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4d-my.sharepoint.com/personal/yrana_r4d_org/Documents/Desktop/"/>
    </mc:Choice>
  </mc:AlternateContent>
  <xr:revisionPtr revIDLastSave="0" documentId="8_{01A49A4B-F4AD-440B-8177-75141EF264D3}" xr6:coauthVersionLast="47" xr6:coauthVersionMax="47" xr10:uidLastSave="{00000000-0000-0000-0000-000000000000}"/>
  <bookViews>
    <workbookView xWindow="-98" yWindow="-98" windowWidth="19396" windowHeight="10395" firstSheet="4" activeTab="6" xr2:uid="{C7FDBB3D-A006-4608-96D2-E07A607E7B3C}"/>
  </bookViews>
  <sheets>
    <sheet name="1. Overview" sheetId="7" state="hidden" r:id="rId1"/>
    <sheet name="2. Summary of NUDI" sheetId="10" state="hidden" r:id="rId2"/>
    <sheet name="Questions" sheetId="14" state="hidden" r:id="rId3"/>
    <sheet name="3. Data innovations" sheetId="5" state="hidden" r:id="rId4"/>
    <sheet name="Introduction" sheetId="22" r:id="rId5"/>
    <sheet name="Definitions" sheetId="23" r:id="rId6"/>
    <sheet name="Included Innovations" sheetId="15" r:id="rId7"/>
    <sheet name="Donors" sheetId="20" state="hidden" r:id="rId8"/>
    <sheet name="Country List" sheetId="19" state="hidden" r:id="rId9"/>
    <sheet name="Excluded Innovations" sheetId="11" state="hidden" r:id="rId10"/>
    <sheet name="4. Data Innovation initiatives" sheetId="6" state="hidden" r:id="rId11"/>
    <sheet name="Exclusions" sheetId="21" state="hidden" r:id="rId12"/>
    <sheet name="5. MQSUN+ " sheetId="1" state="hidden" r:id="rId13"/>
    <sheet name="6. Donors - Funders" sheetId="9" state="hidden" r:id="rId14"/>
    <sheet name="GBV Google Structure" sheetId="8" state="hidden" r:id="rId15"/>
    <sheet name="GIE 94 relevant innovations" sheetId="13" state="hidden" r:id="rId16"/>
  </sheets>
  <definedNames>
    <definedName name="_xlnm._FilterDatabase" localSheetId="3" hidden="1">'3. Data innovations'!$A$3:$AU$176</definedName>
    <definedName name="_xlnm._FilterDatabase" localSheetId="10" hidden="1">'4. Data Innovation initiatives'!$A$4:$AC$71</definedName>
    <definedName name="_xlnm._FilterDatabase" localSheetId="12" hidden="1">'5. MQSUN+ '!$A$1:$J$67</definedName>
    <definedName name="_xlnm._FilterDatabase" localSheetId="13" hidden="1">'6. Donors - Funders'!$B$2:$L$74</definedName>
    <definedName name="_xlnm._FilterDatabase" localSheetId="8" hidden="1">'Country List'!$A$1:$B$1</definedName>
    <definedName name="_xlnm._FilterDatabase" localSheetId="7" hidden="1">Donors!$K$1:$L$17</definedName>
    <definedName name="_xlnm._FilterDatabase" localSheetId="9" hidden="1">'Excluded Innovations'!$A$3:$AN$27</definedName>
    <definedName name="_xlnm._FilterDatabase" localSheetId="15" hidden="1">'GIE 94 relevant innovations'!$A$2:$AI$96</definedName>
    <definedName name="_xlnm._FilterDatabase" localSheetId="6" hidden="1">'Included Innovations'!$A$2:$Z$63</definedName>
    <definedName name="_xlnm._FilterDatabase" localSheetId="2" hidden="1">Questions!$C$1:$C$26</definedName>
  </definedNames>
  <calcPr calcId="191028"/>
  <pivotCaches>
    <pivotCache cacheId="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0" l="1"/>
  <c r="D2" i="20" l="1"/>
  <c r="D5" i="20"/>
  <c r="D24" i="20"/>
  <c r="D9" i="20"/>
  <c r="D4" i="20"/>
  <c r="D37" i="20"/>
  <c r="D36" i="20"/>
  <c r="D35" i="20"/>
  <c r="D34" i="20"/>
  <c r="D6" i="20"/>
  <c r="D8" i="20"/>
  <c r="D12" i="20"/>
  <c r="D3" i="20"/>
  <c r="U47" i="5" l="1"/>
  <c r="W16" i="11"/>
  <c r="L2" i="5"/>
  <c r="M2" i="5"/>
  <c r="N2" i="5"/>
  <c r="C13" i="10" s="1"/>
  <c r="O2" i="5"/>
  <c r="C14" i="10" s="1"/>
  <c r="P2" i="5"/>
  <c r="C15" i="10" s="1"/>
  <c r="Q2" i="5"/>
  <c r="R2" i="5"/>
  <c r="C18" i="10" s="1"/>
  <c r="K2" i="5"/>
  <c r="V15" i="11"/>
  <c r="V24" i="11"/>
  <c r="V4" i="11"/>
  <c r="V17" i="11"/>
  <c r="V34" i="11"/>
  <c r="V25" i="11"/>
  <c r="C16" i="10"/>
  <c r="T22" i="11"/>
  <c r="S22" i="11"/>
  <c r="AF12" i="11"/>
  <c r="C26" i="10" l="1"/>
  <c r="C4" i="10"/>
  <c r="C27" i="10"/>
  <c r="C9" i="10"/>
  <c r="C6" i="10"/>
  <c r="C5" i="10"/>
  <c r="C25" i="10"/>
  <c r="C24" i="10"/>
  <c r="C23" i="10"/>
  <c r="C22" i="10"/>
  <c r="C20" i="10"/>
  <c r="C21" i="10"/>
  <c r="C8" i="10"/>
  <c r="C28" i="10"/>
  <c r="C7" i="10"/>
  <c r="AF4" i="13"/>
  <c r="AF6" i="13"/>
  <c r="AF7" i="13"/>
  <c r="AF8" i="13"/>
  <c r="AF9" i="13"/>
  <c r="AF10" i="13"/>
  <c r="AF11" i="13"/>
  <c r="AF12" i="13"/>
  <c r="AF13" i="13"/>
  <c r="AF14" i="13"/>
  <c r="AF15" i="13"/>
  <c r="AF16" i="13"/>
  <c r="AF17" i="13"/>
  <c r="AF18" i="13"/>
  <c r="AF19" i="13"/>
  <c r="AF20" i="13"/>
  <c r="AF21" i="13"/>
  <c r="AF22" i="13"/>
  <c r="AF23" i="13"/>
  <c r="AF24" i="13"/>
  <c r="AF25" i="13"/>
  <c r="AF26" i="13"/>
  <c r="AF27" i="13"/>
  <c r="AF28" i="13"/>
  <c r="AF29" i="13"/>
  <c r="AF30" i="13"/>
  <c r="AF31" i="13"/>
  <c r="AF32" i="13"/>
  <c r="AF33" i="13"/>
  <c r="AF34" i="13"/>
  <c r="AF35" i="13"/>
  <c r="AF36" i="13"/>
  <c r="AF37" i="13"/>
  <c r="AF38" i="13"/>
  <c r="AF39" i="13"/>
  <c r="AF40" i="13"/>
  <c r="AF41" i="13"/>
  <c r="AF42" i="13"/>
  <c r="AF43" i="13"/>
  <c r="AF44" i="13"/>
  <c r="AF45" i="13"/>
  <c r="AF46" i="13"/>
  <c r="AF48" i="13"/>
  <c r="AF49" i="13"/>
  <c r="AF50" i="13"/>
  <c r="AF51" i="13"/>
  <c r="AF52" i="13"/>
  <c r="AF53" i="13"/>
  <c r="AF54" i="13"/>
  <c r="AF55" i="13"/>
  <c r="AF56" i="13"/>
  <c r="AF57" i="13"/>
  <c r="AF58" i="13"/>
  <c r="AF59" i="13"/>
  <c r="AF60" i="13"/>
  <c r="AF61" i="13"/>
  <c r="AF62" i="13"/>
  <c r="AF63" i="13"/>
  <c r="AF64" i="13"/>
  <c r="AF65" i="13"/>
  <c r="AF66" i="13"/>
  <c r="AF67" i="13"/>
  <c r="AF68" i="13"/>
  <c r="AF69" i="13"/>
  <c r="AF70" i="13"/>
  <c r="AF71" i="13"/>
  <c r="AF72" i="13"/>
  <c r="AF73" i="13"/>
  <c r="AF74" i="13"/>
  <c r="AF75" i="13"/>
  <c r="AF76" i="13"/>
  <c r="AF77" i="13"/>
  <c r="AF78" i="13"/>
  <c r="AF79" i="13"/>
  <c r="AF80" i="13"/>
  <c r="AF81" i="13"/>
  <c r="AF82" i="13"/>
  <c r="AF83" i="13"/>
  <c r="AF84" i="13"/>
  <c r="AF85" i="13"/>
  <c r="AF86" i="13"/>
  <c r="AF87" i="13"/>
  <c r="AF88" i="13"/>
  <c r="AF89" i="13"/>
  <c r="AF90" i="13"/>
  <c r="AF91" i="13"/>
  <c r="AF92" i="13"/>
  <c r="AF93" i="13"/>
  <c r="AF94" i="13"/>
  <c r="AF95" i="13"/>
  <c r="AF96" i="13"/>
  <c r="AF3" i="13"/>
  <c r="AG4" i="13"/>
  <c r="AH4" i="13"/>
  <c r="AG5" i="13"/>
  <c r="AH5" i="13"/>
  <c r="AG6" i="13"/>
  <c r="AH6" i="13"/>
  <c r="AG7" i="13"/>
  <c r="AH7" i="13"/>
  <c r="AG8" i="13"/>
  <c r="AH8" i="13"/>
  <c r="AG9" i="13"/>
  <c r="AH9" i="13"/>
  <c r="AG10" i="13"/>
  <c r="AH10" i="13"/>
  <c r="AG11" i="13"/>
  <c r="AH11" i="13"/>
  <c r="AG12" i="13"/>
  <c r="AH12" i="13"/>
  <c r="AG13" i="13"/>
  <c r="AH13" i="13"/>
  <c r="AG14" i="13"/>
  <c r="AH14" i="13"/>
  <c r="AG15" i="13"/>
  <c r="AH15" i="13"/>
  <c r="AG16" i="13"/>
  <c r="AH16" i="13"/>
  <c r="AG17" i="13"/>
  <c r="AH17" i="13"/>
  <c r="AG18" i="13"/>
  <c r="AH18" i="13"/>
  <c r="AG19" i="13"/>
  <c r="AH19" i="13"/>
  <c r="AG20" i="13"/>
  <c r="AH20" i="13"/>
  <c r="AG21" i="13"/>
  <c r="AH21" i="13"/>
  <c r="AG22" i="13"/>
  <c r="AH22" i="13"/>
  <c r="AG23" i="13"/>
  <c r="AH23" i="13"/>
  <c r="AG24" i="13"/>
  <c r="AH24" i="13"/>
  <c r="AG25" i="13"/>
  <c r="AH25" i="13"/>
  <c r="AG26" i="13"/>
  <c r="AH26" i="13"/>
  <c r="AG27" i="13"/>
  <c r="AH27" i="13"/>
  <c r="AG28" i="13"/>
  <c r="AH28" i="13"/>
  <c r="AG29" i="13"/>
  <c r="AH29" i="13"/>
  <c r="AG30" i="13"/>
  <c r="AH30" i="13"/>
  <c r="AG31" i="13"/>
  <c r="AH31" i="13"/>
  <c r="AG32" i="13"/>
  <c r="AH32" i="13"/>
  <c r="AG33" i="13"/>
  <c r="AH33" i="13"/>
  <c r="AG34" i="13"/>
  <c r="AH34" i="13"/>
  <c r="AG35" i="13"/>
  <c r="AH35" i="13"/>
  <c r="AG36" i="13"/>
  <c r="AH36" i="13"/>
  <c r="AG37" i="13"/>
  <c r="AH37" i="13"/>
  <c r="AG38" i="13"/>
  <c r="AH38" i="13"/>
  <c r="AG39" i="13"/>
  <c r="AH39" i="13"/>
  <c r="AG40" i="13"/>
  <c r="AH40" i="13"/>
  <c r="AG41" i="13"/>
  <c r="AH41" i="13"/>
  <c r="AG42" i="13"/>
  <c r="AH42" i="13"/>
  <c r="AG43" i="13"/>
  <c r="AH43" i="13"/>
  <c r="AG44" i="13"/>
  <c r="AH44" i="13"/>
  <c r="AG45" i="13"/>
  <c r="AH45" i="13"/>
  <c r="AG46" i="13"/>
  <c r="AH46" i="13"/>
  <c r="AG47" i="13"/>
  <c r="AH47" i="13"/>
  <c r="AG48" i="13"/>
  <c r="AH48" i="13"/>
  <c r="AG49" i="13"/>
  <c r="AH49" i="13"/>
  <c r="AG50" i="13"/>
  <c r="AH50" i="13"/>
  <c r="AG51" i="13"/>
  <c r="AH51" i="13"/>
  <c r="AG52" i="13"/>
  <c r="AH52" i="13"/>
  <c r="AG53" i="13"/>
  <c r="AH53" i="13"/>
  <c r="AG54" i="13"/>
  <c r="AH54" i="13"/>
  <c r="AG55" i="13"/>
  <c r="AH55" i="13"/>
  <c r="AG56" i="13"/>
  <c r="AH56" i="13"/>
  <c r="AG57" i="13"/>
  <c r="AH57" i="13"/>
  <c r="AG58" i="13"/>
  <c r="AH58" i="13"/>
  <c r="AG59" i="13"/>
  <c r="AH59" i="13"/>
  <c r="AG60" i="13"/>
  <c r="AH60" i="13"/>
  <c r="AG61" i="13"/>
  <c r="AH61" i="13"/>
  <c r="AG62" i="13"/>
  <c r="AH62" i="13"/>
  <c r="AG63" i="13"/>
  <c r="AH63" i="13"/>
  <c r="AG64" i="13"/>
  <c r="AH64" i="13"/>
  <c r="AG65" i="13"/>
  <c r="AH65" i="13"/>
  <c r="AG66" i="13"/>
  <c r="AH66" i="13"/>
  <c r="AG67" i="13"/>
  <c r="AH67" i="13"/>
  <c r="AG68" i="13"/>
  <c r="AH68" i="13"/>
  <c r="AG69" i="13"/>
  <c r="AH69" i="13"/>
  <c r="AG70" i="13"/>
  <c r="AH70" i="13"/>
  <c r="AG71" i="13"/>
  <c r="AH71" i="13"/>
  <c r="AG72" i="13"/>
  <c r="AH72" i="13"/>
  <c r="AG73" i="13"/>
  <c r="AH73" i="13"/>
  <c r="AG74" i="13"/>
  <c r="AH74" i="13"/>
  <c r="AG75" i="13"/>
  <c r="AH75" i="13"/>
  <c r="AG76" i="13"/>
  <c r="AH76" i="13"/>
  <c r="AG77" i="13"/>
  <c r="AH77" i="13"/>
  <c r="AG78" i="13"/>
  <c r="AH78" i="13"/>
  <c r="AG79" i="13"/>
  <c r="AH79" i="13"/>
  <c r="AG80" i="13"/>
  <c r="AH80" i="13"/>
  <c r="AG81" i="13"/>
  <c r="AH81" i="13"/>
  <c r="AG82" i="13"/>
  <c r="AH82" i="13"/>
  <c r="AG83" i="13"/>
  <c r="AH83" i="13"/>
  <c r="AG84" i="13"/>
  <c r="AH84" i="13"/>
  <c r="AG85" i="13"/>
  <c r="AH85" i="13"/>
  <c r="AG86" i="13"/>
  <c r="AH86" i="13"/>
  <c r="AG87" i="13"/>
  <c r="AH87" i="13"/>
  <c r="AG88" i="13"/>
  <c r="AH88" i="13"/>
  <c r="AG89" i="13"/>
  <c r="AH89" i="13"/>
  <c r="AG90" i="13"/>
  <c r="AH90" i="13"/>
  <c r="AG91" i="13"/>
  <c r="AH91" i="13"/>
  <c r="AG92" i="13"/>
  <c r="AH92" i="13"/>
  <c r="AG93" i="13"/>
  <c r="AH93" i="13"/>
  <c r="AG94" i="13"/>
  <c r="AH94" i="13"/>
  <c r="AG95" i="13"/>
  <c r="AH95" i="13"/>
  <c r="AG96" i="13"/>
  <c r="AH96" i="13"/>
  <c r="AH3" i="13"/>
  <c r="AG3" i="13"/>
  <c r="H51" i="9" l="1"/>
  <c r="H60" i="9"/>
  <c r="H55" i="9"/>
  <c r="H64" i="9"/>
  <c r="H3" i="9"/>
  <c r="H11" i="9"/>
  <c r="H10" i="9"/>
  <c r="H16" i="9"/>
  <c r="H33" i="9"/>
  <c r="H36" i="9"/>
  <c r="H42" i="9"/>
  <c r="H45" i="9"/>
  <c r="H46" i="9"/>
  <c r="H48" i="9"/>
  <c r="H69" i="9"/>
  <c r="H74" i="9"/>
  <c r="H32" i="9"/>
  <c r="H31" i="9"/>
  <c r="H68" i="9"/>
  <c r="H57" i="9"/>
  <c r="H17" i="9"/>
  <c r="H6" i="9"/>
  <c r="H41" i="9"/>
  <c r="H23" i="9"/>
  <c r="H53" i="9"/>
  <c r="H30" i="9"/>
  <c r="H29" i="9"/>
  <c r="H15" i="9"/>
  <c r="H49" i="9"/>
  <c r="H24" i="9"/>
  <c r="H50" i="9"/>
  <c r="H47" i="9"/>
  <c r="H4" i="9"/>
  <c r="H56" i="9"/>
  <c r="H70" i="9"/>
  <c r="H40" i="9"/>
  <c r="H67" i="9"/>
  <c r="H35" i="9"/>
  <c r="H12" i="9"/>
  <c r="H43" i="9"/>
  <c r="H14" i="9"/>
  <c r="H52" i="9"/>
  <c r="H18" i="9"/>
  <c r="H8" i="9"/>
  <c r="H28" i="9"/>
  <c r="H19" i="9"/>
  <c r="H20" i="9"/>
  <c r="H25" i="9"/>
  <c r="H5" i="9"/>
  <c r="H22" i="9"/>
  <c r="H37" i="9"/>
  <c r="H38" i="9"/>
  <c r="H39" i="9"/>
  <c r="H44" i="9"/>
  <c r="H59" i="9"/>
  <c r="H58" i="9"/>
  <c r="H62" i="9"/>
  <c r="H61" i="9"/>
  <c r="H66" i="9"/>
  <c r="H73" i="9"/>
  <c r="H27" i="9"/>
  <c r="H21" i="9"/>
  <c r="H34" i="9"/>
  <c r="H65" i="9"/>
  <c r="H54" i="9"/>
  <c r="H63" i="9"/>
  <c r="H71" i="9"/>
  <c r="H72" i="9"/>
  <c r="H13" i="9"/>
  <c r="H9" i="9"/>
  <c r="H26" i="9"/>
  <c r="H7" i="9"/>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2" i="1"/>
  <c r="C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tc={4AA54279-2E99-4211-B0D8-A1E2DD897B52}</author>
  </authors>
  <commentList>
    <comment ref="A22" authorId="0" shapeId="0" xr:uid="{4AA54279-2E99-4211-B0D8-A1E2DD897B52}">
      <text>
        <t>[Threaded comment]
Your version of Excel allows you to read this threaded comment; however, any edits to it will get removed if the file is opened in a newer version of Excel. Learn more: https://go.microsoft.com/fwlink/?linkid=870924
Comment:
    this seems like a research study 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tc={AAC02C49-9D93-4D6F-BA45-D9CB884CC3D1}</author>
    <author>tc={2263F3B3-B935-420C-9265-818F185EDE48}</author>
    <author>tc={8865930D-491F-45CE-95B0-A2C2C1B3ADE7}</author>
    <author>tc={AFA977F1-D1E3-4F59-B5EE-C20233786211}</author>
    <author>tc={9D9B3953-C413-4B4C-B955-28F182B8095B}</author>
    <author>tc={517465F2-22CD-4FB7-A030-4A57581C95B1}</author>
    <author>tc={12F70BAC-F314-4A80-95A0-9889D46D2B8F}</author>
    <author>tc={08A56378-A18C-4809-8324-B85CF72857F3}</author>
    <author>tc={F7A63555-6C1F-4445-AB5F-D9246F7EEF9F}</author>
    <author>tc={4B3D7ACD-D803-4A8C-9541-966EEC99D3C7}</author>
    <author>tc={076958AA-C007-4631-82D9-A4EB9C3FDD78}</author>
    <author>tc={6772F7F0-AED4-405F-A584-99E654780A45}</author>
    <author>tc={1FEE32A6-09F8-4836-A632-192B6A3FDE2E}</author>
    <author>tc={0B526F26-8B02-459E-A6D6-7981642C36E4}</author>
  </authors>
  <commentList>
    <comment ref="B9" authorId="0" shapeId="0" xr:uid="{AAC02C49-9D93-4D6F-BA45-D9CB884CC3D1}">
      <text>
        <t>[Threaded comment]
Your version of Excel allows you to read this threaded comment; however, any edits to it will get removed if the file is opened in a newer version of Excel. Learn more: https://go.microsoft.com/fwlink/?linkid=870924
Comment:
    What type of innovation area would this fall under?</t>
      </text>
    </comment>
    <comment ref="B10" authorId="1" shapeId="0" xr:uid="{2263F3B3-B935-420C-9265-818F185EDE48}">
      <text>
        <t>[Threaded comment]
Your version of Excel allows you to read this threaded comment; however, any edits to it will get removed if the file is opened in a newer version of Excel. Learn more: https://go.microsoft.com/fwlink/?linkid=870924
Comment:
    Not sure what innovation area this would fall under</t>
      </text>
    </comment>
    <comment ref="B15" authorId="2" shapeId="0" xr:uid="{8865930D-491F-45CE-95B0-A2C2C1B3ADE7}">
      <text>
        <t>[Threaded comment]
Your version of Excel allows you to read this threaded comment; however, any edits to it will get removed if the file is opened in a newer version of Excel. Learn more: https://go.microsoft.com/fwlink/?linkid=870924
Comment:
    How does this fit into our categories?</t>
      </text>
    </comment>
    <comment ref="B34" authorId="3" shapeId="0" xr:uid="{AFA977F1-D1E3-4F59-B5EE-C20233786211}">
      <text>
        <t>[Threaded comment]
Your version of Excel allows you to read this threaded comment; however, any edits to it will get removed if the file is opened in a newer version of Excel. Learn more: https://go.microsoft.com/fwlink/?linkid=870924
Comment:
    Should this be considered a "yes"?</t>
      </text>
    </comment>
    <comment ref="B47" authorId="4" shapeId="0" xr:uid="{9D9B3953-C413-4B4C-B955-28F182B8095B}">
      <text>
        <t>[Threaded comment]
Your version of Excel allows you to read this threaded comment; however, any edits to it will get removed if the file is opened in a newer version of Excel. Learn more: https://go.microsoft.com/fwlink/?linkid=870924
Comment:
    What should this be tagged under?</t>
      </text>
    </comment>
    <comment ref="B49" authorId="5" shapeId="0" xr:uid="{517465F2-22CD-4FB7-A030-4A57581C95B1}">
      <text>
        <t>[Threaded comment]
Your version of Excel allows you to read this threaded comment; however, any edits to it will get removed if the file is opened in a newer version of Excel. Learn more: https://go.microsoft.com/fwlink/?linkid=870924
Comment:
    @Arja  Huestis Are we keeping these types of clinical tools</t>
      </text>
    </comment>
    <comment ref="B90" authorId="6" shapeId="0" xr:uid="{12F70BAC-F314-4A80-95A0-9889D46D2B8F}">
      <text>
        <t>[Threaded comment]
Your version of Excel allows you to read this threaded comment; however, any edits to it will get removed if the file is opened in a newer version of Excel. Learn more: https://go.microsoft.com/fwlink/?linkid=870924
Comment:
    nutrition data as an input so remove</t>
      </text>
    </comment>
    <comment ref="B98" authorId="7" shapeId="0" xr:uid="{08A56378-A18C-4809-8324-B85CF72857F3}">
      <text>
        <t>[Threaded comment]
Your version of Excel allows you to read this threaded comment; however, any edits to it will get removed if the file is opened in a newer version of Excel. Learn more: https://go.microsoft.com/fwlink/?linkid=870924
Comment:
    not sure how this is a data innovation</t>
      </text>
    </comment>
    <comment ref="B104" authorId="8" shapeId="0" xr:uid="{F7A63555-6C1F-4445-AB5F-D9246F7EEF9F}">
      <text>
        <t>[Threaded comment]
Your version of Excel allows you to read this threaded comment; however, any edits to it will get removed if the file is opened in a newer version of Excel. Learn more: https://go.microsoft.com/fwlink/?linkid=870924
Comment:
    Would this be tagged as a health management tool in addition to mobile tooll?</t>
      </text>
    </comment>
    <comment ref="B148" authorId="9" shapeId="0" xr:uid="{4B3D7ACD-D803-4A8C-9541-966EEC99D3C7}">
      <text>
        <t>[Threaded comment]
Your version of Excel allows you to read this threaded comment; however, any edits to it will get removed if the file is opened in a newer version of Excel. Learn more: https://go.microsoft.com/fwlink/?linkid=870924
Comment:
    when we dont have enough information lets exclude</t>
      </text>
    </comment>
    <comment ref="B159" authorId="10" shapeId="0" xr:uid="{076958AA-C007-4631-82D9-A4EB9C3FDD78}">
      <text>
        <t>[Threaded comment]
Your version of Excel allows you to read this threaded comment; however, any edits to it will get removed if the file is opened in a newer version of Excel. Learn more: https://go.microsoft.com/fwlink/?linkid=870924
Comment:
    What innovation area should this be tagged under?
Reply:
    Tagging as big data for now
Reply:
    YEah I think we agreed for now big data is cool - we can always expand if we do a quality control check with others.</t>
      </text>
    </comment>
    <comment ref="B167" authorId="11" shapeId="0" xr:uid="{6772F7F0-AED4-405F-A584-99E654780A45}">
      <text>
        <t>[Threaded comment]
Your version of Excel allows you to read this threaded comment; however, any edits to it will get removed if the file is opened in a newer version of Excel. Learn more: https://go.microsoft.com/fwlink/?linkid=870924
Comment:
    Should this be included? This is a research study - not really about improving data quality, availability or access.</t>
      </text>
    </comment>
    <comment ref="B170" authorId="12" shapeId="0" xr:uid="{1FEE32A6-09F8-4836-A632-192B6A3FDE2E}">
      <text>
        <t>[Threaded comment]
Your version of Excel allows you to read this threaded comment; however, any edits to it will get removed if the file is opened in a newer version of Excel. Learn more: https://go.microsoft.com/fwlink/?linkid=870924
Comment:
    this seems like a research study no?</t>
      </text>
    </comment>
    <comment ref="B175" authorId="13" shapeId="0" xr:uid="{0B526F26-8B02-459E-A6D6-7981642C36E4}">
      <text>
        <t>[Threaded comment]
Your version of Excel allows you to read this threaded comment; however, any edits to it will get removed if the file is opened in a newer version of Excel. Learn more: https://go.microsoft.com/fwlink/?linkid=870924
Comment:
    What innovation cateogry would this fall under?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tc={DD960EC1-6B04-4617-AB06-D0CCB5495550}</author>
  </authors>
  <commentList>
    <comment ref="I53" authorId="0" shapeId="0" xr:uid="{DD960EC1-6B04-4617-AB06-D0CCB5495550}">
      <text>
        <t>[Threaded comment]
Your version of Excel allows you to read this threaded comment; however, any edits to it will get removed if the file is opened in a newer version of Excel. Learn more: https://go.microsoft.com/fwlink/?linkid=870924
Comment:
    varies country to country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tc={FBCA2DFE-D689-40D2-B454-F1483A309DCC}</author>
    <author>tc={5CDCF4D4-5F04-4E54-A379-28699F227DB1}</author>
    <author>tc={35CE4E7D-EE13-4A02-9CB9-D3BED842F6ED}</author>
    <author>tc={176BF202-EFFE-4F70-B9FF-D32A345F7AB3}</author>
    <author>tc={4A520AD3-FD91-444D-9D4C-8D65F6882D2D}</author>
    <author>tc={16BDDCBB-B28F-448A-8DFB-6D4E7817B884}</author>
    <author>tc={BB238A7D-0FEE-4095-BAC9-EBEBEBCC7AE0}</author>
  </authors>
  <commentList>
    <comment ref="B4" authorId="0" shapeId="0" xr:uid="{FBCA2DFE-D689-40D2-B454-F1483A309DCC}">
      <text>
        <t>[Threaded comment]
Your version of Excel allows you to read this threaded comment; however, any edits to it will get removed if the file is opened in a newer version of Excel. Learn more: https://go.microsoft.com/fwlink/?linkid=870924
Comment:
    Should this be included?
Reply:
    Remove since too clinical (diagnostic ultrasounds) and not surveying a data purpose</t>
      </text>
    </comment>
    <comment ref="B15" authorId="1" shapeId="0" xr:uid="{5CDCF4D4-5F04-4E54-A379-28699F227DB1}">
      <text>
        <t>[Threaded comment]
Your version of Excel allows you to read this threaded comment; however, any edits to it will get removed if the file is opened in a newer version of Excel. Learn more: https://go.microsoft.com/fwlink/?linkid=870924
Comment:
    Should this be removed since we don't have any further info on if this is related to data?
Reply:
    Yes remove</t>
      </text>
    </comment>
    <comment ref="B16" authorId="2" shapeId="0" xr:uid="{35CE4E7D-EE13-4A02-9CB9-D3BED842F6ED}">
      <text>
        <t>[Threaded comment]
Your version of Excel allows you to read this threaded comment; however, any edits to it will get removed if the file is opened in a newer version of Excel. Learn more: https://go.microsoft.com/fwlink/?linkid=870924
Comment:
    Not sure how this stregthens data quality, availability or acccess?
Reply:
    Sounds like it is a program/initiative - Need to ask if this should be included</t>
      </text>
    </comment>
    <comment ref="B17" authorId="3" shapeId="0" xr:uid="{176BF202-EFFE-4F70-B9FF-D32A345F7AB3}">
      <text>
        <t>[Threaded comment]
Your version of Excel allows you to read this threaded comment; however, any edits to it will get removed if the file is opened in a newer version of Excel. Learn more: https://go.microsoft.com/fwlink/?linkid=870924
Comment:
    What category does this go under?
Reply:
    Not enough information so remove</t>
      </text>
    </comment>
    <comment ref="B24" authorId="4" shapeId="0" xr:uid="{4A520AD3-FD91-444D-9D4C-8D65F6882D2D}">
      <text>
        <t>[Threaded comment]
Your version of Excel allows you to read this threaded comment; however, any edits to it will get removed if the file is opened in a newer version of Excel. Learn more: https://go.microsoft.com/fwlink/?linkid=870924
Comment:
    Is this big data? I can't find more info online
Reply:
    Not enough information so remove</t>
      </text>
    </comment>
    <comment ref="B25" authorId="5" shapeId="0" xr:uid="{16BDDCBB-B28F-448A-8DFB-6D4E7817B884}">
      <text>
        <t>[Threaded comment]
Your version of Excel allows you to read this threaded comment; however, any edits to it will get removed if the file is opened in a newer version of Excel. Learn more: https://go.microsoft.com/fwlink/?linkid=870924
Comment:
    What category does this go under since the innovation is a program?
Reply:
    Not strong data so remove - seems like more of a technical assistance program</t>
      </text>
    </comment>
    <comment ref="B34" authorId="6" shapeId="0" xr:uid="{BB238A7D-0FEE-4095-BAC9-EBEBEBCC7AE0}">
      <text>
        <t>[Threaded comment]
Your version of Excel allows you to read this threaded comment; however, any edits to it will get removed if the file is opened in a newer version of Excel. Learn more: https://go.microsoft.com/fwlink/?linkid=870924
Comment:
    Should this be removed? does it improve data quality, avail, or access?
Reply:
    Yes remove since no strong data component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tc={3B343F2B-5E83-40EE-8E39-DCEFB21A328E}</author>
  </authors>
  <commentList>
    <comment ref="D6" authorId="0" shapeId="0" xr:uid="{3B343F2B-5E83-40EE-8E39-DCEFB21A328E}">
      <text>
        <t>[Threaded comment]
Your version of Excel allows you to read this threaded comment; however, any edits to it will get removed if the file is opened in a newer version of Excel. Learn more: https://go.microsoft.com/fwlink/?linkid=870924
Comment:
    varies country to country</t>
      </text>
    </comment>
  </commentList>
</comments>
</file>

<file path=xl/sharedStrings.xml><?xml version="1.0" encoding="utf-8"?>
<sst xmlns="http://schemas.openxmlformats.org/spreadsheetml/2006/main" count="7630" uniqueCount="2981">
  <si>
    <t>Summary of included innovative tools &amp; technologies</t>
  </si>
  <si>
    <t xml:space="preserve">Category </t>
  </si>
  <si>
    <t>N=117</t>
  </si>
  <si>
    <t>Comment</t>
  </si>
  <si>
    <t>Yes</t>
  </si>
  <si>
    <t>Potentially, because link to data on basic causes</t>
  </si>
  <si>
    <t>Potentially, because link to data on immediate causes</t>
  </si>
  <si>
    <t>Potentially, because link to data on relevant populations/operations data</t>
  </si>
  <si>
    <t>Potentially, because link to data on underlying causes</t>
  </si>
  <si>
    <t xml:space="preserve">Potentially, if exploring geographic data </t>
  </si>
  <si>
    <t>Summary of DVC stages prioritised by innovative tools &amp; technologies (non-exclusive categories)</t>
  </si>
  <si>
    <t>DVC Stage</t>
  </si>
  <si>
    <t>N</t>
  </si>
  <si>
    <t>Support for data prioritsation</t>
  </si>
  <si>
    <t xml:space="preserve">Fewer innovations label their support to prioritisation so there is some bias due to to wording </t>
  </si>
  <si>
    <t xml:space="preserve">Data Creating &amp; Collection </t>
  </si>
  <si>
    <t>Data Curation/ Access</t>
  </si>
  <si>
    <t>Data Analysis</t>
  </si>
  <si>
    <t>Data Dissemination (incl. visualisation)</t>
  </si>
  <si>
    <t>Decision Making</t>
  </si>
  <si>
    <t>Types of innovative tools &amp; technologies</t>
  </si>
  <si>
    <t>AI tech/computing</t>
  </si>
  <si>
    <t>Approach/method</t>
  </si>
  <si>
    <t>Big Data</t>
  </si>
  <si>
    <t>Dashboard</t>
  </si>
  <si>
    <t>Mobile app/platform</t>
  </si>
  <si>
    <t>Program/initiative</t>
  </si>
  <si>
    <t>research/study</t>
  </si>
  <si>
    <t>Software/platform</t>
  </si>
  <si>
    <t>Tool/tech product</t>
  </si>
  <si>
    <t>Databases Reviewed</t>
  </si>
  <si>
    <t>Search Strategy</t>
  </si>
  <si>
    <t xml:space="preserve">Global Innovation Exchange </t>
  </si>
  <si>
    <t xml:space="preserve">Nutrition key word search, which yielded 839 innovation. See Figure 1. for details on how we reviewed these. </t>
  </si>
  <si>
    <t xml:space="preserve">COVID19 Innovation Hub </t>
  </si>
  <si>
    <t>Sight and Life 2019 Magazine – Data in Nutrition</t>
  </si>
  <si>
    <t>Skimmed through relevant articles and then did a search of the word “innovation”</t>
  </si>
  <si>
    <t>Knowledge Against Hunger – Innovations in Nutrition Information Systems</t>
  </si>
  <si>
    <t>Skimmed through each innovation in the document and added any nutrition data relevant innovations to our spreadsheet</t>
  </si>
  <si>
    <t>WFP Innovations</t>
  </si>
  <si>
    <r>
      <t xml:space="preserve">Searched webpage for nutrition data innovations; only looked through the few innovations featured on website, </t>
    </r>
    <r>
      <rPr>
        <b/>
        <sz val="10"/>
        <color theme="1"/>
        <rFont val="Calibri"/>
        <family val="2"/>
      </rPr>
      <t>not a comprehensive search of all WFP supported innovations</t>
    </r>
  </si>
  <si>
    <t>Global Partnerships for Sustainable Development Data</t>
  </si>
  <si>
    <t>Searched under data initiatives and filtered for SDG #2: Zero Hunger and SDG #3: Good Health and Well-Being</t>
  </si>
  <si>
    <t>Rockefeller Foundation Data Initiative</t>
  </si>
  <si>
    <t>The website mainly features one current initiative so explored the webpage; also looked through the awardees of the inclusive growth and recovery challenge</t>
  </si>
  <si>
    <t>UN Data Revolution</t>
  </si>
  <si>
    <t>Looked through innovations tab of website</t>
  </si>
  <si>
    <t>AI4SDGS</t>
  </si>
  <si>
    <t>Browsed projects by filtering for SDG #2: Zero Hunger and SDG #3: Good Health and Well-Being</t>
  </si>
  <si>
    <t>UNSCN – Nutrition in a Digital World</t>
  </si>
  <si>
    <t>Skimmed through innovation section only for nutrition data relevant innovations</t>
  </si>
  <si>
    <t>World Bank: Data Innovation Fund (DIF)</t>
  </si>
  <si>
    <r>
      <t xml:space="preserve">Read through the featured innovation projects; </t>
    </r>
    <r>
      <rPr>
        <b/>
        <sz val="10"/>
        <color theme="1"/>
        <rFont val="Calibri"/>
        <family val="2"/>
      </rPr>
      <t>did not do a comprehensive search of all World Bank supported innovations</t>
    </r>
  </si>
  <si>
    <t>Databases Search</t>
  </si>
  <si>
    <t>"Data Innovations"</t>
  </si>
  <si>
    <t xml:space="preserve">Innovation OR innovative OR technology AND nutrition OR malnutrition </t>
  </si>
  <si>
    <t>“Nutrition data” OR “nutrition informatics” AND innovative OR innovation</t>
  </si>
  <si>
    <t>Innovation</t>
  </si>
  <si>
    <t>Question</t>
  </si>
  <si>
    <t>Response</t>
  </si>
  <si>
    <t xml:space="preserve">PRISM (Real-time impact and situation monitoring) - Information platform to assess potential risk and forecasts impact of climate hazard to target disaster responses. It ises data from exposure, vulnerability and hazard to assess risk/impact, including from open source solutions such as ODK and Kobo Toolbox and satellite info. </t>
  </si>
  <si>
    <t>Is this considered a other nutrition relevant sector?</t>
  </si>
  <si>
    <t>this appears to me as a data innovation broadly; it is collecting data that could trigger food security response but not food security data. Lets flag to Augustin to see what he thinks</t>
  </si>
  <si>
    <t>Geopoll</t>
  </si>
  <si>
    <t>The desription is about a vague data innovation, so you coded as broad data innovation but when I go on the webiste I see one of the services is related to nutrition - "GeoPoll can help you monitor and improve global health systems by gathering vital information on health &amp; nutrition needs". Should I keep it under nutrtion data then?</t>
  </si>
  <si>
    <t>can you share the link - https://www.geopoll.com/</t>
  </si>
  <si>
    <t>Nutrition Early Warning System (NEWS)</t>
  </si>
  <si>
    <t>You put this in green but I think it would go under nutrition data so wanted to double check</t>
  </si>
  <si>
    <t xml:space="preserve">would this not be food security bucket? </t>
  </si>
  <si>
    <t>Tupaia - an aggregation, analysis and visualisation platform that uses REST APIs to pull data from mSupply, DHIS2 and our own data collection app, Tupaia MediTrak. Data is presented in real-time in customized dashboards and map overlays. The data is aggregated onto a single, cloud-based database, before being presented at tupaia.org. Tupaia is free and open source and. In the context of COVID-19, Tupaia is well equipped to assist health departments in monitoring preparedness and response in a variety of ways. Health Facility Preparedness: Surveys have been built with the Tupaia MediTrak to assess the readiness of a health facility to manage suspected or confirmed cases of COVID-19. These surveys capture information about resource availability, staff training and infection prevention and control (IPC) measures in place. Information collected is mapped and visualised at Tupaia.org, providing a central hub where decision makers can view and download aggregated data displayed at the national, regional or facility level. Disease Surveillance: Suspected and confirmed cases of COVID-19 can be instantly reported by frontline health professionals through the Tupaia MediTrak app. This information is directly fed into existing national health information systems, while simultaneously being mapped and visualised at tupaia.org. Heatmaps show convergence points of disease, while overlays of case data and facility data allow the reconciliation of cases with equipped facilities</t>
  </si>
  <si>
    <t>Where does this fit? Data innovation more broadly?</t>
  </si>
  <si>
    <t>yes</t>
  </si>
  <si>
    <t>An Android phone-based application called the Moby (MOther baBY) App, a mother-baby pair health service provision and tracking tool, combines decision-support for health providers with the ability to create electronic patient records in the MNCH setting in Tanzania hence addressing the challenge of lack of timely, accurate, and complete patient information that allows health providers to follow mothers and their infants along a continuum of care (CoC). The data aggregated by the App will produce a real-time, patient-level database with site-level reporting features that are linked to the national reporting system (DHIS2).</t>
  </si>
  <si>
    <t>I have tagged this under nutrition health specific, but just wondering what sub category it fits under there and if we need to expand an area?</t>
  </si>
  <si>
    <t>yes to nutrition health specific but lets leave the sub categories for now</t>
  </si>
  <si>
    <t>MomConnect is a National Department of Health program in South Africa that has used mobile phones to deliver stage-based maternal and child health messages and to provide helpdesk services to over 1.8M women. It is complemented by NurseConnect, which provides psycho-social support, a helpdesk, and training to 20,000 nurses. Both are integrated into existing health data systems so that administrators can identify and respond to service delivery gaps. MomConnect's proven demand and the success of the program at reducing barriers to access to care has driven demand for similar programs across Africa, customized to local needs, and has been launched in Nigeria and Uganda. Regional scaling is held back however by concerns around sustainability. To improve the program's overall value proposition, we are developing and testing with GCC public-private partnerships that can generate revenue to cover running costs, and developing an M&amp;E framework to better track the program's health impact</t>
  </si>
  <si>
    <t>Similarly, does this fit under nutrition health speciifc or relevant sector since it is about MCH more broadly?</t>
  </si>
  <si>
    <t>This seems to me more about service delivery than about data</t>
  </si>
  <si>
    <t>SMART+ is an integrated digital
infrastructure that will combine the use
of a mobile 3D diagnostic application for
field staff with a synchronized global data
dashboard and aggregator for analysts
and policy makers. It
uses 3D scans to provide fast, cheap and
accurate child body measurements, analyzes
incoming data and assures quality on a
survey management tool, aggregates data
into a central database, and visualizes results
on a public dashboard down to sub-regional
level</t>
  </si>
  <si>
    <t>You tagged this as blue, however I disagree and would propose to tag under nutrition data. The website states "SMART+ is an all-in-one digital infrastructure designed to revolutionize the way nutrition data is collected, analyzed and shared.
SMART+ builds on the foundation of the SMART methodology, bringing today’s manual nutrition survey processes into the digital realm. SMART+ will provide a real-time global view of malnutrition on the ground, allowing governments, public health organizations and NGOs to identify where malnutrition is occurring so they can respond in a targeted, timely manner."</t>
  </si>
  <si>
    <t>agree with your assessment</t>
  </si>
  <si>
    <t>COOMACOVALLE: Hybrid Value Chain for Vulnerable  - Gloraia Pena of Cooperativa Multiactiva De Madres Del Valle Coomac in Columbia will implement a hybrid value chain business model to leverage collective purchasing power in a community of low-income families in Columbia to reduce the price of nutritious local foods. Current food prices are relatively high for low-income families because they buy in small volumes. They will combine collective purchasing power with a hybrid value chain model, which incorporates the needs and roles of the public and private sectors, to increase access to nutritional foods. They will collect social and economic data from an existing group of 9,000 families in a poor neighbourhood in Columbia to understand how their approach should be implemented. This will include the numbers of participants needed to reduce the cost sufficiently to encourage people to buy the healthier foods and ultimately produce a positive long-term impact.</t>
  </si>
  <si>
    <t xml:space="preserve">Propose to remove since I am not sure how this is improving data? </t>
  </si>
  <si>
    <t>Clinical data capture with digital pen and paper (DPP) in peripheral hospitals in low income country setting - The solution is using digital pen and paper [DPP] technology for clinic and hospital data collection.  It has been used in transport and logistics industry where clients and users are widely dispersed, as well as health industry with a distributed services structure. With a digital pen and paper system, data is captured on a digital data capture form using a digital pen. For the user, the process is no different from normal form filling. The pen then sends the data in its digital format via cell phone or internet to central a server, where it can be accessed via computer. Currently, data collection from peripheral hospitals is incomplete, late in being centralized and cannot be re-checked, this technology allows the data to be accessed in closer time proximity and proofed. Recent publications looking at efficacy of Caesarean section (CS) at population level established that at a global level the data was incomplete and at national level, especially in low income countries, the data was incomplete and inadequate.</t>
  </si>
  <si>
    <t>Does this fit under broad data innovation?</t>
  </si>
  <si>
    <t>Use of Metabolomics for the Identification and Validation of Clinical Biomarkers for Preterm  - JosÉ¬© Guilherme Cecatti from the Universidade Estadual de Campinas in Brazil will develop a predictive algorithm to identify early in pregnancy those at increased risk of preterm birth so that if possible they can be treated. There are likely to be many causes of preterm birth, and it is a major cause of both short and long term life-threatening complications for infants. They will use existing data from 6,000 pregnancies that resulted in both term and preterm births, and perform three complementary mass spectrometry-based methods on blood taken early (around 15 weeks) in those pregnancies to identify a panel of biomarkers that can predict preterm birth. This will be combined with sociodemographic and physical data including economic status and age to generate a predictive algorithm. They will then evaluate this algorithm in a cohort of 1,150 low risk pregnant Brazilian women for its ability to identify those that go on to give birth prematurely.</t>
  </si>
  <si>
    <t>Should this be removed?</t>
  </si>
  <si>
    <t>NeMo: Empowering Mothers to Identify Neonatal Illness - Soumyadipta Acharya of Johns Hopkins University in the U.S. will develop a technology they call NeMo (neonatal monitoring), for families in low-resource settings to monitor their newborns at home to help them identify unclassified severe illnesses. Infant mortality rates are highest during the first week of life, and in developing countries are largely caused by treatable diseases such as pneumonia or sepsis. To help families detect these conditions they are developing a device that comprises a low-cost, paper sensor that can be placed on the infant's abdomen to measure respiratory rate and temperature, and a smartphone application that uses audio and visual cues to enable a family member to clinically assess the infant. The measurements and assessments together are then used to alert the family to dangerous conditions and connect them with a health worker. They will develop training methods and perform a pilot test of their device in Uganda to analyze usability.</t>
  </si>
  <si>
    <t>Should this be included since it more of a clincal tool?</t>
  </si>
  <si>
    <t>removed; this seems to me more about service delivery</t>
  </si>
  <si>
    <t>Evaluation of a mHealth System for Tracking Kangaroo Mother Care and Temperature in Southern India - Prem Mony of St John's Research Institute in India along with the Indian Institute of Science, Bangalore, will develop a temperature sensor to be worn by caregivers during kangaroo mother care of infants up to four weeks old combined with a mobile device to transmit data for analysis and real-time feedback. Kangaroo mother care involves continuous skin-to-skin contact with the mother to keep the infant warm, and is particularly valuable for protecting preterm infants. However, how long and how often it is actually used in the home, and thus its value, has been difficult to quantify. They will build a mobile phone application and establish a data-monitoring platform that can be combined with their wearable, energy-independent temperature sensor, which has already been tested in India. They will also add visual or audio alerts to remind mothers to use kangaroo mother care, and alert them when the baby's temperature gets too high or too low. Their approach will be tested in a small-scale clinical trial of 30-40 mothers.</t>
  </si>
  <si>
    <t>Since the title says this is an evaluation of the mhealth system for kangaroo mother care, should it be removed?</t>
  </si>
  <si>
    <t>removed</t>
  </si>
  <si>
    <t>Smart Paper Technology - The Smart Paper Technology Solution addresses several root causes of the weak health system, poor quality of care and health information management and brings the following benefits:  1) Registration of children and women with unique ID during  RMNCAH services and generating more accurate denominator and nominator data; 2) Tracking drop-outs and defaulters through facilities and outreaches; 3) Managing day-to-day stock and forecasting required stock at health facility level; 4) SMS reminders to improve demand and timeliness to RMNCAH services; 5) Generating HMIS reports and integrating to DHIS2 (national aggregate statistics system); 6) Minimising data related administration for health workers by at least 60% 7) The solution is scaled and used in all fixed, outreach, mobile clinics.  8) The solution is financially sustainable and can be fully transferred/integrated into the existing health system</t>
  </si>
  <si>
    <t>What to include this under since it does specifically mentioning registration of children and women and generating more data?</t>
  </si>
  <si>
    <t>given the mention of DHIS-2, can we get more info</t>
  </si>
  <si>
    <t>Supply Chain Mobile App to Strengthen Civil Registration and Vital Statistics in Neonatal Health Services in Nigeria - Mobile notification of birth: the one-step App platform brings mass mobile civil registration data and fingerprint identification token for neonates and location analytics report to routine registrars at the NPopC and also to newborn healthcare providers including caregivers (community based women volunteer) at the grassroots. &lt;/p&gt;  &lt;p&gt;&amp;nbsp;(2) &lt;b&gt;Confidentiality:&lt;/b&gt;&amp;nbsp; when our cloud server is launched, authorized agencies approved by the NPopC can verify age and parent-to-baby info using Quick Response (QR) code to prevent age fraud. &lt;/p&gt;  &lt;p&gt;&amp;nbsp;(3) Volunteered caregivers will regularly report infant health condition via mobile CRVS app (a module to be built for this function) to reconnect babies at risk to immediate care and to increase neonate survival.&lt;/p&gt;  &lt;p&gt;&amp;nbsp;(4) Two-way feedback messaging: our mobile CRVS app platform (text-based-integration-module to be built) will enable healthcare providers (end-users of app) to send baby-care appointment alerts to patients (nursing mother‚Äìto‚Äìchild) referred to nearest hospital.&lt;/p&gt;</t>
  </si>
  <si>
    <t>Would this be under nutrition health specific? We don’t have anything around neonatal health services</t>
  </si>
  <si>
    <t>it is not clear to me what is the data innovation part here - remove</t>
  </si>
  <si>
    <t>Use of Interactive Infographic In the PMCP - Analysis of Indicators to Improve the Quality of Maternal and Child Health - The proposal will develop a platform for the analysis and visualization of data that will allow managers, public servants and other stakeholders involved in the M_??e Coruja Program at Pernambuco state (PMCP) to extract strategic information to improve the intervention. The focus will be on the implementation and actual enforcement of public policies, considering the high gestational risk and sexually transmitted infections (STI). Currently, health databases are for consultations only. The innovation of this proposal is to create an intelligent cloud platform for the analysis and distribution of health information to improve health care of women enrolled in PMCP.</t>
  </si>
  <si>
    <r>
      <t xml:space="preserve">can we know more this seems to me like an example for the translation part of the data value chain- </t>
    </r>
    <r>
      <rPr>
        <sz val="10"/>
        <color theme="1"/>
        <rFont val="Calibri"/>
        <family val="2"/>
        <scheme val="minor"/>
      </rPr>
      <t>agree, will keep under nutrition health specific</t>
    </r>
  </si>
  <si>
    <t>NeoPORT : Neonate &amp; infant Transport Tracker to reduce neonatal/infant mortality in an LMIC - We propose a system-intervention targeting the critical but neglected process of transport of critically ill neonates and infants from basic units to tertiary care centers.  The actual transport process is often rudimentary, ill-monitored and isolated from clinical needs. Accompaniment by skilled personnel is rarity rather than the rule, and most ambulances are poorly equipped. Lack of clear ongoing communication between the referring, receiving &amp; transporting teams makes the process unpredictable and unsafe. Even basic parameters often remain unmonitored/uncorrected, resulting in poor clinical state at the end of transport, impacting final outcomes. We propose creating a smartphone based communication system interlinking  ??sender??, ??transporter?? and ??receiver?? teams on a common data-sharing platform. The system incorporates ??checklists?? for each team, allowing seamless, real-time communication of vital clinical data between them, ensuring improved vigilance, &amp; safety.</t>
  </si>
  <si>
    <t>Since this is about infant health more broadly would it be under data innovation braodly?</t>
  </si>
  <si>
    <t>yes data innovation more broadly</t>
  </si>
  <si>
    <t>Multiplexed immunoassay for use in a laboratory. Antibody spots are printed in discrete patterns in a test well. Each spot serves as a specific test reaction and up to 18 can be added. This means up to 18 different biomarkers can be measured in one reaction, saving sample and, time, reagents and most importantly reducing cost with no loss in performance. Our assay measures 2 iron biomarkers, 1 for vitamin A, 1 for iodine, and 1 for malaria and 2 for infection. The test uses either blood or plasma and needs only 8 uL of sample and so even finger stick blood can be used, reducing sampling complexity, risk, time and costs; very important considerations given the tool is for population surveillance of primarily women and young children. The sample is mixed and biomarkers bind to the antibody spots and after this, they can be identified. The reactivity of each spot after testing a sample is assessed via their brightness. The reader of the assay is a high-resolution digital camera in a C82lightproof box, a low cost and easy to maintain instrument in which the lid is the only moving part. The images are analyzed using a preset algorithm and so data recording is easy to do. All of the raw data is automatically converted into actionable values and requires no further manipulation. The protocol used to perform the testing is highly similar to a traditional method and so while the test is new, the procedure can be easily understood by laboratorian making training easy to do.</t>
  </si>
  <si>
    <t>Would this be included? Again a clinical tool</t>
  </si>
  <si>
    <t xml:space="preserve">See if there is a clear link to nturition - ask Augustin </t>
  </si>
  <si>
    <t>An easy to use website and IOS/Android application that allows all pharmaceutical procurement activities, forecasting, and data collection.&amp;nbsp;</t>
  </si>
  <si>
    <t>Just to double check, things around pharmaceutical and supply chain data would fall under data innovation more broadly?</t>
  </si>
  <si>
    <t>would remove</t>
  </si>
  <si>
    <t>HemoGlobe, is a small, very low-cost device that transforms rural health workers' cellphones into noninvasive, prick-free hemoglobinometers. Hemoglobin levels are pictorially displayed on the cellphone screen for easy, actionable interpretation. Concurrently, the information is transmitted to a central server via automatic SMS, which contributes data to a real-time geographical map of anemia prevalence and severity that can be used for higher-level public health policy decisions. This tool will enable (1) community-based, noninvasive screening of maternal anemia to detect those at highest risk and to encourage severely anemic patients to seek therapy beyond oral iron supplementation; (2) better targeting of public health resources such as prevention campaigns, blood transfusion facilities, and parenteral iron programs to areas with a high prevalence of severe maternal anemia; and (3) health system accountability, especially for helping individuals who are least likely to be reached.</t>
  </si>
  <si>
    <t xml:space="preserve">Would this be included since it is a clinical tool? It does say it will gelp with community based screening </t>
  </si>
  <si>
    <t>Blockchain traceability platform for smallholder farmers - FP Jordan Innovation Hub launched a pilot with Decapolis; a blockchain-based platform that tracks the food product through the whole supply chain, from the farm to the retail shop. Blockchain technology builds a chain of digital records that cannot be broken or tampered with. This provides a highly trustable system for tracing food quality and safety.</t>
  </si>
  <si>
    <t>Would this be other relevant sector?</t>
  </si>
  <si>
    <t>for the time being lets include ith within diets</t>
  </si>
  <si>
    <t>Using Geocoded Big Data to Identify Causal Links Between Infectious Diseases and Child Developmental Outcomes - Infectious diseases may have only transitory impacts on pregnant mothers, but they can have lasting impacts on children. Can public interventions mitigate these impacts? T+C86his project aims to identify how exposure to localized epidemiological risk factors in the fetal period influences developmental outcomes for children through the early years of life. The researchers propose to evaluate in what extent the access to primary health care and social welfare programs mitigate negative impacts in child development.</t>
  </si>
  <si>
    <r>
      <t>Should this be removed? Also in general,</t>
    </r>
    <r>
      <rPr>
        <b/>
        <sz val="10"/>
        <color theme="1"/>
        <rFont val="Calibri"/>
        <family val="2"/>
        <scheme val="minor"/>
      </rPr>
      <t xml:space="preserve"> are we including research studies</t>
    </r>
    <r>
      <rPr>
        <sz val="10"/>
        <color theme="1"/>
        <rFont val="Calibri"/>
        <family val="2"/>
        <scheme val="minor"/>
      </rPr>
      <t>? There are a few which have been included</t>
    </r>
  </si>
  <si>
    <r>
      <rPr>
        <b/>
        <sz val="10"/>
        <color theme="1"/>
        <rFont val="Calibri"/>
        <family val="2"/>
        <scheme val="minor"/>
      </rPr>
      <t xml:space="preserve"> ANOTHER RESEARCH EXAMPLE:</t>
    </r>
    <r>
      <rPr>
        <sz val="10"/>
        <color theme="1"/>
        <rFont val="Calibri"/>
        <family val="2"/>
        <scheme val="minor"/>
      </rPr>
      <t xml:space="preserve"> The study aims to combine different national level data sources to understand the main predictors of PTB and develop a machine-learning-based predictive model to conduct automated risk stratification at the point of care level, integrated with advanced data visualization for clinical decision support.</t>
    </r>
  </si>
  <si>
    <t>no , I don’t think so but this is a good one to check with Augustin</t>
  </si>
  <si>
    <t>A Precision Public Health Approach to Improving Health Service Delivery for Maternal, Newborn, and Child Health in Rwanda: The Application of Predictive Machine Learning Algorithms and Innovative Data Visualization Techniques to Real-World Data - This project aims to improve the utilization of maternal, newborn, and child health (MNCH) data collected from a national program called RapidSMS in Rwanda. Since 2009, this program has employed community health workers (CHWs) across the country to collect health data on a mobile phone, sent via SMS to a central database. RapidSMS collects a large amount of data on MNCH daily, but these data are not optimally being utilized to inform health service delivery. An automated data cleaning process, application of machine learning algorithms, and the visualization of model outputs and key MNCH indicators are needed. MTEK Sciences (a data analytic group in Vancouver) and the Rwanda Biomedical Centre are proposing to collaborate on this project that will optimize in-country resource allocation for MNCH services, more responsive to local MNCH needs. Our project will be the first attempt at precision public health in MNCH, targeting communities at the micro-geographic level (5 by 5 km regions).</t>
  </si>
  <si>
    <t>Since this is about MCH data more broadly, would it be tagged as other relevant sector?</t>
  </si>
  <si>
    <t>would keep it under nutrition specific- seems relevent</t>
  </si>
  <si>
    <t>The Maternal Episode of Care Prototype (Liberia) - Our approach was designed to improve access to quality maternal and newborn care across the maternal and newborn episode of care (EOC) by: (1) giving women greater control of where to seek care and over their own birth record, through the use of near field communication (NFC) technology, (2) providing healthcare workers with e-decision support based on the country‚Äôs own clinical guidelines and the patient‚Äôs condition, and (3) tying a provider‚Äôs prompt e-payment to quality (as defined by adherence to clinical guidelines). The tool also streamlines and automates many of the key operational functions needed to support public private partnership in the health sector (e.g., claims submission, payment adjudication, auditing and reporting).&lt;br&gt;&lt;br&gt;How it works? An enrolled woman is given a token equipped with a read/writable near field communication (NFC) chip. When she goes to an accredited private facility, the provider use will their NFC-enabled smart phone to ‚Äòscan‚Äô the chip to verify her eligibility and gain access to her birth record. As the healthcare worker navigates the e-decision support, entering in the results of his/her questions and observations, test results, and services/drugs provided, this data is recorded for the patient, the provider, and the payer. Once the provider has connectivity and data is synced, it triggers an automatic payment based on adherence to clinical care guidelines and pre-negotiated terms.&amp;nbsp;</t>
  </si>
  <si>
    <t>Since this is about maternal and newborn care more broadly would this be considered nutrition health specific or other nutrition relevant sector?</t>
  </si>
  <si>
    <t>does not seem lke a great example for data innovation</t>
  </si>
  <si>
    <t>What would this be tagged under since it is about MCH more broadly? Relevant sector?</t>
  </si>
  <si>
    <t>doesn’t this seem to be more about service delivery</t>
  </si>
  <si>
    <t xml:space="preserve">Background </t>
  </si>
  <si>
    <t>Nutrition  &amp; Data Links</t>
  </si>
  <si>
    <t xml:space="preserve">Nutrition Data Value Chain </t>
  </si>
  <si>
    <t xml:space="preserve">Additional Assessment Criteria </t>
  </si>
  <si>
    <t xml:space="preserve">Internal Comments </t>
  </si>
  <si>
    <t>Link to Nutrition</t>
  </si>
  <si>
    <t>Link to Data</t>
  </si>
  <si>
    <t>Quality</t>
  </si>
  <si>
    <t>Availability</t>
  </si>
  <si>
    <t>Access</t>
  </si>
  <si>
    <t>4 E's</t>
  </si>
  <si>
    <t xml:space="preserve">Data  Innovation, tool or technology that strenghten nutrition-related data </t>
  </si>
  <si>
    <t xml:space="preserve">Short Description </t>
  </si>
  <si>
    <t>Implementors</t>
  </si>
  <si>
    <t>Funder</t>
  </si>
  <si>
    <t>Source</t>
  </si>
  <si>
    <t>Link</t>
  </si>
  <si>
    <t xml:space="preserve">Does this innovation support/strengthen nutrition data quality, availability or access? </t>
  </si>
  <si>
    <t>Key word 1</t>
  </si>
  <si>
    <t xml:space="preserve">Key word 2 (optional) </t>
  </si>
  <si>
    <t>Information platofrms/portals</t>
  </si>
  <si>
    <t>Mobile solutions</t>
  </si>
  <si>
    <t>geospatial mapping</t>
  </si>
  <si>
    <t>health management tools</t>
  </si>
  <si>
    <t>Big data &amp; analytics</t>
  </si>
  <si>
    <t>AI technology</t>
  </si>
  <si>
    <t>Modeling &amp; Simulation tools</t>
  </si>
  <si>
    <t>Data visualizations</t>
  </si>
  <si>
    <r>
      <t xml:space="preserve">short comment/purpose </t>
    </r>
    <r>
      <rPr>
        <sz val="10"/>
        <color theme="1"/>
        <rFont val="Calibri"/>
        <family val="2"/>
        <scheme val="minor"/>
      </rPr>
      <t>(NNC: no nutrition component)</t>
    </r>
  </si>
  <si>
    <t xml:space="preserve">Link to nutrition </t>
  </si>
  <si>
    <t xml:space="preserve">Link to data </t>
  </si>
  <si>
    <t>Decision making</t>
  </si>
  <si>
    <t>Scaling Stage (0-6)</t>
  </si>
  <si>
    <t>Geography</t>
  </si>
  <si>
    <t>Geography by continent</t>
  </si>
  <si>
    <t>Sector</t>
  </si>
  <si>
    <t>COVID-19 relevance</t>
  </si>
  <si>
    <t xml:space="preserve">Internal Comments. We define nutrition data as data on anthropometrics and the indicators that come from it, it also refers to housheold food safety and food security data (diets) and it refers to breastfeeding and complementry feeding practices. </t>
  </si>
  <si>
    <t>Does this innovation have a direct or indirect link to nutrition?</t>
  </si>
  <si>
    <t>What is the impact of this innovation on nutrition? Impact on nutrition or malnutrition; impact on immediate causes of malnutrition; impact on underlying factors of malnutrition; impact on basic factors of malnutrition</t>
  </si>
  <si>
    <t>Nutrition data category</t>
  </si>
  <si>
    <t>1,000 Day Nutrient Monitor</t>
  </si>
  <si>
    <t>Access Afya Kenya is developing and testing a revolutionary approach that aims to put nutrient monitoring into the hands of mothers using the non-invasive technique of near-infrared spectroscopy (NIRS). Fingernail scanning can be done by mothers at home, and results are instantaneous and easy to interpret. With the 1000 Day Nutrient Monitor, each mother can repeatedly analyse her and her baby’s nutrient levels, informing proactive diet changes.</t>
  </si>
  <si>
    <t>Access Afya Kenya Limited</t>
  </si>
  <si>
    <t>Grand Challenges Canada</t>
  </si>
  <si>
    <t>https://www.grandchallenges.ca/grantee-stars/1808-16153/</t>
  </si>
  <si>
    <t>Diet, food security, and food fortification</t>
  </si>
  <si>
    <t>X</t>
  </si>
  <si>
    <t>Pilot</t>
  </si>
  <si>
    <t>Kenya</t>
  </si>
  <si>
    <t>Africa</t>
  </si>
  <si>
    <t>Nutrition</t>
  </si>
  <si>
    <t>No</t>
  </si>
  <si>
    <t>Diet</t>
  </si>
  <si>
    <t>A Mobile-App Based Sustainable Food System with Access to Nutritional Health and Fresh Farm Foods (Soko-Foods)</t>
  </si>
  <si>
    <t xml:space="preserve">During operation, a registered user places in an order for food from the preferred market place or opts for an automatic search for the nearest market place. The order is then received in the system and immediately sent to our food safety and quality monitoring personnel stationed at each local market. The app is designed to support cash on delivery and the mostly used mobile payment methods including cashless payments. The personnel will process the order through the vendors or farmers in that specific market who are subscribed and certified by our platform. After processing, delivery of the order is effected based on the client’s location using the Soko-bike having a modified food carrier and a connected internet of things (IoT) sensor for the customer to track the order in real-time. Furthermore, the App uses artificial intelligence algorithms to automatically allow the user to track his/her nutritional feeding, access an appropriate nutritional diet, set nutritional goals, have nutritional tips for free based on one’s past feeding habit or schedule for a one-on-one meeting with a nutritional expert. </t>
  </si>
  <si>
    <t>Unknown</t>
  </si>
  <si>
    <t>GIE</t>
  </si>
  <si>
    <t>https://www.globalinnovationexchange.org/innovation/development-of-a-point-of-care-livestock-disease-diagnostic-kit-liddia-kit</t>
  </si>
  <si>
    <t>pilot</t>
  </si>
  <si>
    <t>Uganda</t>
  </si>
  <si>
    <t>A Precision Public Health Approach to Improving Health Service Delivery for Maternal, Newborn, and Child Health in Rwanda: The Application of Predictive Machine Learning Algorithms and Innovative Data Visualization Techniques to Real-World Data</t>
  </si>
  <si>
    <t>This project aims to improve the utilization of maternal, newborn, and child health (MNCH) data collected from a national program called RapidSMS in Rwanda. Since 2009, this program has employed community health workers (CHWs) across the country to collect health data on a mobile phone, sent via SMS to a central database. RapidSMS collects a large amount of data on MNCH daily, but these data are not optimally being utilized to inform health service delivery. An automated data cleaning process, application of machine learning algorithms, and the visualization of model outputs and key MNCH indicators are needed. MTEK Sciences (a data analytic group in Vancouver) and the Rwanda Biomedical Centre are proposing to collaborate on this project that will optimize in-country resource allocation for MNCH services, more responsive to local MNCH needs. Our project will be the first attempt at precision public health in MNCH, targeting communities at the micro-geographic level (5 by 5 km regions).</t>
  </si>
  <si>
    <t>GIE Database</t>
  </si>
  <si>
    <t>https://www.globalinnovationexchange.org/innovation/a-precision-public-health-approach-to-improving-health-service-delivery-for-maternal-newborn-and-child-health-in-rwanda-the-application-of-predictive-machine-learning-algorithms-and-innovative-data-visualization-techniques-to-real-world-data</t>
  </si>
  <si>
    <t>Nutrition health specific</t>
  </si>
  <si>
    <t xml:space="preserve">Mobile app/platform </t>
  </si>
  <si>
    <t>MNCH data, Data project for MNCH which would assume includes nutrition</t>
  </si>
  <si>
    <t>Link to underlying causes</t>
  </si>
  <si>
    <t>strong data component</t>
  </si>
  <si>
    <t>Rwanda</t>
  </si>
  <si>
    <t>Health</t>
  </si>
  <si>
    <t>A real-time automated nutritional assessment system for children under five</t>
  </si>
  <si>
    <t>This system consists of an Android-based mobile application and a web application.
The mobile app is used to collect data and capture a set of body part images, which are then processed using image-processing techniques to obtain anthropometric data. These data, along with child gender and age, are submitted to a neural network to determine the nutritional status of children, based on the Z‑scores of the three most commonly used indices: weight-for-age (W/A), height-for-age (H/A) and weight-for-height (W/H).
The results are sent to the web application in order to store, analyze and visualize the data.</t>
  </si>
  <si>
    <t>Instituto de Investigación Nutriciona</t>
  </si>
  <si>
    <t>https://www.grandchallenges.ca/grantee-stars/0694-01-10/</t>
  </si>
  <si>
    <t>Nutrition data</t>
  </si>
  <si>
    <t>Peru</t>
  </si>
  <si>
    <t>South America</t>
  </si>
  <si>
    <t>anthropometrics</t>
  </si>
  <si>
    <t>A simple tool and mobile phone application to improve community-based case management of premature and jaundiced newborns</t>
  </si>
  <si>
    <t>Developing and validating simple, low-cost, low-technology tools to improve community-based identification, referral, and care of premature and jaundiced newborns by frontline health workers.</t>
  </si>
  <si>
    <t>https://www.globalinnovationexchange.org/innovation/a-simple-tool-and-mobile-phone-application-to-improve-community-based-case-management-of-premature-and-jaundiced-newborns</t>
  </si>
  <si>
    <t>Remove</t>
  </si>
  <si>
    <t>Clinical tool</t>
  </si>
  <si>
    <t xml:space="preserve">community-based case managament, </t>
  </si>
  <si>
    <t>link to immediate causes</t>
  </si>
  <si>
    <t xml:space="preserve">some data component </t>
  </si>
  <si>
    <t>We do want to include this since it is focused on case management.</t>
  </si>
  <si>
    <t>Removing since this is more of a clinical tool</t>
  </si>
  <si>
    <t>ADAPT</t>
  </si>
  <si>
    <t>ADAPT helps National Statistical Offices (NSOs) and other data producers within the country effectively plan for data required by policymakers and to continuous monitor the progress. Developed by PARIS21, ADAPT is a free, cloud-hosted, multilingual and consultative data planning tool for data producers to adapt their data production to the priority data needs. It promotes the reuse of data and the quality assessment of data sources. Additionally, it reinforces a co-ordinated data infrastructure in a national or regional context. ADAPT enables detailed data demand and supply analysis. The mismatch between required and available indicators is reflected as data gaps in ADAPT. The tool supports monitoring of data plan activities, including costing and budgeting. It produces a wide range of reports to inform decision-making.</t>
  </si>
  <si>
    <t>Paris 21</t>
  </si>
  <si>
    <t>https://paris21.org/advanced-data-planning-tool-adapt</t>
  </si>
  <si>
    <t>Data innovation broadly</t>
  </si>
  <si>
    <t>Digital tool</t>
  </si>
  <si>
    <t xml:space="preserve">Adapting Country-Specific Food Lists to Measure Diet Quality </t>
  </si>
  <si>
    <t xml:space="preserve">USAID Advancing Nutrition is working with partners to develop country-level adaptations of a low-burden diet quality questionnaire (DQ-Q). In the second year of the project, USAID Advancing Nutrition supported the development of a plan for the national-level adaptation of the DQ-Q for 53 countries that implement the Demographic and Health Survey (DHS). In its third year, the project will help adapt the DQ-Q for adults, infants, and young children in the 53 DHS countries, and in another 39 countries for infants and young children. </t>
  </si>
  <si>
    <t>USAID Advancing Nutrition, Gallup, Harvard, GAIN</t>
  </si>
  <si>
    <t>USAID</t>
  </si>
  <si>
    <t>Stakeholder Consulation</t>
  </si>
  <si>
    <t>https://www.advancingnutrition.org/what-we-do/activities/adapting-country-specific-food-lists-measure-diet-quality-and-advance</t>
  </si>
  <si>
    <t>Collect info more easily and consistently at the sub-national and regional level</t>
  </si>
  <si>
    <t>Research &amp; development</t>
  </si>
  <si>
    <t>53 countries</t>
  </si>
  <si>
    <t>AutoAnthro</t>
  </si>
  <si>
    <t xml:space="preserve">AutoAnthro uses 3D imagery and BST’s proprietary modeling software to capture detailed body parameters. Information such as height and the circumference of the head and arm can be determined quickly and with a rate of accuracy that is on par with traditional anthropometry. Data is then easily digitized, uploaded from the device and analyzed.
</t>
  </si>
  <si>
    <t>Body Surface Translations, Inc.</t>
  </si>
  <si>
    <t>Sight and Life</t>
  </si>
  <si>
    <t>https://www.bodysurfacetranslations.com/autoanthro</t>
  </si>
  <si>
    <t>Research and testing</t>
  </si>
  <si>
    <t>Atlanta USA</t>
  </si>
  <si>
    <t>Biofort Stat</t>
  </si>
  <si>
    <t>a marketing portal called biofort stat to capture information of biofortified crops in the country and drive investment in nutrition. The portal will contain data from the FAO statistics.</t>
  </si>
  <si>
    <t xml:space="preserve">HarvestPlus </t>
  </si>
  <si>
    <t>http://www.faapa.info/blog/agric-tech-harvestplus-nigeria-to-launch-biofort-stat-in-november/</t>
  </si>
  <si>
    <t>Remove - related to biofortification</t>
  </si>
  <si>
    <t>TBD - Supposed to be released July 2019 but found limited info</t>
  </si>
  <si>
    <t>Nigeria</t>
  </si>
  <si>
    <t>Fortification</t>
  </si>
  <si>
    <t>Biofortification Priority Index (BPI) tool</t>
  </si>
  <si>
    <t>Tool which ranks 128 low- and middle-income countries according to their impact potential for investment in each of the 13 biofortified staple food crops.
It is a one-stop-shop for anyone interested in investing in biofortification</t>
  </si>
  <si>
    <t xml:space="preserve">HarvestPlus, CGIAR Research Program on Agriculture for Nutrition and Health </t>
  </si>
  <si>
    <t>HarvestPlus donors:  UK Government; the Bill &amp; Melinda Gates Foundation; the U.S. Government's Feed the Future initiative; the European Commission; the Government of Canada and donors to A4NH. Also supported by the John D. and Catherine T. MacArthur Foundation.</t>
  </si>
  <si>
    <t>CGIAR</t>
  </si>
  <si>
    <t>https://bpi.harvestplus.org/</t>
  </si>
  <si>
    <t>Scaled</t>
  </si>
  <si>
    <t>Africa, Asia, Latin America, Carribean</t>
  </si>
  <si>
    <t>Blockchain for Zero Hunger</t>
  </si>
  <si>
    <t>WFP has been rolling out blockchain technology —a type of distributed ledger technology— as part of its “Building Blocks” pilot, to expand refugees’ choices in how they access and spend their cash assistance. Building Blocks facilitates cash transfers while protecting beneficiary data, controlling financial risks, and allowing for greater collaboration. Built on a private, permissioned blockchain, and integrated with UNHCR’s existing biometric authentication technology—WFP has a record of every transaction. This not only saves on financial transaction fees in the camp setting but ensures greater security and privacy for Syrian refugees.</t>
  </si>
  <si>
    <t>WFP</t>
  </si>
  <si>
    <t>WFP Innovation</t>
  </si>
  <si>
    <t>https://innovation.wfp.org/project/building-blocks</t>
  </si>
  <si>
    <t>improves data security and reording of cash transfers for food</t>
  </si>
  <si>
    <t>TBD</t>
  </si>
  <si>
    <t>Jordan</t>
  </si>
  <si>
    <t>Food Security</t>
  </si>
  <si>
    <t>Bloclchain traceability platform for smallholder farmers</t>
  </si>
  <si>
    <t>FP Jordan Innovation Hub launched a pilot with Decapolis; a blockchain-based platform that tracks the food product through the whole supply chain, from the farm to the retail shop. Blockchain technology builds a chain of digital records that cannot be broken or tampered with. This provides a highly trustable system for tracing food quality and safety.</t>
  </si>
  <si>
    <t>UN Innovation Network/FAO innovation</t>
  </si>
  <si>
    <t>https://innovation.wfp.org/project/decapolis</t>
  </si>
  <si>
    <t>Agriculture</t>
  </si>
  <si>
    <t>Food security</t>
  </si>
  <si>
    <t>BornFyne Mobile Application</t>
  </si>
  <si>
    <t>BornFyne means safe delivery. BornFyne connects pregnant women to their doctors especially during emergencies via a prenatal management system, empowers rural non literate women and communities in communicating health needs and make informed choices. BornFyne is an interative system that supports the delivery of clinical care at primary care, health centers, district hospitals and facilitates referrals to regional hospitals and emergency using*GIS features. BornFyne has six icons connected to a web-based prenatal management system(PNMS).Women or patients can get registered at the health facility by a provider or at home and a unique code is assigned automatically to identify patient and track their records through out in the database for each service or activity perform to the patient. Data is collected in real time and PNMS flags high risk patient for follow up. Sends personalized health and educational messages,educate and empower. Secures health records for continuity of care. Core implementation aspect of BornFyne engages the Ministry of Health--District Medical Officers and stakeholders from the onset, public private partnership, telecom companies and local transport system. World Solar Fund donated 140 solar chargers to empower women, as a key partner. Provision of solar chargers ensure sustained energy for the phones and good light source versus using fuel lanterns which inc+C33rease the risk of low birth weight. Support prevention and health promotional messages offline in various languages. BornFyne has the potential to collect data on COVID19 related information from patient and upload to the system for monitoring and decision making both at health facility and remotely from their homes.</t>
  </si>
  <si>
    <t xml:space="preserve">https://www.globalinnovationexchange.org/innovation/bornfyne </t>
  </si>
  <si>
    <t xml:space="preserve">Real time data collection and risk flagging , To be further explored </t>
  </si>
  <si>
    <t xml:space="preserve">strong data component </t>
  </si>
  <si>
    <t>x</t>
  </si>
  <si>
    <t>Cameroon</t>
  </si>
  <si>
    <t>Indirect</t>
  </si>
  <si>
    <t>Impact on underlying factors of malnutrition</t>
  </si>
  <si>
    <t>Effectiveness, Efficiency</t>
  </si>
  <si>
    <t>CareMother</t>
  </si>
  <si>
    <t>CareMother includes a mobile application (app), web portal and portable digital diagnostics kit carried by health workers to perform doorstep diagnosis and tests for pregnant women. Mobile app helps health-workers at field with decision support tool and with algorithm in the app, once the test data is entered, doctors at other end are able to early identify high risk pregnancies and can intervene on priority. Automated follow-up and gestational age based intervention for health-workers, education and awareness content for mothers is generated in multiple languages. By equipping the health-workers with a mobile app; CareMother increases the accessibility of health system. Moreover by providing the doorstep services and recording the data digitally, it reduces the operational cost and improves the quality of the healthcare provided on the basis of more precise data. Thereby CareMother helps to overcome three important challenges faced by Public Healthcare System i.e. Access, Quality and Cost</t>
  </si>
  <si>
    <t>MIT Solve Innovation Fund</t>
  </si>
  <si>
    <t>https://caremother.in/</t>
  </si>
  <si>
    <t xml:space="preserve">Diagnositic kit AI powered, data/info not related to nutrition </t>
  </si>
  <si>
    <t xml:space="preserve"> </t>
  </si>
  <si>
    <t>Bangladesh,Kenya,India</t>
  </si>
  <si>
    <r>
      <t>This innovation would</t>
    </r>
    <r>
      <rPr>
        <sz val="10"/>
        <color theme="5"/>
        <rFont val="Calibri"/>
        <family val="2"/>
        <scheme val="minor"/>
      </rPr>
      <t xml:space="preserve"> indirectly influence nutrition </t>
    </r>
    <r>
      <rPr>
        <sz val="10"/>
        <color theme="1"/>
        <rFont val="Calibri"/>
        <family val="2"/>
        <scheme val="minor"/>
      </rPr>
      <t xml:space="preserve">(i.e. has an impact on immediate links to nutrition), it is </t>
    </r>
    <r>
      <rPr>
        <sz val="10"/>
        <color theme="9" tint="-0.499984740745262"/>
        <rFont val="Calibri"/>
        <family val="2"/>
        <scheme val="minor"/>
      </rPr>
      <t>innovative</t>
    </r>
    <r>
      <rPr>
        <sz val="10"/>
        <color theme="1"/>
        <rFont val="Calibri"/>
        <family val="2"/>
        <scheme val="minor"/>
      </rPr>
      <t xml:space="preserve">, and it does strengthen the access and availability of data but it is not directly linked to nutrition data. It does however, impact the economy of data use. </t>
    </r>
  </si>
  <si>
    <t>Economy</t>
  </si>
  <si>
    <t>Child Growth Monitor</t>
  </si>
  <si>
    <t>Child Growth Monitor is a mobile app to measure and diagnose children for malnutrition. Instead of using a scale, height board or MUAC tape Child Growth Monitor uses image data taken with an off-the-shelf smartphone and AI.</t>
  </si>
  <si>
    <t>Welt Hunger Hilfe</t>
  </si>
  <si>
    <t>Knowledge Against Hunger/ AI4SDGs</t>
  </si>
  <si>
    <t>https://childgrowthmonitor.org/</t>
  </si>
  <si>
    <t>Measure and diagnose malntrition</t>
  </si>
  <si>
    <t>Link to basic causes</t>
  </si>
  <si>
    <t>India</t>
  </si>
  <si>
    <t>Citizen generated data for repoirting on the Sustainable development goals</t>
  </si>
  <si>
    <t xml:space="preserve">Paris21 worked with the Philippine Statistics Authority (PSA) on the use of citizen-generated data for SDG review and follow-up as a case study. </t>
  </si>
  <si>
    <t>Paris21 and Government of Phillipines</t>
  </si>
  <si>
    <t>http://paris21.org/cgd#:~:text=What%20is%20citizen-generated%20data,understand%20the%20nature%20of%20CGD.</t>
  </si>
  <si>
    <t>Use citizen generated data to for tracking SDGs</t>
  </si>
  <si>
    <t>Citizen-Indivisual/Household Dietary Diversity Dynamics (Citizen-H2D3)</t>
  </si>
  <si>
    <t xml:space="preserve"> novel and user-friendly tool to shift diet data collection pathways away from static researcher-led methods, towards dynamic citizen-led systems that can be integrated with other data sources in agriculture and health. Citizen-H2D3 will provide an unprecedented capacity for individuals, next users, and end users to track a series of metrics in [near] real-time. Citizen-H2D3 system will be comprised of (1) a front-end tool that engages citizens as providers and consumers of information on diet diversity, and (2) a back-end platform that empowers researchers, institutions, and ultimately individuals to generate evidence-driven and robust insights about the dynamics of diet diversity that can guide regional understanding of trends and empower decision-makers to develop viable and contextually-relevant policies.</t>
  </si>
  <si>
    <t>CGIAR Platform for Big Data in Agriculture</t>
  </si>
  <si>
    <t>https://bigdata.cgiar.org/inspire/inspire-challenge-2020/citizen-h2d3/</t>
  </si>
  <si>
    <t>Big data</t>
  </si>
  <si>
    <t>Nutrition, agriculture</t>
  </si>
  <si>
    <t xml:space="preserve">ClimMob </t>
  </si>
  <si>
    <t>ClimMob is an online software for agricultural citizen science.  Agricultural citizen science turns the research paradigm on its head: Instead of a few researchers carrying out complicated field trials, large numbers of farmers or gardeners carry out simple and small trials on their land. Taken together, the many small trials can offer valuable information about the local suitability of agricultural technologies. The ClimMob software relies on a citizen science approach called tricot (triadic comparisons of technologies). The software streamlines the experimental cycle, from design, to digital data collection, automatic analysis and report creation. It has been used to create large participatory trials, which have reached 50,000 plot * seasons, generating agronomic recommendations for many farmers</t>
  </si>
  <si>
    <t>N/A</t>
  </si>
  <si>
    <t>https://climmob.net/blog/</t>
  </si>
  <si>
    <t>remove</t>
  </si>
  <si>
    <t>food security</t>
  </si>
  <si>
    <t>Clinical data capture with digital pen and paper (DPP) in peripheral hospitals in low income country setting</t>
  </si>
  <si>
    <t>The solution is using digital pen and paper [DPP] technology for clinic and hospital data collection.  It has been used in transport and logistics industry where clients and users are widely dispersed, as well as health industry with a distributed services structure. With a digital pen and paper system, data is captured on a digital data capture form using a digital pen. For the user, the process is no different from normal form filling. The pen then sends the data in its digital format via cell phone or internet to central a server, where it can be accessed via computer. Currently, data collection from peripheral hospitals is incomplete, late in being centralized and cannot be re-checked, this technology allows the data to be accessed in closer time proximity and proofed. Recent publications looking at efficacy of Caesarean section (CS) at population level established that at a global level the data was incomplete and at national level, especially in low income countries, the data was incomplete and inadequate. For women requiring caesarean section, the service is inadequate to meet individual needs [quality of care] and population needs [caesarean section rate]. There is wide variation but generally lower than 6% Caesarean section (CS) rate in rural hospitals in Zimbabwe. With the current resources, and good data, relatively low CS rates [10%] can be turned into good maternal outcomes [improved MMR] and neonatal outcomes, [lower Still Birth Rate and Neonatal Death Rate].</t>
  </si>
  <si>
    <t>https://www.globalinnovationexchange.org/innovation/clinical-data-capture-with-digital-pen-and-paper-dpp-in-peripheral-hospitals-in-low-income-country-setting</t>
  </si>
  <si>
    <t>data collection, could strenghten information/data systems</t>
  </si>
  <si>
    <t xml:space="preserve">link to relevant population/ operations data </t>
  </si>
  <si>
    <t>Zimbabwe</t>
  </si>
  <si>
    <t xml:space="preserve">Indirect </t>
  </si>
  <si>
    <t>Cockpit</t>
  </si>
  <si>
    <t>Cockpit is a project designed to provide WFP field staff with timely access to automated, integrated and visualized data analyses to optimize WFP's school feeding programming. Cockpit is being implemented under WFP’s COVID-19 Fast Track innovation challenge.</t>
  </si>
  <si>
    <t>https://innovation.wfp.org/project/cockpit</t>
  </si>
  <si>
    <t>South Sudan</t>
  </si>
  <si>
    <t>CommCare for Nutrition</t>
  </si>
  <si>
    <t>Dimagi‚Äôs technology platform, CommCare, is an offline-first, open source mobile data collection and service delivery platform that is used by 700,000 community health workers around the world. Cumulatively, these frontline workers have registered over 400 million people with CommCare mobile applications. For COVID-19 response, CommCare is being used by several governments and organizations around the world as well as in the United States as the primary contact tracing system of the Department of Public Health in San Francisco, California.  CommCare has been used by hundreds of organizations and is considered a leading digital health tool and Global Good. CommCare is the most researched mobile data collection platform for low-resource settings, and has an evidence base of over 65 peer-reviewed studies including eight randomized controlled trials. Together, these studies have demonstrated CommCare‚Äôs positive impact on strengthening frontline healthcare systems, frontline worker capabilities (FLWS), and client results.</t>
  </si>
  <si>
    <t>Dimagi</t>
  </si>
  <si>
    <t>USAID, UKAID, Norad, DFAT, CDC, GAC</t>
  </si>
  <si>
    <t>https://dimagi.com/commcare/</t>
  </si>
  <si>
    <t>remote data collection, Broad health focus, may include nutritionr relevant data, Broad health focus, may include nutritionr relevant data</t>
  </si>
  <si>
    <t xml:space="preserve">Direct link to nutrition </t>
  </si>
  <si>
    <t>Global</t>
  </si>
  <si>
    <t>Community-based Information System for child and maternal health in remote populations</t>
  </si>
  <si>
    <t>Rural areas in LMIC are often geographically, culturally and economically marginalized, and may lack mobile and internet coverage, turning communication between communities and health providers weak. Thus, key mechanisms to improve maternal and neonatal health outcomes like skilled birth attendance (SBA) are not achieved. In some rural places of Peru, SBA is less than 70%. Therefore, we propose a community-based Information System which will link pregnant women (PW), community agents (CAs), traditional birth attendants (TBAs) and Health Centers (HCs). PW will be tracked and risk classified through a personal device which will include a memory chip with personal health information, a GPS and an alarm or intercom. The same features, educative videos to be projected for groups of PW and pre-recorded videos for self-training will be included in a tablet for CAs and TBAs. By this, we will empower communities, particularly women, through education and integration of them and other community actors to health System. In HCs, a mobile application will collect data from these devices and will show position of PW at any time of pregnancy and will alarm when delivery is close, allowing Health personnel to seek for PW especially those in high risk. In labor or emergencies, PW or other community actor might activate the alarm and notify HCs, allowing them to provide care timely, increasing SBA and as a consequence decreasing maternal and neonatal mortality related to complications of labor</t>
  </si>
  <si>
    <t>Universidad Peruana Cayetano Heredia</t>
  </si>
  <si>
    <t xml:space="preserve">https://www.globalinnovationexchange.org/innovation/community-based-information-system-for-child-and-maternal-health-in-remote-populations </t>
  </si>
  <si>
    <t xml:space="preserve">data collection, NNC </t>
  </si>
  <si>
    <t>Computer Assisted Personal Information System for Agriculture Policy Support in Ghana</t>
  </si>
  <si>
    <t>This seeks to provide relevant, accurate, and timely agricultural statistics and information for agricultural policy formulation, planning, project implementation, monitoring, and evaluation for efficient communication within the ministry and with the public. The digital CAPI system includes a web-based headquarters system as well as an Android-based mobile system. This dual-platform application system enables ministry staff to relay relevant information from the field back to the SRID headquarters using Mobile Tough Terrain 3G tablets provided by USAID. These Android tablets are GPS-enabled and provide field workers with the ability to accurately identify the location of each survey response. In this way, the ministry is establishing a safe, accountable, and efficient channel to collect and analyze data.</t>
  </si>
  <si>
    <t>Chemonics and Ghana's Statistics Research Information Directorate (SRID)</t>
  </si>
  <si>
    <t>USAID (feed the future)</t>
  </si>
  <si>
    <t>Chemonics website</t>
  </si>
  <si>
    <t>https://chemonics.com/impact-story/better-data-better-farms-ghana/</t>
  </si>
  <si>
    <t>Other nutrition relevant sector</t>
  </si>
  <si>
    <t>Ghana</t>
  </si>
  <si>
    <t>COOMACOVALLE: Hybrid Value Chain for Vulnerable Populations</t>
  </si>
  <si>
    <t>Gloraia Pena of Cooperativa Multiactiva De Madres Del Valle Coomac in Columbia will implement a hybrid value chain business model to leverage collective purchasing power in a community of low-income families in Columbia to reduce the price of nutritious local foods. Current food prices are relatively high for low-income families because they buy in small volumes. They will combine collective purchasing power with a hybrid value chain model, which incorporates the needs and roles of the public and private sectors, to increase access to nutritional foods. They will collect social and economic data from an existing group of 9,000 families in a poor neighbourhood in Columbia to understand how their approach should be implemented. This will include the numbers of participants needed to reduce the cost sufficiently to encourage people to buy the healthier foods and ultimately produce a positive long-term impact.</t>
  </si>
  <si>
    <t>https://www.globalinnovationexchange.org/innovation/cooperativa-multiactiva-de-madres-del-valle-coomac-hybrid-value-chain-for-vulnerable-populations</t>
  </si>
  <si>
    <t xml:space="preserve">incease access to affordable healthy foods, business model is not a technological innovation </t>
  </si>
  <si>
    <t>removing this innovation since it is  does not improve data.</t>
  </si>
  <si>
    <t>Impact on basic factors of malnutrition</t>
  </si>
  <si>
    <t>Cost of the Diet Software</t>
  </si>
  <si>
    <t xml:space="preserve">
Cost of the Diet software uses the collected data to generate hypothetical diets using a combination of foods that will enable a family to meet their energy and nutrient requirements, as recommended by the World Health Organisation and the Food and Agriculture Organisation, at the lowest possible cost. </t>
  </si>
  <si>
    <t>Save the Children and Food Economy Group</t>
  </si>
  <si>
    <t>Sight and Life Magazine</t>
  </si>
  <si>
    <t>https://www.heacod.org/en-gb/Pages/Home.aspx</t>
  </si>
  <si>
    <t>Scaled?</t>
  </si>
  <si>
    <t>Unknow</t>
  </si>
  <si>
    <t xml:space="preserve">Food, Nutrition, </t>
  </si>
  <si>
    <t>Coverage indicator development of bioforitifed foods in Rwanda</t>
  </si>
  <si>
    <t>GAIN conducted a research study to assess coverage of biofortified foods through different methods and indicators and Rwanda. They developed a theory-based coverage cascade for biofortified foods and 5 corresponding indicators for assessing coverage-</t>
  </si>
  <si>
    <t>GAIN, GroundWork, Sagaci Research, University of Rwanda</t>
  </si>
  <si>
    <t>BMGF</t>
  </si>
  <si>
    <t>Project website</t>
  </si>
  <si>
    <t>https://www.gainhealth.org/sites/default/files/publications/documents/measuring-the-household-coverage-and-quantifying-nutrient-contributions-of-biofortified-foods-in-musanze-rwanda.pdf</t>
  </si>
  <si>
    <t>Research</t>
  </si>
  <si>
    <t>Creating an innovative and cost-effective system to improve documentation and timeliness of routine immunizations in Kenya</t>
  </si>
  <si>
    <t>James Njeru of the Field Epidemiology Society of Kenya in Kenya will develop a simple electronic system using basic phone technology that registers the birth and immunizations of all children in Kenya, and can send vaccination reminders. At present, childhood vaccinations are often missed or given late in Kenya, which causes substantial health problems. Electronically recording all births would enable vaccinations to be better tracked and reminders to be sent on time to parents, but has been problematic because internet and computer access is often limited. They will build the system using Unstructured Supplementary Service Data (USSD) that requires only a regular mobile phone, which are more widely available than internet access and computers. Both home and hospital births and all vaccinations can then be easily recorded by mobile phone, and timely vaccination reminders sent to local health administrators. They will test the system in a district with around 3,000 annual births.</t>
  </si>
  <si>
    <t>https://www.globalinnovationexchange.org/innovation/creating-an-innovative-and-cost-effective-system-to-improve-documentation-and-timeliness-of-routine-immunizations-in-kenya</t>
  </si>
  <si>
    <t>Mobile App/platform</t>
  </si>
  <si>
    <t xml:space="preserve">improving timeliness of routine immunisation , </t>
  </si>
  <si>
    <t>Creation of a Biorepository and Imaging Data Bank for Accelerating Evidence Generation to Facilitate Children to Thrive</t>
  </si>
  <si>
    <t>The project is aimed at building better bio-banks for long-term storage of bio-specimens. It has been planned to enroll a cohort of pregnant women, who are less than 20 weeks of gestation and follow them until delivery to study their vulnerability to environmental, clinical and biological factors. The study will contribute to our understanding of the association of these various factors with preterm birth (PTB).</t>
  </si>
  <si>
    <t>https://www.globalinnovationexchange.org/innovation/creation-of-a-biorepository-and-imaging-data-bank-for-accelerating-evidence-generation-to-facilitate-children-to-thrive</t>
  </si>
  <si>
    <t xml:space="preserve">data bank, </t>
  </si>
  <si>
    <t>If data is produced through a research study, would be consider this relevant for our purposes?</t>
  </si>
  <si>
    <t>None</t>
  </si>
  <si>
    <t>Dalili</t>
  </si>
  <si>
    <t xml:space="preserve"> A smartphone application which provides up-to-date information on food prices and fosters competition among shops. </t>
  </si>
  <si>
    <t>https://innovation.wfp.org/project/dalili</t>
  </si>
  <si>
    <t>Provide info on food prices</t>
  </si>
  <si>
    <t xml:space="preserve">Strong data component </t>
  </si>
  <si>
    <t>Scaling</t>
  </si>
  <si>
    <t>Lebanon, Jordan, Kenya</t>
  </si>
  <si>
    <t>Asia, Africa</t>
  </si>
  <si>
    <t>Changed this from potentially to no since we are not including agriculture innovations</t>
  </si>
  <si>
    <t>Efficiency</t>
  </si>
  <si>
    <t>Data-Driven Risk Stratification for Preterm Birth in Brazil: Development of a Machine Learning-Based Innovation for Health Care</t>
  </si>
  <si>
    <t>Identifying the preventable causes and performing early risk stratification of pregnant women are instrumental to develop strategies to prevent and reduce preterm birth (PTB). The ability to identify at-risk pregnancies and to enroll women in prevention strategies has been difficult due to complexity of associated risk factors. The study aims to combine different national level data sources to understand the main predictors of PTB and develop a machine-learning-based predictive model to conduct automated risk stratification at the point of care level, integrated with advanced data visualization for clinical decision support.</t>
  </si>
  <si>
    <t>https://www.globalinnovationexchange.org/innovation/data-driven-risk-stratification-for-preterm-birth-in-brazil-development-of-a-machine-learning-based-innovation-for-health-care-f82d8beb-7583-4479-a7ed-44adad1ca60e</t>
  </si>
  <si>
    <t xml:space="preserve">prevent and reduce pre-term births , NNC  </t>
  </si>
  <si>
    <t xml:space="preserve">link to data on immediate causes of malnutrition </t>
  </si>
  <si>
    <t>Brazil</t>
  </si>
  <si>
    <t>Keeping as a "yes" since we want to include research/studies</t>
  </si>
  <si>
    <t>Data-driven risk stratification for preterm birth: development of a machine learning based innovation for health care</t>
  </si>
  <si>
    <t>We are developing a risk calculator for preterm birth using artifical intelligence. This risk calculator will follow the standards for electronic health record integration. Once conclued our solution could be implemente in any primary level point of care, helping providers to better screen women with high chances of a preterm birth. The early detection can offer more time for health interventions aiming to avoid a preterm birth.&amp;nbsp;</t>
  </si>
  <si>
    <t>https://www.globalinnovationexchange.org/innovation/data-driven-risk-stratification-for-preterm-birth-in-brazil-development-of-a-machine-learning-based-innovation-for-health-care</t>
  </si>
  <si>
    <t>Risk prediction for preterm birth, Data project not directly related to nutrition, but may be relevamt</t>
  </si>
  <si>
    <t>Efficiency, Effectiveness</t>
  </si>
  <si>
    <t>Datawheel</t>
  </si>
  <si>
    <t xml:space="preserve"> Datawheel has been collecting and integrating relevant datasets from different official sources to help monitor relevant socio economic indicators of Children in Chile such as health and education. These datasets have been integrated into the DataChile platform, a country-wide open data visualization engine that merges more than twenty datasets from multiple sources and solves the data delivery problem that mires the work of public and private sector analysts and policy makers.</t>
  </si>
  <si>
    <t>UNICEF</t>
  </si>
  <si>
    <t>UNICEF Innovation Fund</t>
  </si>
  <si>
    <t>https://www.unicefinnovationfund.org/broadcast/updates/unicef-innovation-fund-graduate-datawheel-chile</t>
  </si>
  <si>
    <t>Chile</t>
  </si>
  <si>
    <t>Decision-Making Support Platform Based on Visual Analytics and Machine Learning to Subsidize Public Politics Focused on Gestational Health</t>
  </si>
  <si>
    <t>The project will develop a platform to provide services for decision-making support for neonatal death preventive actions by using data from CIDACS cohort. The platform will offer three services: cohort data visualization for decision-making support by comparative human visual analysis, prediction of risk of neonatal death based on machine learning models, and simulator of public policies impact influencing on the risk of neonatal death.</t>
  </si>
  <si>
    <t>https://www.globalinnovationexchange.org/innovation/decision-making-support-platform-based-on-visual-analytics-and-machine-learning-to-subsidize-public-politics-focused-on-gestational-health</t>
  </si>
  <si>
    <t xml:space="preserve">neonatal dealth prevention, Machine learning/ innovative data for decision making </t>
  </si>
  <si>
    <t>Impact on immediate causes of malnutrition</t>
  </si>
  <si>
    <t>Demand Sensing and Digital Tracking for Maternal and Child Health in Uganda</t>
  </si>
  <si>
    <t>Yuehwern Yih of Purdue University in the U.S. will develop a cloud-based digital tracking tool to record data from local health centers in Uganda on the health status of pregnant women and the turnover of their stock, as well as diagnostic laboratory data, to optimize ordering and improve the availability of medical supplies. They will develop applications mimicking the current time-consuming paper-based registry formats to digitally record the relevant data, and adapt a material requirement planning system, which is used in manufacturing to track parts and maintain stocks. They will test their approach in two Ugandan hospitals to evaluate its effect on the efficiency of ordering and maintaining supplies, and on patient health.</t>
  </si>
  <si>
    <t>https://www.globalinnovationexchange.org/innovation/demand-sensing-and-digital-tracking-for-maternal-and-child-health-in-uganda</t>
  </si>
  <si>
    <t xml:space="preserve">digitisation of health reecords, data/info not related to nutrition , </t>
  </si>
  <si>
    <t>Changing from yes to no since this is more about stock outs and adequate care which is not something we are focusing on</t>
  </si>
  <si>
    <t>Developing metrics to assess advocacy efforts taking place in IYCF and food fortification</t>
  </si>
  <si>
    <t xml:space="preserve">DataDENT is conducting comparative case studies in India and Nigeria: In 2019-20, we concluded a case study in Nigeria to understand advocacy efforts taking place in two key nutrition policy domains: Infant and Young Child Feeding (IYCF) and food fortification. We developed a standardized questionnaire and interviewed 67 stakeholders inclusive of advocacy organizations, government, donor, media, and research actors. The case study attempted to understand aspects of capacity, networks and outreach of advocates at both the federal level as well as within the states of Kano and Kaduna. In 2021, we are conducting a similar case study in India, both at the federal level as well as within the states Bihar and Uttar Pradesh. The objective is to derive metrics of effective advocacy that can be applied to a broader set of states and countries. </t>
  </si>
  <si>
    <t>DataDENT</t>
  </si>
  <si>
    <t>Project webiste</t>
  </si>
  <si>
    <t>https://datadent.org/2021/06/18/measuring-the-effectiveness-of-nutrition-advocacy/</t>
  </si>
  <si>
    <t>Nutrition Data</t>
  </si>
  <si>
    <t>Nigeria &amp; India</t>
  </si>
  <si>
    <t>IYCF and Food fortification</t>
  </si>
  <si>
    <t>DevInfo</t>
  </si>
  <si>
    <t>DevInfo is a powerful integrated desktop and web-enabled database system for monitoring human development indicators. The database compiles Nutrition Country Profiles, presenting indicators to monitor
child and maternal nutrition progress. The
indicators include, but are not limited to
wasting, stunting and underweight data
(burden and trends) for children under
5 years, Infant and Young Child Feeding
(IYCF) practices data (e.g. breastfeeding,
weaning), micronutrient data (e.g. vitamin
A supplementation, anaemia), water and
sanitation coverage, and maternal BMI
data</t>
  </si>
  <si>
    <t>UNICEF, UNDG</t>
  </si>
  <si>
    <t>Knowledge Against Hunger</t>
  </si>
  <si>
    <t>http://www.devinfo.org/libraries/aspx/Home.aspx</t>
  </si>
  <si>
    <t>Remove - no longer supported</t>
  </si>
  <si>
    <t>Database</t>
  </si>
  <si>
    <t>Monitor child and maternal nutrition progress</t>
  </si>
  <si>
    <t>Dharma Platform</t>
  </si>
  <si>
    <t>A data management
platform designed to manage all activities
at once (i.e. all-in-one platform), with
the objective of supporting data driven
decisions in the health, logistic and research
sectors. The Dharma software can be used to
support food security and nutritionrelated programs, such as nutrition needs
assessments, clinical trials, and electronic
nutritional health records data management
platform designed to manage all activities
at once (i.e. all-in-one platform), with
the objective of supporting data driven
decisions in the health, logistic and research
sectors</t>
  </si>
  <si>
    <t>https://dharmaplatform.com/</t>
  </si>
  <si>
    <t>Various</t>
  </si>
  <si>
    <t>Diagnos</t>
  </si>
  <si>
    <t>&lt;div&gt;-Patients will have to register in order to have access to the app functionalities.&lt;/div&gt;&lt;div&gt;-They can then log in .&lt;/div&gt;&lt;div&gt;-Based on the symptoms they provide with the help of our symptom checker, the AI algorithm will be able to detect the disease they are suffering from.&lt;/div&gt;&lt;div&gt;-Also, based on their lifestyle, the AI can predict the probability that a patient may develop a disease in the future e.g An individual who smokes regularly, eat little, drunkard,practice less sport etc will have a high probability of developing a respiratory disease based on these factors which constitute risk factors leading to the disease.&lt;/div&gt;&lt;div&gt;-When the AI detect a disease, it will connect this specific patient with&amp;nbsp; specialists of that disease for further in depth testing.&lt;/div&gt;&lt;div&gt;-The AI on it own don't conclude on the eventuality of a diseases.This is only given to specialists who will conclude after further clarifications.The app just guide you to the specialist you need.&lt;/div&gt;&lt;div&gt;-The specialist have his own app to track his patients health records up to complete treatment.&lt;br&gt;&lt;/div&gt;&lt;div&gt;-Patients can book appointments and discuss with doctors either online or physically.&lt;/div&gt;&lt;div&gt;-People who are not sick will be updated with health tips from experts on how to continue living a healthy life.&lt;br&gt;&lt;/div&gt;</t>
  </si>
  <si>
    <t>https://www.globalinnovationexchange.org/innovation/diagnos-is-a-mobile-health-solution-that-uses-big-data-and-artificial-intelligence-to-provide-a-rapid-diagnosis-detection-prediction-and-prevention-of-respiratory-diseases</t>
  </si>
  <si>
    <t xml:space="preserve">Diagnsis , NNC  </t>
  </si>
  <si>
    <t>Digital Earth Africa (formerly: Africa Regional Data Cube)</t>
  </si>
  <si>
    <t xml:space="preserve"> Tool that harnesses the latest Earth observation data and satellite technology to help address various issues relating to agriculture, food security, deforestation, urbanization, water access, and more.</t>
  </si>
  <si>
    <t>GPSDD</t>
  </si>
  <si>
    <t>https://www.data4sdgs.org/index.php/initiatives/africa-regional-data-cube</t>
  </si>
  <si>
    <t>Satellite Data</t>
  </si>
  <si>
    <t>Various sectors</t>
  </si>
  <si>
    <t>Removing since the food security part seems more about agriculture and mapping deforestation, receding shorelines, etc.</t>
  </si>
  <si>
    <t>Indirect?</t>
  </si>
  <si>
    <t>Impact on basic factors of malnutrition?</t>
  </si>
  <si>
    <t>Efficiency, effectiveness</t>
  </si>
  <si>
    <t xml:space="preserve">Digital Height/Length Measurement Board </t>
  </si>
  <si>
    <t>The  hight/length board uses barcode technology and has a button to transfer the data to automatically load onto a phone or computer. This innovation is needed because the traditional boards are very heavy to carry, and it is hard to read the numbers on the board if there is limited light so then the data quality is not good.  With the new board, data will be improved and the data collection process will be more efficient.</t>
  </si>
  <si>
    <t>https://www.unicef.org/innovation/heightlength-measurement-device</t>
  </si>
  <si>
    <t>Improve anthropometry measurements</t>
  </si>
  <si>
    <t>Swaziland</t>
  </si>
  <si>
    <t>Nutriton</t>
  </si>
  <si>
    <t>Disease Prevention Maps</t>
  </si>
  <si>
    <t>Facebook Disease Prevention Maps are designed to help public health organizations close gaps in understanding where people live, how people are moving, and the state of their cellular connectivity, in order to improve the effectiveness of health campaigns and epidemic response. These datasets, when combined with epidemiological information from health systems, assist nonprofits in reaching vulnerable communities more effectively and in better understanding the pathways of disease outbreaks that are spread by human-to-human contact.</t>
  </si>
  <si>
    <t>Facebook</t>
  </si>
  <si>
    <t>Facebook Data for Good</t>
  </si>
  <si>
    <t>https://dataforgood.fb.com/tools/disease-prevention-maps/</t>
  </si>
  <si>
    <t>Software/Platform</t>
  </si>
  <si>
    <t>disease surviellance</t>
  </si>
  <si>
    <t>NNC</t>
  </si>
  <si>
    <t xml:space="preserve">This is categorised both as geospatial and DVT because it collects information thorugh surveys and social media data, phone data etc. and it maps it our for insight. </t>
  </si>
  <si>
    <t>from Kyle's list</t>
  </si>
  <si>
    <t>DREAMpy</t>
  </si>
  <si>
    <t>The Dynamic Research Evaluation for Management python version 2.1 (DREAMpy) measures the economic impact of global agricultural development projects. Developed by the IFPRI and Vitamin Software for the Program for Biosafety Systems’ Biotechnology &amp; Biosafety Rapid Assessment and Policy Platform, DREAMpy allows users to plug in data to Excel sheets that simulate various economic models and scenarios. Pre-implementation, development program direct+C10ors can predict economic factors that may change in a community, including technological development, tax rates, and price elasticity. Open source, user-friendly software for evaluating the economic impacts of agricultural research and development projects.</t>
  </si>
  <si>
    <t>IFPRI</t>
  </si>
  <si>
    <t>https://www.dreampy.org/</t>
  </si>
  <si>
    <t>evaluate economic impacts of ag research</t>
  </si>
  <si>
    <t>NA</t>
  </si>
  <si>
    <t>EasyGrow</t>
  </si>
  <si>
    <t>A digital &amp; dynamic growth monitor that interactively engages caregivers in evaluating their child's nutritional status thereby empowering them to address their health needs+C85:C87</t>
  </si>
  <si>
    <t>Unknowm</t>
  </si>
  <si>
    <t xml:space="preserve">https://www.globalinnovationexchange.org/innovation/easygrow </t>
  </si>
  <si>
    <t>growth monitor , Growth monitor which collects data on nutritional status</t>
  </si>
  <si>
    <t>direct link to nutrition</t>
  </si>
  <si>
    <t>unclear</t>
  </si>
  <si>
    <t>Ideation</t>
  </si>
  <si>
    <t>Pakistan</t>
  </si>
  <si>
    <t>Keeping this as a "yes" since data is being collected and could eventually be used to influence nutrition data</t>
  </si>
  <si>
    <t>Emergency Nutrition Assessment ENA Software</t>
  </si>
  <si>
    <t>The Emergency Nutrition Assessment
(ENA) software is an analytical programme
used in Standardized Monitoring and
Assessment of Relief and Transitions (SMART)
surveys to facilitate survey planning, data
collection, analysis and reporting. It was first
implemented by SMART in 2007 and most
recently updated in 2015.
 The software includes functions for
automated sample size calculation and
selection, plausibility checking and
standardization for anthropometry measures
with tables and graphs. It focuses on
anthropometric and mortality indicators and
automatically creates analyses and reports.</t>
  </si>
  <si>
    <t>Knowledge Aginst Hunger</t>
  </si>
  <si>
    <t>https://smartmethodology.org/</t>
  </si>
  <si>
    <t>Remove - too old</t>
  </si>
  <si>
    <t>Nutrtion</t>
  </si>
  <si>
    <t>EQUIST</t>
  </si>
  <si>
    <t xml:space="preserve"> EQUIST as a powerful web-based free-access, analytical platform designed to help decision-makers develop equitable strategies to improve health and nutrition for the most vulnerable children and women. It incorporates the functionality of Lives Saved Tool (LiST)3 in its back-end to model lives saved and uses data and principles from the Marginal Budgeting for Bottlenecks (MBB) tool for its costing component. EQUIST identifies cost-effective interventions, prioritizes key bottlenecks that constrain their coverage and targets the most effective and equity-focused strategies that can address these bottlenecks to increase MNCH intervention coverage and fast track the reduction of maternal and child mortality, especially among deprived populations.</t>
  </si>
  <si>
    <t xml:space="preserve">Sight and Life </t>
  </si>
  <si>
    <t>https://www.equist.info/</t>
  </si>
  <si>
    <t>Develope equitable strategies for nutrition</t>
  </si>
  <si>
    <t>Unclear</t>
  </si>
  <si>
    <t>Strong data component</t>
  </si>
  <si>
    <t>Health, Nutrition</t>
  </si>
  <si>
    <t>Evaluation of a mHealth System for Tracking Kangaroo Mother Care and Temperature in Southern India</t>
  </si>
  <si>
    <t>Prem Mony of St John's Research Institute in India along with the Indian Institute of Science, Bangalore, will develop a temperature sensor to be worn by caregivers during kangaroo mother care of infants up to four weeks old combined with a mobile device to transmit data for analysis and real-time feedback. Kangaroo mother care involves continuous skin-to-skin contact with the mother to keep the infant warm, and is particularly valuable for protecting preterm infants. However, how long and how often it is actually used in the home, and thus its value, has been difficult to quantify. They will build a mobile phone application and establish a data-monitoring platform that can be combined with their wearable, energy-independent temperature sensor, which has already been tested in India. They will also add visual or audio alerts to remind mothers to use kangaroo mother care, and alert them when the baby's temperature gets too high or too low. Their approach will be tested in a small-scale clinical trial of 30-40 mothers.</t>
  </si>
  <si>
    <t>https://www.globalinnovationexchange.org/innovation/evaluation-of-a-mhealth-system-for-tracking-kangaroo-mother-care-and-temperature-in-southern-india</t>
  </si>
  <si>
    <t xml:space="preserve">tracking and monitoring - This is an evaluation of a potential innovation that could be pertinent , </t>
  </si>
  <si>
    <t>FAO’s Big Data tool on food chains under the COVID-19 pandemic</t>
  </si>
  <si>
    <t>This open-access tool developed by the FAO Data Lab gathers, organises and analyses daily information on the impact of the COVID-19 pandemic on food and agriculture, value chains, food prices, food security and undertaken measures. Its ultimate aim is to provide countries with facts and information on how the pandemic is impacting the food chains to build their decisions.</t>
  </si>
  <si>
    <t>FAO</t>
  </si>
  <si>
    <t>http://www.fao.org/datalab/website/web/covid19</t>
  </si>
  <si>
    <t>Monitor food chains</t>
  </si>
  <si>
    <t>Food security, agriculture</t>
  </si>
  <si>
    <t>Farmwave</t>
  </si>
  <si>
    <t>Farmwave combines powerful machine learning, proprietary algorithms, and techniques developed specifically for agriculture, and artificial intelligence to power intelligent decision-making capabilities.</t>
  </si>
  <si>
    <t>https://www.farmwave.io/</t>
  </si>
  <si>
    <t xml:space="preserve">AI tech/computing </t>
  </si>
  <si>
    <t>Fill the Nutrient Gap (FNG) assessment</t>
  </si>
  <si>
    <t>It takes a life-cycle approach in estimating barriers to having a nutrient intake that is in line with
recommendations on an individual level and identifing solutions for improvement</t>
  </si>
  <si>
    <t>WFP, with support from UC Davis, Epicentre,
Harvard, University, IFPRI, Mahidol
University, Save the Children and UNICEF,</t>
  </si>
  <si>
    <t>https://www.wfp.org/publications/2020-fill-nutrient-gap</t>
  </si>
  <si>
    <t>Needs assessment tool for nutrition</t>
  </si>
  <si>
    <t>Direct link to nutrition</t>
  </si>
  <si>
    <t xml:space="preserve"> Burkina Faso, Sri Lanka, Pakistan, Cambodia, Lao People's Democratic Republic, El Salvador, Ghana, Madagascar, Mozambique, Tajikistan, Niger, Philippines</t>
  </si>
  <si>
    <t>Food security, nutrition</t>
  </si>
  <si>
    <t>Fionet</t>
  </si>
  <si>
    <t xml:space="preserve">The Fionet platform combines point-of-care, handheld devices connected to online, AI-powered data services. Our technology enables off-site health supervisors to see and adjust front-line healthcare activity and needs. This has been used by Chemonics in the case of malaria and is continued to be used currently for the COVID-19 pandemic </t>
  </si>
  <si>
    <t xml:space="preserve">Chemonics (for malaria) </t>
  </si>
  <si>
    <t xml:space="preserve">https://www.fio.com/
https://chemonics.com/impact-story/using-mobile-technology-improve-malaria-testing-care-reporting/ </t>
  </si>
  <si>
    <t xml:space="preserve">AI tech/compuitng </t>
  </si>
  <si>
    <t>mobile app/platform</t>
  </si>
  <si>
    <t>Food Systems Dashboard</t>
  </si>
  <si>
    <t>The Food Systems Dashboard, which covers 230 countries, was launched last week by a consortium of organizations led by Johns Hopkins University, the Global Alliance for Improved Nutrition, and the Food and Agriculture Organization. It uses 171 indicators to show national and regional trends in food systems including crop yield, relative caloric prices, presence of markets, fruit and vegetable consumption, stunting rates, and population growth</t>
  </si>
  <si>
    <t xml:space="preserve"> Johns Hopkins University and The Global Alliance for Improved Nutrition</t>
  </si>
  <si>
    <t>The Bill and Melinda Gates Foundation (BMGF), Children's Investment Fund Foundation (CIFF), Federal Ministry of Economic Cooperation and Development (BMZ), The Food and Agriculture Organization of the United Nations (FAO), International Development Research Centre (IDRC), Irish Aid, Johns Hopkins Alliance for a Healthier World, Netherlands Ministry of Foreign Affairs, and Swiss Agency for Development and Cooperation (SDC)</t>
  </si>
  <si>
    <t>Global Alliance for Improved Nutriiton</t>
  </si>
  <si>
    <t>https://foodsystemsdashboard.org/</t>
  </si>
  <si>
    <t>show food trends</t>
  </si>
  <si>
    <t>link to underlying causes</t>
  </si>
  <si>
    <t>Health/Agriculture</t>
  </si>
  <si>
    <t>Keeping as a yes since this does include nutrition data</t>
  </si>
  <si>
    <t>FortifyMIS</t>
  </si>
  <si>
    <t xml:space="preserve">FortifyMISis an online data collection and aggregation approach for fortification monitoring. The Management Information System (MIS) provides an improved means for food producers and government inspectors to monitor the quality of fortified products while providing decision makers with timely information to improve program performance. The MIS can be used offline in the field and allows for strict confidentiality of information by users. Users include food producers, government inspectors, program managers, and laboratory staff, each with their own set of unique user and viewing privileges. The goals of FortifyMIS are to (1) simplify the process of compliance data collection for national-level food inspectors and food producers and (2) improve how food control agencies are informed of implementation challenges </t>
  </si>
  <si>
    <t>Project Healthy Children (PHC) and GAIN</t>
  </si>
  <si>
    <t>Rowe L. A. (2020). Addressing the Fortification Quality Gap: A Proposed Way Forward. Nutrients, 12(12), 3899. https://doi.org/10.3390/nu12123899</t>
  </si>
  <si>
    <t xml:space="preserve"> https://www.ffinetwork.org/tools-fortifymis</t>
  </si>
  <si>
    <t>Bangladesh, Mozambique, Nigeria, Pakistan, and Tanzania</t>
  </si>
  <si>
    <t>Africa and Asia</t>
  </si>
  <si>
    <t>Food fortification</t>
  </si>
  <si>
    <t>GARDIAN data discovery tool</t>
  </si>
  <si>
    <t>The Global Agricultural Research Data Innovation &amp; Acceleration Network (GARDIAN) provides data for the CGIAR’s Platform for Big Data. Data provided by GARDIAN equips experts all over the world to tackle agricultural challenges from Africa and Asia to Latin America and the Caribbean. As part of the platform’s mission to create an innovation space for agriculture and erase world hunger through agricultural science, CGIAR will democratize all of GARDIAN’s data to make it available to every innovator, farmer, and decision-maker in every country and every sector of the food system. The data discovery tool launched by the CGIAR Platform for Big Data in Agriculture will empower users seeking data-driven solutions to transform the agriculture sector.</t>
  </si>
  <si>
    <t>https://bigdata.cgiar.org/blog-post/gardian-data-search-unlocking-agricultural-development-innovation/</t>
  </si>
  <si>
    <t xml:space="preserve">NNC  </t>
  </si>
  <si>
    <t>Uknown</t>
  </si>
  <si>
    <t xml:space="preserve">Although it says it’s a tool, its really just a database to search that is enabled by Big Data. </t>
  </si>
  <si>
    <t>GeoAI</t>
  </si>
  <si>
    <t>A Geospatial Artificial Intelligence solution designed to help organizations of all shapes and sizes make decisions using the power of spatial analysis. Technology has been used in humanitarian and emergency settings.</t>
  </si>
  <si>
    <t>Thinking Machines</t>
  </si>
  <si>
    <t>https://thinkingmachin.es/services/geo-ai/</t>
  </si>
  <si>
    <t>GeoPoll</t>
  </si>
  <si>
    <t>GeoPoll establishes relationships with MNOs in each operational country to engage with subscribers and beneficiaries on their networks to send one-way messaging campaigns and conduct mobile surveys. GeoPoll reaches out to mobile subscribers to request their participation in a mobile survey to solicit their feedback. This means receiving and completing the survey (whether via text, call or web) is always free to the respondent, reducing the economic barrier for participation. In addition, the respondent completing the survey may receive an incentive for participation in the form of airtime credit on their mobile account</t>
  </si>
  <si>
    <t>Privately held</t>
  </si>
  <si>
    <t>UNSCN</t>
  </si>
  <si>
    <t>https://www.geopoll.com/</t>
  </si>
  <si>
    <t>Changing to "no" since this does not have a direct link to nutrition or its relevant populations</t>
  </si>
  <si>
    <t>Could be extended to nutrition</t>
  </si>
  <si>
    <t>Efficiency, Economy</t>
  </si>
  <si>
    <t>Geospoc</t>
  </si>
  <si>
    <t>GeoSpoc is an open source software used to identify data, create a comprehensive database, and map that information on a visualization platform. GeoSpatial utilizes artificial intelligence on high-resolution optical data (satellite images) to train deep learning models that can detect school and hospital entities. This improved decision-making tools ensures that current and reliable data is available and empowers planners &amp; decision-makers during the early stages of ideation and the planning process. We will be developing a comprehensive database and visualization platform to map schools and hospitals in developing countries to aid better decision making.</t>
  </si>
  <si>
    <t xml:space="preserve">Geospoc </t>
  </si>
  <si>
    <t>https://www.unicefinnovationfund.org/broadcast/updates/geospatial-mapping-using-ai-and-satellite-data</t>
  </si>
  <si>
    <t>GiftedMom</t>
  </si>
  <si>
    <t>We have developed an automated SMS and voice messaging platform and a smartphone application which: &lt;br&gt;1. sends notifications to pregnant women reminding them of the date of their next antenatal care session or baby vaccination. This is done 2 days before and on the day of appointment.&lt;br&gt;2. provides life-saving educative messages. This information is gathered from health professionals as well as practical information from moms. We also give them information about where to find nannies, hospitals, laboratories and also recommend best lifestyle practices in terms of nutrition;&amp;nbsp; and &lt;br&gt;3. provides a two-way communication channel between the woman and health professionals whereby these women can pose their health concerns and receive advice. This can be done via SMS or directly or through chats directly integrated into our smartphone.&lt;br&gt;We work in partnership with hospitals where the nurses are responsible for data collection. The data is then uploaded into our platform which automatically stages the women based on age of pregnancy or age of baby. The rest of the work is done on an automated basis. Our mobile app can be downloaded both on Playstore and Appstore and the woman customizes based on her current needs.</t>
  </si>
  <si>
    <t>Australian Aid, DFID, GSMA</t>
  </si>
  <si>
    <t>http://www.giftedmom.org/about_us.html#partners</t>
  </si>
  <si>
    <t xml:space="preserve">Nutrition health specific </t>
  </si>
  <si>
    <t xml:space="preserve">increase information access for mothers, NNC  </t>
  </si>
  <si>
    <t>Cameroon and Nigeria</t>
  </si>
  <si>
    <t>Changing from yes to no since we are no longer including data related to inadequate health services</t>
  </si>
  <si>
    <t>Global Food Matter Database</t>
  </si>
  <si>
    <t>The Global Food Matters Database is a unique open access centralized resource for assembling dietary reference data needed to conduct timely and actionable research on diets and food systems in low- and middle-income countries.
This appreciating resource is a home for crowdsourced, detailed datasets that include national and regional food lists, recipes and ingredients, nutrient information, and conversion factors; the dietary reference data are seamlessly integrated with tools such as the INDDEX24 Mobile App that permit streamlined collection and analysis of dietary survey data.</t>
  </si>
  <si>
    <t xml:space="preserve">Tufts University Gerald J. and Dorothy R. Friedman School of Nutrition Science and Policy </t>
  </si>
  <si>
    <t>https://inddex.nutrition.tufts.edu/global-food-matters-database</t>
  </si>
  <si>
    <t>roll out phase"</t>
  </si>
  <si>
    <t>Global Fortification Data Exchange (GFDx)</t>
  </si>
  <si>
    <t>The GFDx aggregates and visualizes data on five commonly fortified foods: maize flour, oil, rice, salt, and wheat flour.
The GFDx includes indicators on food fortification legislation from 1940 to present, fortification standards, and food availability and intake, legislation scope, proportion of foods industrially processed, availability of regulatory monitoring protocols, fortification quality, and population coverage for 196 countries.
Within the GFDx site, you are able to view Country Dashboards, use and share interactive maps, charts, tables, plots, and customize visualizations or download data for offline analysis.</t>
  </si>
  <si>
    <t>Food Fortification Initiative (FFI), GAIN, Iodine Global Network (IGN), and Micronutrient Forum</t>
  </si>
  <si>
    <t>Rowe L. A. (2020). Addressing the Fortification Quality Gap: A Proposed Way Forward. </t>
  </si>
  <si>
    <t>https://fortificationdata.org/</t>
  </si>
  <si>
    <t xml:space="preserve">Global Health Data Exchange </t>
  </si>
  <si>
    <t xml:space="preserve">Catalogies of surveys, censuses, vital statistics, and other health related data </t>
  </si>
  <si>
    <t>IHME</t>
  </si>
  <si>
    <t xml:space="preserve">http://ghdx.healthdata.org </t>
  </si>
  <si>
    <t>Open source data</t>
  </si>
  <si>
    <t xml:space="preserve">Health </t>
  </si>
  <si>
    <t>GODAN (Global Open Data for Agriculture and Nutrition)</t>
  </si>
  <si>
    <t xml:space="preserve">GODAN has been working tirelessly to advocate the usage of Open Data to governments and organisations around the world. As of this day, the GODAN network has members in over 110 countries across the globe. So far this year GODAN has been participating in a number of high-profile summits and conferences all over the globe in countries such as Argentina, Belgium, Botswana, Romania, UAE, UK, Denmark, Rwanda, Thailand and Vietnam among others, to advocate the openness of data to improve developments within agriculture and to encourage the alliance of companies/ organisations in academics, governments, private and public sector to improve the quality of data available to those in the farming industry. It is through this outreach that GODAN continues to raise awareness about the benefits of Open Data access, particularly how it can competitively transform agriculture and farming in different nations and raising awareness.  GODAN has been particularly successful in raising awareness for rural businesses.  GODAN is also acting as special advisor to various boards/organisations on issues related to agriculture, nutrition and open data. GODAN‚Äôs expertise/footprint has led to it working with more than a dozen Governments who sought its assistance in defining open data policies/regulation.  This in turn should help open more data (especially research data), stimulating the emergence of further innovations benefiting farmers and consumers alike.  </t>
  </si>
  <si>
    <t>DFID, FAO, GFAR, USDA, CTA, Government of the Netherlands, McGill University, Government of India, Germany, MTL INTL, Mexico, Kenya, China</t>
  </si>
  <si>
    <t>https://www.godan.info/</t>
  </si>
  <si>
    <t xml:space="preserve">Program/initiative </t>
  </si>
  <si>
    <t>open data for ag and nutrition, Open datatbase with nutrition as a main focus</t>
  </si>
  <si>
    <t>Sweden,Colombia,Algeria,Ghana,Rwanda,Zimbabwe,Australia,Belgium,Bahamas, The,United Kingdom,Barbados,Argentina,India,Chad,Vietnam,Central African Republic,Denmark,Botswana,Andorra</t>
  </si>
  <si>
    <t>Nutrition, Agriculture</t>
  </si>
  <si>
    <t>GRID3 (Geo-Referenced Infrastructure and Demographic Data for Development)</t>
  </si>
  <si>
    <t>GRID3 (Geo-Referenced Infrastructure and Demographic Data for Development) works with countries to generate, validate and use geospatial data on population, settlements, infrastructure, and boundaries. GRID3 combines the expertise of partners in government, United Nations, academia, and the private sector to design adaptable and relevant geospatial solutions based on capacity and development needs of each country.
The programme provides countries with a unique package of tools with which to generate open-source data, support for data applications to ensure effective impact, and training to strengthen the national geospatial foundation for future evidence-based development and humanitarian decision making.</t>
  </si>
  <si>
    <t>BMGF, UK Aid</t>
  </si>
  <si>
    <t>UN Innovation network</t>
  </si>
  <si>
    <t>https://grid3.org/about-us</t>
  </si>
  <si>
    <t>Burkina Faso, DRC, Ethiopia, Ghana, Mozambique, Namibia, Nigeria, Sierra Leone, South Sudan, Zambia</t>
  </si>
  <si>
    <t>Humanitatian Emergency</t>
  </si>
  <si>
    <t>Has been used for COVID purposes</t>
  </si>
  <si>
    <t>Hand in Hand Geospatial Platform</t>
  </si>
  <si>
    <t>a large and rich set of data on food, agriculture, socioeconomics, and natural resources to help strengthen evidence-based decision-making in the food and agriculture sectors.It boasts over one million geospatial layers and thousands of statistics series with over 4,000 metadata records, bringing together geographic information and statistical data on over ten domains linked to food and agriculture - from food security, crops, soil, land, water, climate, fisheries, livestock to forestry. It also includes information on COVID-19's impact on food and agriculture.</t>
  </si>
  <si>
    <t>UN Innovation Netwrok</t>
  </si>
  <si>
    <t xml:space="preserve">https://data.apps.fao.org/ </t>
  </si>
  <si>
    <t>Asia, Africa, North America, South America</t>
  </si>
  <si>
    <t>Healthpoint Services</t>
  </si>
  <si>
    <t>Applying Low Cost Health and Information Technologies at the Community and Clinic Level in Rural India. Expanding an exisiting rural healthcare delivery model and adding mHealth tools</t>
  </si>
  <si>
    <t>https://www.globalinnovationexchange.org/innovation/healthpoint-services</t>
  </si>
  <si>
    <t>improve service delivery, Broad health innovation, but may include nutrition data within the info technologies</t>
  </si>
  <si>
    <t>HemoGlobe: Revitalizing Maternal Anemia Prevention and Treatment Globally</t>
  </si>
  <si>
    <t>The proposed tool, HemoGlobe, is a small, very low-cost device that transforms rural health workers' cellphones into noninvasive, prick-free hemoglobinometers. Hemoglobin levels are pictorially displayed on the cellphone screen for easy, actionable interpretation. Concurrently, the information is transmitted to a central server via automatic SMS, which contributes data to a real-time geographical map of anemia prevalence and severity that can be used for higher-level public health policy decisions. This tool will enable (1) community-based, noninvasive screening of maternal anemia to detect those at highest risk and to encourage severely anemic patients to seek therapy beyond oral iron supplementation; (2) better targeting of public health resources such as prevention campaigns, blood transfusion facilities, and parenteral iron programs to areas with a high prevalence of severe maternal anemia; and (3) health system accountability, especially for helping individuals who are least likely to be reached.</t>
  </si>
  <si>
    <t>JHPIEGO</t>
  </si>
  <si>
    <t>USAID, DFID, Grand Challenges Canada, KOICA, NORAD</t>
  </si>
  <si>
    <t xml:space="preserve">https://www.globalinnovationexchange.org/innovation/hemoglobe-revitalizing-maternal-anemia-prevention-and-treatment-globally </t>
  </si>
  <si>
    <t>remove - too old</t>
  </si>
  <si>
    <t>Screening and surveillance, Activities do increase data about anemia</t>
  </si>
  <si>
    <t>Health/Nutrition</t>
  </si>
  <si>
    <t>anemia</t>
  </si>
  <si>
    <t>Humanitarian Topographic Atlas</t>
  </si>
  <si>
    <t>Cockpit is a project designed to provide WFP field staff with timely access to automated, integrated and visualized data analyses to optimize WFP's school feeding programming.</t>
  </si>
  <si>
    <t>https://innovation.wfp.org/project/humanitarian-topographic-atlas</t>
  </si>
  <si>
    <t>HungerMap</t>
  </si>
  <si>
    <t xml:space="preserve">Hunger monitoring system, leveraging big data and machine learning to display global food security in near real-time, providing vital directions for operations. </t>
  </si>
  <si>
    <t>https://hungermap.wfp.org/</t>
  </si>
  <si>
    <t>Monitoring food security</t>
  </si>
  <si>
    <t>Keeping as a yes because this is about food security</t>
  </si>
  <si>
    <t>iCheck Connect</t>
  </si>
  <si>
    <t>free companion mobile and web app to evaluate and share your measurement results from the Icheck Chroma 3 tool which is a protable tool to measure Vitamin A in edible oil and other products. Icheck allows you to transfer data from the Icheck device and store, visualize, analyze, and track results over time. The data can then be shared to relevant monitoring databases and systems (e.g. FORTIS, Fortify MIS).</t>
  </si>
  <si>
    <t>BioAnalyt</t>
  </si>
  <si>
    <t>BMGF, WFP Innovation Accelerator</t>
  </si>
  <si>
    <t>GAIN Webinar on Fortification</t>
  </si>
  <si>
    <t>Nigeria and Pakistan</t>
  </si>
  <si>
    <t>iHRIS</t>
  </si>
  <si>
    <t>A simple, easy to use open source software that supplies health sector leaders with information to track, manage, and plant the health workforce.</t>
  </si>
  <si>
    <t>Intrahealth International</t>
  </si>
  <si>
    <t>found through another innovation on COVID-19 doc list</t>
  </si>
  <si>
    <t>https://www.ihris.org/digital-solutions</t>
  </si>
  <si>
    <t>Data to plan the health workforce</t>
  </si>
  <si>
    <t>iKure Techsoft</t>
  </si>
  <si>
    <t>iKure is creating an integrated network of rural health centers to provide affordable quality healthcare in close proximity to underserved rural populations of India.&lt;br&gt;&lt;br&gt;&lt;p&gt;iKure applies a unique combination of technology intervention, skills training, and capacity building to create a sustainable health care model that impacts rural life nationwide. With the aim to create a comprehensive solution for delivering effective care at the grassroots, the company has established Rural Health Centers (RHCs) staffed by doctors available seven days a week, pharmacists dispensing accredited medicines, trained health workers and a Mobile Medical Unit to cater to the critical health needs of the rural patients.&lt;/p&gt;&lt;p&gt;In order to strengthen this network iKure has recruited a team of qualified health care professionals to provide continuous clinical and technical training and control processes through standard operating procedures.&lt;/p&gt;&lt;p&gt;For efficient operation iKure has also developed a patent pending software called Wireless Health Incident Monitoring System (WHIMS). WHIMS allows for centralized monitoring of key metrics such as doctor‚Äôs attendance, treatment prescriptions, and pharmacy stock management. The system supports effective communication, integration and contact between the Rural Health Centers and city-based Multi-Specialty hospitals and doctors.&lt;/p&gt;&lt;p&gt;The network offers a range of services, including: doctor consultations, diagnostic services, laboratory testing services, and referrals. The programs outreach also includes health camps for gynecology, diabetes, and eye care.&lt;/p&gt;</t>
  </si>
  <si>
    <t xml:space="preserve">https://www.globalinnovationexchange.org/innovation/ikure-techsoft </t>
  </si>
  <si>
    <t xml:space="preserve">The WHIMS could support monitoring of key metrics and stocks, </t>
  </si>
  <si>
    <t>Improving Childhood Immunizations with Cellular Technology</t>
  </si>
  <si>
    <t>Sanjay Jain of Johns Hopkins University School of Medicine in the U.S. and colleagues in the U.S. and India will develop a cloud-based platform to record the location, caregiver relationships, and immunization records of infants in developing countries, and provide personalized reminders and incentives via mobile phone to improve the coverage of childhood immunizations. Low immun+C4ization coverage has been linked to inaccurate or incomplete records, and the difficulties of encouraging follow-up immunizations and identifying those who miss them. Their platform will store data in a cloud to ensure universal access to records, and use fingerprint identification of the caregiver for accuracy. It will also document each child's care network and location, and use this to send multiple text message reminders, and manage group and combined vaccinations to improve efficiency. They will test their approach in a low-resource rural community by training health workers equipped with mobile tablets, and recruiting around 800 mothers with infants or pregnant women provided with mobile phones.</t>
  </si>
  <si>
    <t>https://www.globalinnovationexchange.org/innovation/improving-childhood-immunizations-with-cellular-technology</t>
  </si>
  <si>
    <t>child immunizations data platform, Not about nutrition specifically, but includes data components which could be relevant</t>
  </si>
  <si>
    <t>Improving mother-baby pair tracking across the continuum of care through the use of a mHealth application</t>
  </si>
  <si>
    <t>An Android phone-based application called the Moby (MOther baBY) App, developed by EGPAF and D-Tree as a mother-baby pair health service provision and tracking tool, combines decision-support for health providers with the ability to create electronic patient records in the MNCH setting in Tanzania hence addressing the challenge of lack of timely, accurate, and complete patient information that allows health providers to follow mothers and their infants along a continuum of care (CoC). The data aggregated by the App will produce a real-time, patient-level database with site-level reporting features that are linked to the national reporting system (DHIS2). The project will facilitate a transformative shift in the delivery of comprehensive maternal, newborn, and child health (MNCH) in Tanzania. Moby App will be rolled out to 53 facilities to achieve full coverage in Nzega district and expand the utility of the Moby App as a decision support tool between the health facilities and the district authorities.</t>
  </si>
  <si>
    <t>https://www.globalinnovationexchange.org/innovation/improving-mother-baby-pair-tracking-across-the-continuum-of-care-through-the-use-of-a-mhealth-application</t>
  </si>
  <si>
    <t>Remove (already have this)</t>
  </si>
  <si>
    <t xml:space="preserve">, </t>
  </si>
  <si>
    <t>Tanzania</t>
  </si>
  <si>
    <t>IMUroot</t>
  </si>
  <si>
    <t xml:space="preserve">A royalty program to reward parents for vaccinating their children, secure health records, document adverse effect of the vaccines to inform future interventions. For each record the caregiver earns 10 points redeemable as a discount for diapers and other child related services. The innovation has  A robust M&amp;E system which collects data on real time, maps challenges on real time and interventions are designed and implemented on time. Mapping of households on GPS for ease of tracking and aggregation of caregivers and children using various parameters. Refined process for the digitized Child immunization health records making it easy to track adherence and inform on next vaccines clinic visit dates. Improved real time flagging of defaulters and linking with a community health worker for immediate mentor ship and follow up. Has enhanced adaptability to monitor other Health crisis like COVID-19 and its effect and impact on vaccines adherence for each child , timeliness and intervention in case of defaulting due to fear infections while visiting health facilities. Animated immunization Visual aid with ease of use and adaptability designed as an information tool for children and caregivers to better understand vaccines and their importance. There is a 3 D model for use by Doctors and Community health volunteers during training.  Training and mentorship of Community health volunteers and caregivers through Human centered design process in designing their own royalty programs </t>
  </si>
  <si>
    <t xml:space="preserve">https://www.globalinnovationexchange.org/innovation/imu-root </t>
  </si>
  <si>
    <t xml:space="preserve">mapping, tracking, aggregating , </t>
  </si>
  <si>
    <t>Increasing  access to fast and affordable home based  primary health care services in Africa</t>
  </si>
  <si>
    <t xml:space="preserve">With a short USSD code, community members can register, pay, and request the nearest registered CHWs to administer home based Primary Care Services and health screenings such as coronavirus. Health Workers: Are directly connected to people who need their services. They generate an income for themselves for each patient they visit ‚Äì promoting social entrepreneurship by providing health care to community and financial benefits for health workers. HCM is the first service of its kind to offer semi-urban, urban, and rural Nigerian patients an alternative to the high prices and long wait times of the existing health care system. HCM has the potential to transform patient access to care and positively impact health outcomes, health care worker incomes and economic development.  With HealthCare Mobile, we've been able to cast a wide reach via our USSD platform and thus allows us to interact with all kinds of patients seeking a wide range of services. A perfect use case for this the ability to reach patients in hard to reach areas who are victims of Gender Base Violence. Our platform provides our patients with the ease of connecting with a CHW who provides counseling services on Gender Based Violence and directs them to appropriate resources.   Also, HealthCare Mobile allow+C80s patients to access their previous appointment history via our USSD platform. This arose from the inability of underserved populations to access their medical records due to cost and inadequate infrastructure. Thus, experiencing a prevalence of preventable diseases and inability to track emerging diseases in their families. It is our hope that this feature will promote preventative health practices, ultimately reducing the prevalence of easily treatable diseases.   In response to COVID-19, we have added new features on the platform that allow registered users to: 1) Receive daily updates on COVID-19 via SMS messaging 2) Anonymously report suspected symptoms of COVID-19 to health official for assistance 3) Receive information on test and isolation centers in the area </t>
  </si>
  <si>
    <t>https://www.globalinnovationexchange.org/innovation/healthcare-mobile</t>
  </si>
  <si>
    <t xml:space="preserve">support access to health care, To be further explored </t>
  </si>
  <si>
    <t>Efficiecncy</t>
  </si>
  <si>
    <t>INDEXX24 Dietary Assessment Platform</t>
  </si>
  <si>
    <t>The INDDEX24 Dietary Assessment Platform for food and nutrition research provides unified access to the essential tools researchers in low- and middle-income countries need in order to assemble and access dietary reference data, conduct timely and effective quantitative food consumption surveys, and analyze results. We do this by integrating dietary reference data management and reporting tools with an easy-to-use, mobile, quantitative 24-hour dietary survey tool.</t>
  </si>
  <si>
    <t>Tufts University Gerald J. and Dorothy R. Friedman School of Nutrition Science and Policy </t>
  </si>
  <si>
    <t>Research &amp; pilot</t>
  </si>
  <si>
    <t>Burkina Faso &amp; Vietnam</t>
  </si>
  <si>
    <t>INDEXX24 Mobile App</t>
  </si>
  <si>
    <t xml:space="preserve">The INDDEX24 Mobile App is an efficient, effective, and flexible solution for conducting accurate, quantitative 24-hour dietary recall surveys in low- and middle-income countries that can provide timely, actionable results. This validated tool gives researchers a faster and more streamlined way to conduct individual-level dietary surveys using the multiple-pass 24-hour recall method.
</t>
  </si>
  <si>
    <t>Tufts University Gerald J. and Dorothy R. Friedman School of Nutrition Science and Policy; CommCare</t>
  </si>
  <si>
    <t>Ingane Health</t>
  </si>
  <si>
    <t>CH/CD workers can register on the platform and install the app on an Android phone. The app contains previously validated screening questions and takes less than 5 minutes to complete. It's translated into local languages, and includes audio versions of the questions to overcome low literacy rates. If a developmental delay is suspected, the user is given more information about the child's needs and suspected delay, along with referral details to the nearest support centers. Basic home support advice is also included to empower CH/CD workers and parents. The data used will be free for the users of the app and will reside within Jembi Health's app platform which complies with health data security protocols.  A key part of our vision is to partner with various governmental, nonprofit and private sector organizations to provide information, diagnostic pathways and support to at-risk families. At a broader systems level, we want to collect prevalence data to drive policy change and reduce stigma.</t>
  </si>
  <si>
    <t>https://whttps://www.inganehealth.org</t>
  </si>
  <si>
    <t xml:space="preserve">imrpove detection and provide info, NNC  </t>
  </si>
  <si>
    <t>Changing from yes to no since this innovation does not infleucne nutrition data</t>
  </si>
  <si>
    <t>Intake Monitoring, Assessment and Planning Program (IMAPP)</t>
  </si>
  <si>
    <t>The primary purpose of this software program is to estimate if a given
fortification strategy would be safe and efficacious for most individuals of
the population groups consuming food vehicles targeted for fortification.
In addition, the program could be widely used for monitoring and evaluating the adequacy of nutrient intakes of populations</t>
  </si>
  <si>
    <t>WHO, University of California Davis</t>
  </si>
  <si>
    <t>WHO</t>
  </si>
  <si>
    <t>https://www.who.int/nutrition/publications/micronutrients/9789241599603.pdf</t>
  </si>
  <si>
    <t>fortification</t>
  </si>
  <si>
    <t>Integrated Care Continuum driven by technology</t>
  </si>
  <si>
    <t xml:space="preserve">‚Ä¢	WHIMS act as platform to provide integrated care where health data can be collected from the last mile; alerts can be generated based on health status from the report; appointment scheduling, bill generation, Analytics on health trend; effective screening and monitoring of the patient ‚Ä¢	Continuity of Care Document (CCD): CCD fosters interoperability of clinical data by allowing physicians to send electronic medical information to other providers without loss of meaning, thereby ensuring better patient care. ‚Ä¢	We are overcoming the barriers of diagnostic care at the last mile, by introducing state of Art diagnostic devices e.g. Non-invasive Hb tests, AI based diabetic retinopathy test, Life Pluse watch (a smart watch that tracks key vitals like such as Non Invasive glucose monitoring , respiration rate , Hb , blood pressure) streams data live to a mobile app, portable ECG patch etc. ‚Ä¢	iKure has developed AI enabled integrated care continuum at the village level.  The integrated solution help doctors to identify high risk patients addressing the shortage of doctors at the last mile.   </t>
  </si>
  <si>
    <t>https://www.globalinnovationexchange.org/innovation/affordable-health-services-using-technology</t>
  </si>
  <si>
    <t>Tracking and monitoring , Data project on health more broadly, but may include nutrition</t>
  </si>
  <si>
    <t>Uganda,Ghana,India,Vietnam,Tanzania</t>
  </si>
  <si>
    <t>Integrated e-Diagnostic Approach</t>
  </si>
  <si>
    <t>IeDA equipe remode primary health care facilities with a tablet and a solar panel. A smart application allow  the nurse to registerer every medical consultation and propose a diagnostic,  a treatment and/or a referral. Data are sent to the cloud, processed with AI  algorithms and smart dashb+C89oards that help the district management team better target their supervisions, better assess workforces capacities and training needs and better manage public health campaigns through  "precision epinemiology" powered by AI. A suit of coaching and traing app, using precise pattern of each agent, allow then a more tailored support to health care facility by the district team.</t>
  </si>
  <si>
    <t>https://www.globalinnovationexchange.org/innovation/integrated-e-diagnostic-approach</t>
  </si>
  <si>
    <t>e-diagnostics, Data project for health more broadly, may include nutrition</t>
  </si>
  <si>
    <t>Burkina Faso,Mali</t>
  </si>
  <si>
    <t>ION - Kidprint</t>
  </si>
  <si>
    <t>Our innovative platform is the only technology we are aware of that is capable of identification and medical screening of newborns, children and adults with a single device. Our key innovation in ID for infants was a shift from contact scanning that deforms infant prints to a non-contact system that captures an undisturbed image at a quality not obtainable previously. We have now designed an infant-centric, fieldable platform that is accurate for both adults and newborns from the day of birth. The second key innovation combines the ID functions with low cost primary health screening tools that provide real-time measurements for use by frontline healthcare providers in the field to quickly identify health issues. These biometrics are then augmented by machine learning (ML), and, as new data are obtained from field trials, these technologies will improve through application of ML to increasingly larger datasets.</t>
  </si>
  <si>
    <t>http://kidprint.ucsd.edu/projects.html</t>
  </si>
  <si>
    <t xml:space="preserve">identification/screening newborns , NNC  </t>
  </si>
  <si>
    <t>United States,Mali,Mexico</t>
  </si>
  <si>
    <t>JME Country Estimates Metholdogy</t>
  </si>
  <si>
    <t xml:space="preserve">Traditionally  the JME estimates have used surveys and a regional model to estimate regional prevalence based on country data available, data missing, size of country etc. However, the new method uses statistical models at the country level. A country model was developed based on  country level data from surveys to estimate stunting and overweight for every single year. With this new methodology, there is an estimate for every country across each year even if the country previously had no data. This allows for comparison of estimates across countries and years </t>
  </si>
  <si>
    <t>https://www.who.int/news/item/06-05-2021-the-unicef-who-wb-joint-child-malnutrition-estimates-group-released-new-data-for-2021</t>
  </si>
  <si>
    <t>global</t>
  </si>
  <si>
    <t>Kinaki</t>
  </si>
  <si>
    <t>The power of Kinaki is in its ability to engage individuals with a diverse background in project design/data collection and analysis. It simplifies the MEL Process and enables those, who need to use data the most to draw evidence-based conclusions. It is a user-centred solution to MEL with a strong gender lens. We are aiming for community-led project design, monitoring, results analysis and evaluation, especially emphasized by the current and emerging needs to adapt practices in response to COVID-19 pandemic. Our immediate plans are:  (i)	to enhance Kinaki with project co-design features highly collaborative project design and validation process with targeted communities, that can be run even remotely and can rapidly identify and prioritize needs by the targeted population. (ii)	To fully integrate qualitative data and its effective analysis and use in Kinaki (as an addition to exiting quantitative data) to enable organizations to capture evidence, in settings, where quantitative evidence is not possible (e.g. because of lack of access due to pandemic or security reasons) or quantitative data do not sufficiently capture the change. (iii)	Our aim is also to create a mobile app (picture and sound-based), that will enable virtually anyone (especially focusing on people without proficiency to read/write) to simply define indicators of positive change in their very local context, design the right way of data collection and collect data, analyze results and share results with others</t>
  </si>
  <si>
    <t>https://www.globalinnovationexchange.org/innovation/kinaki</t>
  </si>
  <si>
    <t xml:space="preserve">support MEL processes, NNC  </t>
  </si>
  <si>
    <t>Czech Republic,Cambodia,Laos,Ghana,Philippines,Rwanda,Malawi,Canada,Mongolia,Myanmar,Nepal</t>
  </si>
  <si>
    <t>KoBo Toolbox</t>
  </si>
  <si>
    <t>open-source suite of
tools for mobile data collection and analysis,
adapted for challenging environments (i.e.
humanitarian use), which is part of the ODK
ecosystem. Kobo ToolBox is not a
nutrition specific tool, however the formbuilder allows for adaptation to a nutrition
survey, which improves quality and speed of
nutrition data collection.</t>
  </si>
  <si>
    <t>UN Office for the Cooridnation of Humanitarian Affairs (OCHA), Harvard Humanitarian Initiative (HHI), and the IRC</t>
  </si>
  <si>
    <t>Knowledge Against Hunger and stakeholder consultations</t>
  </si>
  <si>
    <t>https://www.kobotoolbox.org/</t>
  </si>
  <si>
    <t>Remove (too old)</t>
  </si>
  <si>
    <t>Health, Humanitarian</t>
  </si>
  <si>
    <t xml:space="preserve">LiST (Lives Saved Tool) </t>
  </si>
  <si>
    <t>Models how changes in coverage of efficacious interventions affect mortality, stunting, wasting, breastfeeding, birth weight and maternal anemia</t>
  </si>
  <si>
    <t xml:space="preserve">Johns Hopkins University </t>
  </si>
  <si>
    <t>Bill and Melinda Gates Foundation</t>
  </si>
  <si>
    <t>Sight and Life / Johns Hopkins University</t>
  </si>
  <si>
    <t>https://www.livessavedtool.org/</t>
  </si>
  <si>
    <t xml:space="preserve">Better estimates around nturition </t>
  </si>
  <si>
    <t xml:space="preserve">Nutrition-specific </t>
  </si>
  <si>
    <r>
      <t>This innovations could s</t>
    </r>
    <r>
      <rPr>
        <sz val="10"/>
        <color theme="5"/>
        <rFont val="Calibri"/>
        <family val="2"/>
        <scheme val="minor"/>
      </rPr>
      <t>trenghten nutrition by providing quality information on effectivness and cost-efficiency</t>
    </r>
    <r>
      <rPr>
        <sz val="10"/>
        <color theme="1"/>
        <rFont val="Calibri"/>
        <family val="2"/>
        <scheme val="minor"/>
      </rPr>
      <t xml:space="preserve">. </t>
    </r>
    <r>
      <rPr>
        <sz val="10"/>
        <color theme="9" tint="-0.499984740745262"/>
        <rFont val="Calibri"/>
        <family val="2"/>
        <scheme val="minor"/>
      </rPr>
      <t>It was innovative, 10 years ago but still have the potential to scale up</t>
    </r>
    <r>
      <rPr>
        <sz val="10"/>
        <color theme="1"/>
        <rFont val="Calibri"/>
        <family val="2"/>
        <scheme val="minor"/>
      </rPr>
      <t xml:space="preserve">. It directly </t>
    </r>
    <r>
      <rPr>
        <sz val="10"/>
        <color theme="9" tint="-0.499984740745262"/>
        <rFont val="Calibri"/>
        <family val="2"/>
        <scheme val="minor"/>
      </rPr>
      <t>strenghtens the access and availability of nutrition data</t>
    </r>
    <r>
      <rPr>
        <sz val="10"/>
        <color theme="1"/>
        <rFont val="Calibri"/>
        <family val="2"/>
        <scheme val="minor"/>
      </rPr>
      <t xml:space="preserve"> by estimating the impact of interventions </t>
    </r>
    <r>
      <rPr>
        <sz val="10"/>
        <color theme="5"/>
        <rFont val="Calibri"/>
        <family val="2"/>
        <scheme val="minor"/>
      </rPr>
      <t xml:space="preserve">but not necessarily the quality </t>
    </r>
    <r>
      <rPr>
        <sz val="10"/>
        <color theme="1"/>
        <rFont val="Calibri"/>
        <family val="2"/>
        <scheme val="minor"/>
      </rPr>
      <t xml:space="preserve">. It alsi increase the access as it is an open sources tool. The innovation or tool also increase efficient use of data sources and effectiveness asit transforms numbers into usable information for nutrition. </t>
    </r>
  </si>
  <si>
    <t>Living Goods</t>
  </si>
  <si>
    <t xml:space="preserve">Living Goods‚Äô vision is a world where every family can easily access the healthcare they need to survive and thrive. The organization achieves this by supporting networks of government-supported, tech-enabled, performance-driven community health workers (CHWs) to go door-to-door teaching families how to improve their health and diagnosing, treating, and/or referring children for basic illness. Living Goods-supported CHWs focus on:  1. Defeating childhood diseases: CHWs educate families on how to prevent the leading killers of children under-five: malaria, diarrheal disease, and pneumonia. When a child falls ill, Living Goods-supported CHWs provide prompt diagnosis using our smart Android app. They are equipped with key tools such as rapid diagnostic tests for malaria along with essential medicines to safely treat the illnesses they find. The app sends automatic daily text reminders to ensure patients complete the full course of treatment. The system flags acute cases for immediate referral to a qualified facility. CHWs follow up with referrals within 48 hours to ensure the patients received proper care and are fully recovered. We focus on kids under five and especially newborns, who are at the greatest risk.  2. Healthy pregnancies and saving newborn lives: Through regular home visits, CHWs identify pregnancies early, educate moms on maternal health and nutrition, and register each mother on our mobile system to receive automated text messages every week, with advice timed to their delivery date. CHWs use the App to flag risk factors and danger signs, and immediately refer high-risk pregnancies to a proper facility. CHWs visit new moms as soon as possible after delivery to ensure that the baby is immediately and exclusively breastfed, kept warm, and remains free from infection. We also provide small financial incentives for each registration and for postnatal visits.  3. Family Planning: To help women plan and space their pregnancies, CHWs provide comprehensive family planning education and provide contraceptives. Women are counseled on the full range of family planning methods available to them, and CHWs can provide a range of options including hormonal pills, emergency contraceptives and condoms, and refer to facilities for longer-term methods such as implants or IUDs. In Uganda, CHWs are also permitted by government to provide women with the three month injectable Sayana Press (DMPA-SC); in Kenya, we have plans to conduct a research initiative using Sayana Press to provide government with data on incorporating this method into their national plan, too.  4. Nutrition: Stunting, a serious consequence of malnutrition, affects over 40 percent of children in Africa and India. The lack of simple micronutrients like vitamin A contributes to over half of under-five deaths. For these reasons, Living Goods places a major emphasis on improving child nutrition. Our CHWs promote exclusive breastfeeding for the first six months of life‚Äîthe best nutrition a mother can offer her newborn child. We provide at-home education on a healthy diet and focus on improving micro-nutrient intake during pregnancy and in the vital period from six to 25 months.   5. Immunization: Living Goods-supported CHWs drive the uptake and equity of immunization coverage by counselling families on the importance of receiving childhood immunizations, referring them to receive vaccinations, tracking which children are vaccinated, and following up to ensure immunizations are received. In addition to supporting CHWs to extend immunization to the community level, Living Goods also serves as an advisor to governments on how to further scale community-based vaccination programs, roll out new vaccines, as well as shape immunization budgeting and strategy development. </t>
  </si>
  <si>
    <t xml:space="preserve">https://www.globalinnovationexchange.org/innovation/living-goods </t>
  </si>
  <si>
    <t>Community health worker platform , Requires further review</t>
  </si>
  <si>
    <t>Uganda,Kenya,Zambia,Myanmar</t>
  </si>
  <si>
    <t>Machine learning to identify high risk covid-19 populations</t>
  </si>
  <si>
    <t xml:space="preserve"> Fraym is contributing its hyperlocal geospatial data in the fight against the global pandemic. With gridded data that can provide information on people down to a resolution of one square kilometer, Fraym is providing information on risk and transmission factors such as population density, household size, elderly populations, smoking prevalence, child wasting, and handwashing practices. </t>
  </si>
  <si>
    <t>Fraym</t>
  </si>
  <si>
    <t>https://fraym.io/machine-learning-to-identify-high-risk-covid-19-populations/</t>
  </si>
  <si>
    <t>Identify at-risk populations for COVID-19</t>
  </si>
  <si>
    <t>Nigeria, Ethiopia, India, Pakistan, Kenya</t>
  </si>
  <si>
    <r>
      <t xml:space="preserve">This innovation does </t>
    </r>
    <r>
      <rPr>
        <sz val="10"/>
        <color rgb="FFC00000"/>
        <rFont val="Calibri"/>
        <family val="2"/>
        <scheme val="minor"/>
      </rPr>
      <t>not appear to influences nutrition nor its underlying and basic risk factors</t>
    </r>
    <r>
      <rPr>
        <sz val="10"/>
        <color theme="1"/>
        <rFont val="Calibri"/>
        <family val="2"/>
        <scheme val="minor"/>
      </rPr>
      <t xml:space="preserve">. It is </t>
    </r>
    <r>
      <rPr>
        <sz val="10"/>
        <color theme="9" tint="-0.499984740745262"/>
        <rFont val="Calibri"/>
        <family val="2"/>
        <scheme val="minor"/>
      </rPr>
      <t>innovative</t>
    </r>
    <r>
      <rPr>
        <sz val="10"/>
        <color theme="1"/>
        <rFont val="Calibri"/>
        <family val="2"/>
        <scheme val="minor"/>
      </rPr>
      <t xml:space="preserve"> and it </t>
    </r>
    <r>
      <rPr>
        <sz val="10"/>
        <color theme="5"/>
        <rFont val="Calibri"/>
        <family val="2"/>
        <scheme val="minor"/>
      </rPr>
      <t>does strengthen access and availability of data on the underlying and basic factor of nutrition</t>
    </r>
    <r>
      <rPr>
        <sz val="10"/>
        <color theme="1"/>
        <rFont val="Calibri"/>
        <family val="2"/>
        <scheme val="minor"/>
      </rPr>
      <t xml:space="preserve">. It also impacts the </t>
    </r>
    <r>
      <rPr>
        <sz val="10"/>
        <color theme="5"/>
        <rFont val="Calibri"/>
        <family val="2"/>
        <scheme val="minor"/>
      </rPr>
      <t xml:space="preserve">efficiency of data use </t>
    </r>
    <r>
      <rPr>
        <sz val="10"/>
        <color theme="1"/>
        <rFont val="Calibri"/>
        <family val="2"/>
        <scheme val="minor"/>
      </rPr>
      <t xml:space="preserve">because its algorythim creates efficient use of data by putting the data points on heat maps. </t>
    </r>
  </si>
  <si>
    <t>Magic Box</t>
  </si>
  <si>
    <t>UNICEF is investing in Magic Box, a collaborative platform that is made possible through the contributions of private sector partners such as Telefonica, Google, IBM, Amadeus and Red Hat which share their data and expertise for public good. By harnessing real-time data generated by the private sector, UNICEF can gain critical insights into the needs of vulnerable populations, and make more informed decisions about how to invest its resources to respond to disaster, epidemics and other challenges. The Magic Box creates a provocation to industry, a platform for engagement and a product that can change the way UNICEF works in emergencies like Zika or Ebola.</t>
  </si>
  <si>
    <t>UNICEF Office of Innovation</t>
  </si>
  <si>
    <t>https://www.unicef.org/innovation/Magicbox</t>
  </si>
  <si>
    <t>Mapping the world to help aid workers, with weakly, semi-supervised learning</t>
  </si>
  <si>
    <t>Building on our previous publication of similar high-resolution population maps for 22 countries, we're now releasing new maps of the majority of the African continent, and the project will eventually map nearly the whole world’s population. When it is completed, humanitarian agencies will be able to determine how populations are distributed even in remote areas, so that health care workers can better reach households and relief workers can better distribute aid. Offering open data for free in a responsible way also enables Facebook researchers to better understand the many applications of their work and to guide their research in the right directions. No Facebook data has been or will be used in the project. The census and satellite data used contain no personally identifiable information.</t>
  </si>
  <si>
    <t>https://ai.facebook.com/blog/mapping-the-world-to-help-aid-workers-with-weakly-semi-supervised-learning</t>
  </si>
  <si>
    <t>Maps to help distribute aid</t>
  </si>
  <si>
    <t>Humanitarian</t>
  </si>
  <si>
    <t>MapX: Open source enviornmental web mapping</t>
  </si>
  <si>
    <t>MapX, a collaboration between the Crisis Management Branch and GRID-Geneva, supports the sustainable use of natural resources by providing  access to the best available geospatial data, technology, and monitoring tools. Backed by the impartiality of the UN, MapX is the first non-commercial platform to power a variety of applications and websites with the best available data, working towards establishing a global public good of environmental data. MapX directly contributes to the Secretary General’s innovation vision by offering a geospatial online platform, built on cloud-based architecture and open-source software, that can be freely used, developed and scaled by any stakeholder. 
MapX offers a fully customizable toolkit for easy data aggregation, visualization, analysis and communication of spatial data. This includes a story mapping engine, dashboards for monitoring indicators, and customizable links for sharing and embedding views through digital media platforms. Since 2015, MapX has engaged with projects in 8 countries and connected stakeholders to over 1100 key datasets.</t>
  </si>
  <si>
    <t>UNEP</t>
  </si>
  <si>
    <t>www.mapx.org</t>
  </si>
  <si>
    <t>Market Profiling Application</t>
  </si>
  <si>
    <t>The Market Profiling Application (MPA) developed by the Food and Agriculture Organisation (FAO) is an online, dynamic, real-time application for the systematic collection, display, and analysis of epidemiologically relevant market data. It informs decisions on preventing or mitigating (zoonotic) disease transmission and ultimately contributes to minimizing the risk of transboundary animal and zoonotic disease outbreaks.</t>
  </si>
  <si>
    <t>http://www.fao.org/3/ca6132en/ca6132en.pdf</t>
  </si>
  <si>
    <t>M'Care Health</t>
  </si>
  <si>
    <t>M'Care's mobile AI provides medical care to patients through IVRs, USSD and Chatbots. It is a digital and mobile health assistant to Community Health Workers (CHWs) with limited medical training in rural Africa; providing them the medical knowledge they require for primary healthcare and preventive health services like vaccination and specific disease campaigns, including maternal care and contraception guidance. M'Care provides USSD and SMS based decision support to CHWs offline, at the point of administering care, to prevent, make right diagnosis and treat primary healthcare diseases with referral support for complicated ailments. CHWs can ask questions about appropriate healthcare interventions and get real time responses via USSD and SMS to make accurate decisions about care or referrals including tailored content to aid disease and preventive health campaigns. M'Care identifies healthcare gaps in the remote locations CHWs work and notifies real time health ministries and concerned stakeholders. Real time, real life data collected is analysed to predict infectious disease outbreaks in different locations, track infection spread, forecast medical supply chain needs periodically and mitigate a potential epidemic.</t>
  </si>
  <si>
    <t>https://www.globalinnovationexchange.org/innovation/m-care-health</t>
  </si>
  <si>
    <t>Community health worker technology, Not related to nutrition specifically, but the data component may inclde nutritrion</t>
  </si>
  <si>
    <t>mClinica</t>
  </si>
  <si>
    <t>mClinica is a social enterprise that operates across Southeast Asia. We develop mobile platforms to strengthen pharmacy practice and generate data starting from the smallest mom-and-pop pharmacy on up. mClinica‚Äôs apps connect more than 150,000 pharmacy professionals who serve millions of patients each month and generate billions of data points, allowing us to deliver health solutions at an unprecedented speed and scale.</t>
  </si>
  <si>
    <t>https://www.globalinnovationexchange.org/innovation/mclinica</t>
  </si>
  <si>
    <t xml:space="preserve">data/info not related to nutrition , </t>
  </si>
  <si>
    <t>Removing this innovation since it is not directly related to nutrition or its relevant populations</t>
  </si>
  <si>
    <t>Medsaf Disrupt Pharma Tech Africa Incorporated</t>
  </si>
  <si>
    <t>https://www.globalinnovationexchange.org/innovation/medsaf-disrupt-pharma-tech-africa-incorporated</t>
  </si>
  <si>
    <t xml:space="preserve">tracking, inventory management, NNC  </t>
  </si>
  <si>
    <t>META: Maternal Expert Thinking Analyzer</t>
  </si>
  <si>
    <t>All pregnant women deserve expert assessment &amp; information to empower their decisions concerning care. Unfortunately, in Benue State, Nigeria, many women lack information about pregnancy risks &amp; delivery options, &amp; 50% deliver at home. Midwives with limited training attend most women who seek care. Caregiver decisions &amp; care-seeking choices are key contributors to Nigeria??s exceedingly high maternal &amp; neonatal mortality. Many deaths are avoidable with improved diagnostics, training &amp; outreach.</t>
  </si>
  <si>
    <t xml:space="preserve">https://www.globalinnovationexchange.org/innovation/meta-maternal-expert-thinking-analyzer </t>
  </si>
  <si>
    <t>decision making , NNC</t>
  </si>
  <si>
    <t>Methods for Extrememly Rapid Observation of Nutritional Status (MERON)</t>
  </si>
  <si>
    <t>MERON is a machine learning tool - Method for Extremely Rapid Observation of Nutritional Status to detect malnutrition using photographs. It allows for a non-invasive, time efficient, and tamper-proof approach to assessing the malnutrition status of an individual by using a facial recognition and processing algorithm</t>
  </si>
  <si>
    <t>Kimetrica</t>
  </si>
  <si>
    <t>AI4SDGs</t>
  </si>
  <si>
    <t>https://kimetrica.com/our-projects/?country=&amp;service=&amp;search=MERON</t>
  </si>
  <si>
    <t>rapidly assess malnutrition</t>
  </si>
  <si>
    <t>Micronutrient Action Policy Support (MAPS)</t>
  </si>
  <si>
    <t>The MAPS tool is in the early co-design phase with ongoing, iterative stakeholder and user engagement to inform tool design and ensure the tool will meet user needs. When complete, MAPS will be a web-hosted tool, communicating estimates
of dietary micronutrient (MN) supplies and deficiency risks at national and sub-national scales in Africa.</t>
  </si>
  <si>
    <t>University of Nottingham, Addid Ababa University, Lilongwe University of Agriculture &amp; Natural Resources, British Geological Survey, London School of Hygiene and Tropical Medicine, IFPRI, UC Davis</t>
  </si>
  <si>
    <t>https://micronutrient.support/</t>
  </si>
  <si>
    <t>estimate dietary micronutrient (MN) supplies and deficiency risks</t>
  </si>
  <si>
    <t>Development</t>
  </si>
  <si>
    <t>micronutrient</t>
  </si>
  <si>
    <t>Micronutrient Fortification Index</t>
  </si>
  <si>
    <t>MFI supports existing regulatory systems with an industry-driven initiative that effectively differentiates between compliant and non-compliant companies by the extent to which they meet industry benchmarks, including compliance, informed by Nigerian standards. At the core of the MIF are three weighted components which feed into a score: a self-assessment, product testing, and external verification of the self-assessment. Companies’ overall scores are presented on a dashboard, which is updated annually to show progress and gaps, ultimately contributing to an industry-wide platform emphasizing quality standards as a key performance indicator</t>
  </si>
  <si>
    <t>Technoserve through the Strengthening African Processors of Fortified Foods (SAPFF)</t>
  </si>
  <si>
    <t>Food Fortification &amp; micronutrient</t>
  </si>
  <si>
    <t>MINIMOD</t>
  </si>
  <si>
    <t>Develop and use tools to help design and manage a more cost-effective set of national and sub-national
micronutrient intervention programs in LMICs</t>
  </si>
  <si>
    <t xml:space="preserve">UC Davis, Helen Keller International, </t>
  </si>
  <si>
    <t>Bill and Melinda Gates Foundation, Michael and Susan Dell Foundation,
Sight and Life</t>
  </si>
  <si>
    <t>https://minimod.ucdavis.edu/</t>
  </si>
  <si>
    <t>Micronutrient intervention programs</t>
  </si>
  <si>
    <t>Cameroon, Ethiopia</t>
  </si>
  <si>
    <t>Missing Maps</t>
  </si>
  <si>
    <t>Each year natural disasters and disease epidemics kill tens of thousands and displace millions of people. Many of the places where these disasters occur are 'missing' from any map. First responders lack information to make decisions for relief efforts. Missing Maps is an open, collaborative project to put communities on the map. We crowdsource volunteers to map missing areas to provide humanitarian organisations and governments with the information needed to address these problems.</t>
  </si>
  <si>
    <t>UN agency</t>
  </si>
  <si>
    <t>https://www.missingmaps.org/</t>
  </si>
  <si>
    <t xml:space="preserve">We have categorised this as info system due to crowdsourcing nature and DVT due to the showcasing of disaster response activities. The collectin part is covered by crowdsourcing. </t>
  </si>
  <si>
    <t>Mobenzi</t>
  </si>
  <si>
    <t>Mobenzi is a tool for digitising fieldwork, including a mobile based interface enabling frontline workers to collect streamlined data and web platforms to manage data and generate reports. Complex forms and survey design is made easy through the Mobenzi Researcher where they can be generated in minutes and published to frontline workers. Offline mobile data collection and real-time data validation is possible, and filtering options allow for the data collected to be charted, mapped and exported in real-time. The frontline workers can search, retrieve and update records from their automatically synchronised caseload, e.g. patients or beneficiaries. Their work can be monitored by managers, and the communication tools enable easy organization and supervision of the teams. The Mobenzi platforms can be integrated with other tools, platforms and applications, e.g. DHIS, to customize to needs of users</t>
  </si>
  <si>
    <t>https://www.mobenzi.com/index.html</t>
  </si>
  <si>
    <t>Mobile Vulnerability Analysis and Mapping (MVAM)</t>
  </si>
  <si>
    <t>MVAM uses mobile technology to remotely monitor household food security and nutrition, and food market-related trends in real-time, providing high-frequency, gender-disaggregated and operationally relevant data that supports humanitarian decision-making</t>
  </si>
  <si>
    <t>Original funding from Humanitarian Innovation Fund</t>
  </si>
  <si>
    <t>Knowledge Against Hunger/ WFP Innovation</t>
  </si>
  <si>
    <t>https://mvam.org/info/</t>
  </si>
  <si>
    <t>Remote data collection</t>
  </si>
  <si>
    <t>Monitor food and nutrition security</t>
  </si>
  <si>
    <t>Food Security, Humanitarian</t>
  </si>
  <si>
    <t>Economy, Effiiciency</t>
  </si>
  <si>
    <t>MobileVaani</t>
  </si>
  <si>
    <t>MobileVaani is a missed call technology platform for bottom-of-the-pyramid rural users. Accessible free of charge from any mobile phone, MV operates in 25 Indian districts and has 1.5 million users. TikaVaani (vaccine voice) is a project to improve child vaccination coverage in rural Uttar Pradesh, India. It uses the MV platform for (1) behaviour change communication, (2) health worker training, and (3) community-based monitoring and use of call metadata to improve governance, transparency, and health services delivery. In rural India, immunisation services are offered through monthly village health and nutrition days (VHNDs). VHNDs include child weighing and malnutrition treatment, oral rehydration, and basic disease prevention and health promotion including water, sanitation and hygiene (WASH). Our bold idea is to expand the scope of the TikaVaani platform beyond immunisation to include breastfeeding, nutrition, and WASH, to transform the lives of newborns and children. OnionDev generates revenue through public and private streams and has experience with partners bringing projects to scale. The government of India is searching for ways to extend the reach of basic health services, investing in integrated delivery models, and is a project partner. High-quality scientific evidence is required to bring this low-cost innovation to scale and sustainability</t>
  </si>
  <si>
    <t>http://mobilevaani.in/vaani/#/1/home</t>
  </si>
  <si>
    <t>Moby (MOther baBY) App</t>
  </si>
  <si>
    <t>An Android phone-based application called the Moby (MOther baBY) App, developed by EGPAF and D-Tree as a mother-baby pair health service provision and tracking tool, combines decision-support for health providers with the ability to create electronic patient records in the MNCH setting in Tanzania hence addressing the challenge of lack of timely, accurate, and complete patient information that allows health providers to follow mothers and their infants along a continuum of care (CoC). The data aggregated by the App will produce a real-time, patient-level database with site-level reporting features that are linked to the national reporting system (DHIS2).</t>
  </si>
  <si>
    <t>https://www.pedaids.org/project/moby-app/</t>
  </si>
  <si>
    <t>MNCH</t>
  </si>
  <si>
    <t>MomConnect</t>
  </si>
  <si>
    <t>https://www.praekelt.org/momconnect</t>
  </si>
  <si>
    <t xml:space="preserve">Program/Initiative </t>
  </si>
  <si>
    <t>Messaging and access to care</t>
  </si>
  <si>
    <t>link to basic causes</t>
  </si>
  <si>
    <t>South Africa</t>
  </si>
  <si>
    <t>Needs Map</t>
  </si>
  <si>
    <t>NeedsMap is an online platform, where people in need of something can connect with those who can help them around the country. In addition to this, anyone who would like to offer support is able to submit it to the system. The main point of the social initiative is that it is possible to ask for any type of need from veterinary services to school materials and even volunteers for a social project. Direct money demands, personal or food requests are not approved. It is online, so it reaches every city, every house or every single person with internet access. Need Map mainly deals with managing to collect needs and donors throughout the country</t>
  </si>
  <si>
    <t>GIE Covid-19 Innovation Hub</t>
  </si>
  <si>
    <t>https://covid19innovationhub.org/innovation/needs-map-ihtiyac-haritasi</t>
  </si>
  <si>
    <t>Turkey</t>
  </si>
  <si>
    <t>NeMo: Empowering Mothers to Identify Neonatal Illness</t>
  </si>
  <si>
    <t>Soumyadipta Acharya of Johns Hopkins University in the U.S. will develop a technology they call NeMo (neonatal monitoring), for families in low-resource settings to monitor their newborns at home to help them identify unclassified severe illnesses. Infant mortality rates are highest during the first week of life, and in developing countries are largely caused by treatable diseases such as pneumonia or sepsis. To help families detect these conditions they are developing a device that comprises a low-cost, paper sensor that can be placed on the infant's abdomen to measure respiratory rate and temperature, and a smartphone application that uses audio and visual cues to enable a family member to clinically assess the infant. The measurements and assessments together are then used to alert the family to dangerous conditions and connect them with a health worker. They will develop training methods and perform a pilot test of their device in Uganda to analyze usability.</t>
  </si>
  <si>
    <t>https://www.globalinnovationexchange.org/innovation/nemo-empowering-mothers-to-identify-neonatal-illness</t>
  </si>
  <si>
    <t xml:space="preserve">neonatal monitoring, data/info not related to nutrition , </t>
  </si>
  <si>
    <t>NeoPORT : Neonate &amp; infant Transport Tracker to reduce neonatal/infant mortality in an LMIC</t>
  </si>
  <si>
    <t>We propose a system-intervention targeting the critical but neglected process of transport of critically ill neonates and infants from basic units to tertiary care centers.   Neonatal &amp; infant mortality rates remain high in LMIC. Advanced neonatal ICUs and surgical facilities are few and far-between. Access is further limited by distances, late referrals, poor communication, &amp; logistics of transport, besides financial compulsions. Conditions requiring transport range from basic neonatal problems e.g. prematurity and sepsis, to life threatening congenital lesions (e.g. critical heart disease). Many have unstable hemodynamics and are on mechanical ventilation, ionotropes etc. Yet the actual transport process is often rudimentary, ill-monitored and isolated from clinical needs. Accompaniment by skilled personnel is rarity rather than the rule, and most ambulances are poorly equipped. Lack of clear ongoing communication between the referring, receiving &amp; transporting teams makes the process unpredictable and unsafe. Even basic parameters often remain unmonitored/uncorrected, resulting in poor clinical state at the end of transport, impacting final outcomes. We propose creating a smartphone based communication system interlinking  ??sender??, ??transporter?? and ??receiver?? teams on a common data-sharing platform. The system incorporates ??checklists?? for each team, allowing seamless, real-time communication of vital clinical data between them, ensuring improved vigilance, &amp; safety.</t>
  </si>
  <si>
    <t>https://www.globalinnovationexchange.org/innovation/neoport-neonate-infant-transport-tracker-to-reduce-neonatal-infant-mortality-in-an-lmic</t>
  </si>
  <si>
    <t xml:space="preserve">smartphone communication system , To be further explored </t>
  </si>
  <si>
    <t>Nigeria - Bioforitication test case of applying blockchain technology</t>
  </si>
  <si>
    <t>HarvestPlus is doing a study in Nigeria to see if blockchain can be used to securely trace and authenticate the journey of biofortified products from the seed to the shelf. Manufacturers, retailers, and consumers want reassurance that they are buying and selling the real product, since in most cases, a biofortified item is indistinguishable from its non-biofortified alternative.</t>
  </si>
  <si>
    <t>https://www.harvestplus.org/knowledge-market/in-the-news/can-blockchain-bolster-biofortification-value-chains</t>
  </si>
  <si>
    <t>Research &amp; Development</t>
  </si>
  <si>
    <t>Food Fortification</t>
  </si>
  <si>
    <t>Nilebot</t>
  </si>
  <si>
    <t>The device measures four main parameters: the level of oxygen, temperature, salinity, and acidity. Using an Internet of Things (IoT) solution, we are working with 40 different fish farms across the MENA region to collect this data. This data is shared real-time through our website - allowing fish farmers to receive information around water quality to name a few, and during emergencies, our users are notified via SMS.
Furthermore, through using the same core technology implemented in Nilebot, Conative Labs will also explore various additional use cases, including altering the water-quality parameters being monitored by Nilebot to serve the agriculture market and potentially the residential water market.</t>
  </si>
  <si>
    <t>Conative Labs</t>
  </si>
  <si>
    <t>https://www.unicefinnovationfund.org/broadcast/updates/conative-labs-monitoring-water-quality-real-time</t>
  </si>
  <si>
    <t>Egypt</t>
  </si>
  <si>
    <t>The Nutrition Early Warning System (NEWS) processes data relevant to food and nutrition in sub-Saharan Africa in an effort to improve nutrition using machine learning. The tool’s data not only provides an early warning system to alert decision-makers to nutrition threats before crises strike, but the data also strengthens the tool’s intelligence, locating patterns and trends that can help speed up nutrition-improving responses globally. NEWS’s surveillance system also helps accumulate a profile of proven solutions worldwide that national and regional leaders can consult for guidance</t>
  </si>
  <si>
    <t>nternational Center for Tropical Agriculture</t>
  </si>
  <si>
    <t>https://cgspace.cgiar.org/bitstream/handle/10568/81198/ciat_news_051617.pdf</t>
  </si>
  <si>
    <t>nutrition surveillance</t>
  </si>
  <si>
    <t>Sub-Saharan Africa</t>
  </si>
  <si>
    <t>Nutrition Landscape Information System (NLIS)</t>
  </si>
  <si>
    <t>The Nutrition Landscape Information System
(NLIS) is a web-based tool which brings
together WHO Global Nutrition Databases and
other food and nutrition-related health and
development data from partner agencies2</t>
  </si>
  <si>
    <t>http://www.who.int/nutrition/nlis/en/</t>
  </si>
  <si>
    <t>Access to comprehensive nutrition info from multple sources</t>
  </si>
  <si>
    <t>Nutrition Visualizer</t>
  </si>
  <si>
    <t>Interactive visualisation framework to illustarte the impact pathways affecting nutrition outcomes</t>
  </si>
  <si>
    <t>Johns Hopkins University</t>
  </si>
  <si>
    <t>https://nutritionvisualizer.org/</t>
  </si>
  <si>
    <t>Visualize program impact on nutrition</t>
  </si>
  <si>
    <t>Diet, anthropometrics, food security, micronutrients</t>
  </si>
  <si>
    <t>OMOMI</t>
  </si>
  <si>
    <t>OMOMI is a mhealth app, web and SMS service based on the WHO childhood survival strategies. The app helps mothers track immunisation, monitor growth and development, give breastfeeding tips, and help mothers manage diarrhoea at home. The female education is gamified to improve user‚Äôs health education knowledge. We have a mother‚Äôs community which provides a health and social platform. To effectively reach all mothers, the service is provided on a SMS service platform.</t>
  </si>
  <si>
    <t xml:space="preserve">MOBicure </t>
  </si>
  <si>
    <t>Startupbootcamp Cape Town &amp; other startup funding sources</t>
  </si>
  <si>
    <t>https://omomiapp.com/</t>
  </si>
  <si>
    <t xml:space="preserve">tracking and monitoring </t>
  </si>
  <si>
    <t>OpeN-Global</t>
  </si>
  <si>
    <t>OpeN-Global is an open-access knowledge hub designed to support the objective, accurate and detailed assessment of nutritional biomarkers from populations globally</t>
  </si>
  <si>
    <t>King's College London</t>
  </si>
  <si>
    <t>Medical Research Council (UK) under the Global Challenges Research Fund (GCRF)</t>
  </si>
  <si>
    <t>http://open-global.kcl.ac.uk/</t>
  </si>
  <si>
    <t>Open-access hub for nutrition biomarkers</t>
  </si>
  <si>
    <t>Optifood</t>
  </si>
  <si>
    <t>Optifood is a linear programming software application that allows public health professionals to identify the nutrients people obtain from their local diets, and to formulate and test population-specific food-based recommendations to meet their nutritional needs.</t>
  </si>
  <si>
    <t>WHO, London School of Hygiene and Tropical Medicine, FANTA, and Blue-Infinity.</t>
  </si>
  <si>
    <t>https://www.fantaproject.org/tools/optifood</t>
  </si>
  <si>
    <t>Help create food based recommendations</t>
  </si>
  <si>
    <t>Optima Nutrtion</t>
  </si>
  <si>
    <t>Optima Nutrition is a quantitative tool that can provide practical advice to governments to assist with the allocation of current or projected budgets across nutrition programs. The model contains a geospatial component to determine funding allocations that minimize stunting, wasting, anaemia or under-five mortality at both the national and regional levels</t>
  </si>
  <si>
    <t>Optima Consortium for Decision Science with technical input from the World Bank</t>
  </si>
  <si>
    <t>World Bank, Global Fund, CDC</t>
  </si>
  <si>
    <t>World Bank</t>
  </si>
  <si>
    <t>http://optimamodel.com/nutrition/</t>
  </si>
  <si>
    <t>resource allocation for nutrition</t>
  </si>
  <si>
    <t>Countries in Asia, the Pacific, and Africa</t>
  </si>
  <si>
    <t>Asia and Africa</t>
  </si>
  <si>
    <t>Outcome Modelling for Nutrition Impact Tool (OMNI)</t>
  </si>
  <si>
    <t xml:space="preserve">Developed to estimate nutrition and non-health impacts due to nutrition interventions, and to empower decision-makers to maximize future program impact as a result of specific program investment(s). </t>
  </si>
  <si>
    <t>https://www.nutritionintl.org/learning-resource/omni/</t>
  </si>
  <si>
    <t>Estimate nutrition impacts</t>
  </si>
  <si>
    <t>PalmATrack</t>
  </si>
  <si>
    <t>An online platform designed to capture live production data from sugar industries. It is a platform that empowers mills, laboratories, governments, and related agencies in assessing vitamin A quality in line with government fortification regulations. PalmATrack was developed to track and display vitamin A iCheck results, which provide nutrient levels in fortified foods. This is a key indicator to inform industry about regulatory compliance with fortification standards.</t>
  </si>
  <si>
    <t>Millhouse</t>
  </si>
  <si>
    <t>Mozambique, Zimbabwe, Malawi</t>
  </si>
  <si>
    <t>Parent-Centric Kangaroo Mother Care Wearable</t>
  </si>
  <si>
    <t>Yamile Jackson of Nurtured by Design in the U.S. will develop a digital, wearable wrap with biosensors and a smartphone application to monitor kangaroo mother care - skin-to-skin contact between mother and infant - in low-resource areas, and improve its duration and frequency. The sensors will monitor the infant's temperature, position, and heart rate, and transmit the data to a smartphone provided to the mother, and to the cloud to be monitored by healthcare teams. The application will contain a user-friendly graphical interface and will also provide the mothers with information on the importance of kangaroo mother care and enable them to communicate with other mothers and health workers. They will build and test a prototype at a local research university with the participation of local kangaroo care leaders.</t>
  </si>
  <si>
    <t>https://www.globalinnovationexchange.org/innovation/parent-centric-kangaroo-mother-care-wearable</t>
  </si>
  <si>
    <t>Monitoring infant health, Data project with no specific focus on nutrition, but could include data relevant for nutrition</t>
  </si>
  <si>
    <t>I believe Augustin did not want us to include clinical tools?</t>
  </si>
  <si>
    <t>Periodic Table of Food Initiative</t>
  </si>
  <si>
    <t xml:space="preserve">The Periodic Table of Food Initiative (PTFI) is a global effort to create a public database of the biochemical composition and function of the food we eat. The PTFI will strengthen and support ongoing work by institutions around the world by developing low-cost mass spectrometry kits, standards, methods, cloud-based analytical tools, and a public database – the Periodic Table of Food (PTF) – that will include a quantitative and qualitative analysis of thousands of foods. The PTFI will begin by analyzing 1,000 foods that are representative of the geographic and cultural diversity worldwide. Once the database is in place, the scientific community and private sector can build on this public resource by adding analysis of additional foods, varieties, and cooking methods. The PTFI technical platform will enable conditions for a rapid acceleration in research and innovation. </t>
  </si>
  <si>
    <t>Rockefeller Foundation, Meridian Insitute, UC Davis, Periodic Table of Food Initiative</t>
  </si>
  <si>
    <t>Rockefeller Foundation, Foundation for Food and Agriculture Research</t>
  </si>
  <si>
    <t>Rockefeller Foundation</t>
  </si>
  <si>
    <t>https://foodperiodictable.org/</t>
  </si>
  <si>
    <t>piClinic+B27</t>
  </si>
  <si>
    <t>Using open-source software and common, commercially available hardware, the piClinic Console provides the most valuable patient-record automation functions for a very low cost. For a low initial cost, clinics can start moving their records from paper to an electronic system. The piClinic Console's limited feature set reduces the time to learn the system and the electronic filing system helps clinics create and assign individual identification numbers while supporting existing identification systems during the transition.</t>
  </si>
  <si>
    <t>https://piclinic.org/</t>
  </si>
  <si>
    <t>For discussion</t>
  </si>
  <si>
    <t>EHR</t>
  </si>
  <si>
    <t xml:space="preserve">Link to relevant population/ operations data </t>
  </si>
  <si>
    <t>PIERS On the Move: Pre-eclampsia Integrated Estimate of Risk Assessment on a Mobile Phone</t>
  </si>
  <si>
    <t>Developing a mobile phone app to be used by community health workers in rural settings that will provide risk assessments, referrals, and treatment advice for pre-eclampsia and transmit information to referral centers.</t>
  </si>
  <si>
    <t>https://www.globalinnovationexchange.org/innovation/piers-on-the-move-pre-eclampsia-integrated-estimate-of-risk-assessment-on-a-mobile-phone</t>
  </si>
  <si>
    <t>India,South Africa,Mozambique,Pakistan</t>
  </si>
  <si>
    <t>PLUS School Menu Software</t>
  </si>
  <si>
    <t xml:space="preserve">Digital solutions that uses databases on food prices and food composition paired with a mathematical algorithm to calculate cost-efficient, nutritious, locally sources meals. To create its interface it adopted a Human-centered Design approach. </t>
  </si>
  <si>
    <t xml:space="preserve">https://innovation.wfp.org/project/plus-school-menus </t>
  </si>
  <si>
    <t>Nutrition and affordable school meals; supports cost-effective solutions</t>
  </si>
  <si>
    <t xml:space="preserve">minimal data component </t>
  </si>
  <si>
    <t xml:space="preserve">Bhutan </t>
  </si>
  <si>
    <t>Asia</t>
  </si>
  <si>
    <r>
      <t xml:space="preserve">This innovation would </t>
    </r>
    <r>
      <rPr>
        <sz val="10"/>
        <color theme="9" tint="-0.499984740745262"/>
        <rFont val="Calibri"/>
        <family val="2"/>
        <scheme val="minor"/>
      </rPr>
      <t>strenghten nutrition</t>
    </r>
    <r>
      <rPr>
        <sz val="10"/>
        <color theme="1"/>
        <rFont val="Calibri"/>
        <family val="2"/>
        <scheme val="minor"/>
      </rPr>
      <t xml:space="preserve"> (i.e. has an explicit impact on nutrition), it is also </t>
    </r>
    <r>
      <rPr>
        <sz val="10"/>
        <color theme="9" tint="-0.499984740745262"/>
        <rFont val="Calibri"/>
        <family val="2"/>
        <scheme val="minor"/>
      </rPr>
      <t>innovative</t>
    </r>
    <r>
      <rPr>
        <sz val="10"/>
        <color theme="1"/>
        <rFont val="Calibri"/>
        <family val="2"/>
        <scheme val="minor"/>
      </rPr>
      <t xml:space="preserve">, however the innovation </t>
    </r>
    <r>
      <rPr>
        <sz val="10"/>
        <color rgb="FFC00000"/>
        <rFont val="Calibri"/>
        <family val="2"/>
        <scheme val="minor"/>
      </rPr>
      <t>does not directly strenghten the quality of nutrition data nor the availability and access of nutrition data</t>
    </r>
    <r>
      <rPr>
        <sz val="10"/>
        <color theme="1"/>
        <rFont val="Calibri"/>
        <family val="2"/>
        <scheme val="minor"/>
      </rPr>
      <t>. On the other hand, this innovation</t>
    </r>
    <r>
      <rPr>
        <sz val="10"/>
        <color theme="5"/>
        <rFont val="Calibri"/>
        <family val="2"/>
        <scheme val="minor"/>
      </rPr>
      <t xml:space="preserve"> does increase the effectivness of data use</t>
    </r>
    <r>
      <rPr>
        <sz val="10"/>
        <color theme="1"/>
        <rFont val="Calibri"/>
        <family val="2"/>
        <scheme val="minor"/>
      </rPr>
      <t xml:space="preserve">. </t>
    </r>
  </si>
  <si>
    <t>Direct</t>
  </si>
  <si>
    <t>Impact on nutrition or malnutrition</t>
  </si>
  <si>
    <t>Effectiveness</t>
  </si>
  <si>
    <t>Population-Based Indicators of Early Child Development</t>
  </si>
  <si>
    <t>https://www. globalinnovationexchange.org/innovation/population-based-indicators-of-early-child-development</t>
  </si>
  <si>
    <t>Other</t>
  </si>
  <si>
    <t xml:space="preserve">early childhood development, Not enough info to determine, but may include nutrition data </t>
  </si>
  <si>
    <t>Jamaica</t>
  </si>
  <si>
    <t>Premise</t>
  </si>
  <si>
    <t xml:space="preserve">Premise has hundreds of thousands of real people crowdsourcing data worldwide giving you access to a whole new world of data. Unlike some methods of crowdsourcing, Premise uses targeted tasks to collect information via a network of local citizens. Our task-oriented, incentivized data capture generates structured inputs that enable a rigorous signal analysis of more complex questions. It is currently being used for ZIka control. During the 2014
Ebola crisis in West Africa, the Premise app received
over 90,000 entries on food prices, messaging, and
hand washing facilities. </t>
  </si>
  <si>
    <t>USAID Global Health Innovation Index</t>
  </si>
  <si>
    <t>https://www.premise.com/</t>
  </si>
  <si>
    <t>Crowdsourcing</t>
  </si>
  <si>
    <t>Use crowdsourcing to preovide new datasets</t>
  </si>
  <si>
    <t xml:space="preserve">PRISM (Real-time impact and situation monitoring) </t>
  </si>
  <si>
    <t xml:space="preserve">Information platform to assess potential risk and forecasts impact of climate hazard to target disaster responses. It ises data from exposure, vulnerability and hazard to assess risk/impact, including from open source solutions such as ODK and Kobo Toolbox and satellite info. </t>
  </si>
  <si>
    <t>PRISM | WFP Innovation</t>
  </si>
  <si>
    <t>Environmental, Climate</t>
  </si>
  <si>
    <r>
      <t xml:space="preserve">This innovation would </t>
    </r>
    <r>
      <rPr>
        <sz val="10"/>
        <color theme="5"/>
        <rFont val="Calibri"/>
        <family val="2"/>
        <scheme val="minor"/>
      </rPr>
      <t>indirectly influence nutrition</t>
    </r>
    <r>
      <rPr>
        <sz val="10"/>
        <color theme="1"/>
        <rFont val="Calibri"/>
        <family val="2"/>
        <scheme val="minor"/>
      </rPr>
      <t xml:space="preserve"> (i.e. climate chocks influence food insecurity), it is </t>
    </r>
    <r>
      <rPr>
        <sz val="10"/>
        <color theme="9" tint="-0.499984740745262"/>
        <rFont val="Calibri"/>
        <family val="2"/>
        <scheme val="minor"/>
      </rPr>
      <t>innovative</t>
    </r>
    <r>
      <rPr>
        <sz val="10"/>
        <color theme="1"/>
        <rFont val="Calibri"/>
        <family val="2"/>
        <scheme val="minor"/>
      </rPr>
      <t xml:space="preserve">, but it does </t>
    </r>
    <r>
      <rPr>
        <sz val="10"/>
        <color rgb="FFC00000"/>
        <rFont val="Calibri"/>
        <family val="2"/>
        <scheme val="minor"/>
      </rPr>
      <t>not directly strenghten the quality of of nutrition data nor the availability and access of nutrition data</t>
    </r>
    <r>
      <rPr>
        <sz val="10"/>
        <color theme="1"/>
        <rFont val="Calibri"/>
        <family val="2"/>
        <scheme val="minor"/>
      </rPr>
      <t xml:space="preserve">. It does however, </t>
    </r>
    <r>
      <rPr>
        <sz val="10"/>
        <color theme="5"/>
        <rFont val="Calibri"/>
        <family val="2"/>
        <scheme val="minor"/>
      </rPr>
      <t>impact the effectivness and efficiency of data use</t>
    </r>
    <r>
      <rPr>
        <sz val="10"/>
        <color theme="1"/>
        <rFont val="Calibri"/>
        <family val="2"/>
        <scheme val="minor"/>
      </rPr>
      <t xml:space="preserve">. </t>
    </r>
  </si>
  <si>
    <t>Producers Direct &amp; Farm direct</t>
  </si>
  <si>
    <t>Producers Direct is pioneering a farmer-led data system that aims to change farmers relationship to information: empowering them to be active participants in the collection and analysis of data to begin managing their farms as sustainable and profitable small-scale businesses. FarmDirect, our application, supports farmers to digitise their on-farm records and utilise digital sensors attached to everyday farming tools. This information is then linked to our global data dashboard that has been designed by farmers, for farmers</t>
  </si>
  <si>
    <t>Producers Direct</t>
  </si>
  <si>
    <t>https://producersdirect.org/about/</t>
  </si>
  <si>
    <t>PROFILES</t>
  </si>
  <si>
    <t>PROFILES is used to estimate the benefits of improved nutrition on health and development outcomes and, conversely, the consequences to individuals and to society if nutrition does not improve</t>
  </si>
  <si>
    <t>Food and Nutrition Technical Assistant Project (FANTA)</t>
  </si>
  <si>
    <t>https://www.fantaproject.org/tools/manual-country-level-nutrition-advocacy-using-profiles-and-nutrition-costing</t>
  </si>
  <si>
    <t>ProMED: Mapping the risk of international infectious disease spread</t>
  </si>
  <si>
    <t>Develop and deploy a user-friendly tool to estimate and visualize risks posed by outbreak events reported on ProMED to the rest of the world by combining multiple data streams into a single probabilistic framework.</t>
  </si>
  <si>
    <t>https://www.globalinnovationexchange.org/innovation/promed-mapping-the-risk-of-international-infectious-disease-spread</t>
  </si>
  <si>
    <t xml:space="preserve">mapping , NNC  </t>
  </si>
  <si>
    <t>Propelling Motherhood</t>
  </si>
  <si>
    <t>Studies have shown an increased risk of maternal morbidity and mortality in the first week after delivery, and in Uganda, less than 50% of new mothers have access to postpartum care services. Propelling motherhood proposes to implement an innovative collaborative care model to efficiently provide postpartum care in rural Uganda to improve maternal health outcomes.   Our experience in Uganda is that many women do not seek postpartum care, largely due to negative perceptions around seeking care outside the home, limited access to care facilities, and lack of knowledge. Additionally, there is a serious lack of data and literature regarding postpartum care and outcomes in Uganda.   To address these problems, the pilot program will train and hire local traditional birth attendants (TBAs) to conduct home postpartum visits with an estimated 480 women identified through the partnership with Shanti Uganda Birth House and Kasana Health Centre (District Hospital). The TBAs will collect data using an mHealth technology that will be developed for the program to improve clinical decision support, measurement and accountability. Using local TBAs will ensure personalized home care services that will transcend perceptions around seeking care outside the family circles, increase access to care and adoption, while working within the existing cultural structures.   This program will complement the Uganda Government??s  current initiatives to promote maternal and reproductive health.</t>
  </si>
  <si>
    <t>https://www.globalinnovationexchange.org/innovation/propelling-motherhood</t>
  </si>
  <si>
    <t>reduce maternal morbidity and mortality, Mhealth component could include nutrition data</t>
  </si>
  <si>
    <t>Prospera</t>
  </si>
  <si>
    <t>technology which collects, digitizes &amp; analyzes vast amounts of data using machine learning and deep learning to help growers control &amp; optimize their production and growing systems</t>
  </si>
  <si>
    <t>https://www.prospera.ag/</t>
  </si>
  <si>
    <t>Q-Plex‚Ñ¢ Human Micronutrient Array</t>
  </si>
  <si>
    <t>&lt;p&gt;It is a multiplexed immunoassay for use in a laboratory. Antibody spots are printed in discrete patterns in a test well. Each spot serves as a specific test reaction and up to 18 can be added. This means up to 18 different biomarkers can be measured in one reaction, saving sample and, time, reagents and most importantly reducing cost with no loss in performance. Our assay measures 2 iron biomarkers, 1 for vitamin A, 1 for iodine, and 1 for malaria and 2 for infection. The test uses either blood or plasma and needs only 8 uL of sample and so even finger stick blood can be used, reducing sampling complexity, risk, time and costs; very important considerations given the tool is for population surveillance of primarily women and young children. The sample is mixed and biomarkers bind to the antibody spots and after this, they can be identified. The reactivity of each spot after testing a sample is assessed via their brightness. The reader of the assay is a high-resolution digital camera in a C82lightproof box, a low cost and easy to maintain instrument in which the lid is the only moving part. The images are analyzed using a preset algorithm and so data recording is easy to do. All of the raw data is automatically converted into actionable values and requires no further manipulation. The protocol used to perform the testing is highly similar to a traditional method and so while the test is new, the procedure can be easily understood by laboratorian making training easy to do.&lt;/p&gt;</t>
  </si>
  <si>
    <t>PATH, Quansys Biosciences INC.</t>
  </si>
  <si>
    <t>https://www.globalinnovationexchange.org/innovation/q-plex-human-micronutrient-array</t>
  </si>
  <si>
    <t>clinical test/device</t>
  </si>
  <si>
    <t xml:space="preserve">detect MND, </t>
  </si>
  <si>
    <t>Micronutrient</t>
  </si>
  <si>
    <t>Quahog Life Sciences Pvt. Ltd.</t>
  </si>
  <si>
    <t>The solution is an AI based prediction platform that connects to multiple data sources for unique health parameters to gather data periodically or in real-time to assess changes in health parameters of an individual. The platform provides the user with an app to record health data either by explicitly entering into it or through collecting data directly from IoT devices or through other digitization techniques.   The advantage of the system is that it can learn with every new unique pattern and with time, possess the knowledge of multiple specialties, learnt from doctor interactions. Such a system can be in a position to recommend right strategies. Not only does this prevent misdiagnosis but also be of help  to patients living in remote areas with least access to doctors (like Tanzania) to quickly respond with high level strategies or quickly connect to the doctor network</t>
  </si>
  <si>
    <t>https://www.globalinnovationexchange.org/innovation/quahog-life-sciences-pvt-ltd</t>
  </si>
  <si>
    <t xml:space="preserve">prevent misdiagnosis, NNC  </t>
  </si>
  <si>
    <t>RapidPro</t>
  </si>
  <si>
    <t xml:space="preserve"> An open-source platform of applications that can help governments deliver rapid and vital real-time information and connect communities to lifesaving services. As a mobile tech programming tool, RapidPro allows partners to gather accurate real-time information on vital areas such as health, nutrition, education, water and sanitation, and child protection—even in remote and hard-to-reach places—and use that data to reach those most in need.</t>
  </si>
  <si>
    <t>Sight and Life/ UNICEF Office of Innovation</t>
  </si>
  <si>
    <t>https://www.unicef.org/innovation/rapidpro</t>
  </si>
  <si>
    <t>Deliver rapid information</t>
  </si>
  <si>
    <t xml:space="preserve">Strong Data component </t>
  </si>
  <si>
    <t>Health, Nutrition, education and child protection</t>
  </si>
  <si>
    <t>Nutrition is not the main focus, but the platform does gathering accurate real-time information on vital areas including nutrition</t>
  </si>
  <si>
    <t>reLink Global Health</t>
  </si>
  <si>
    <t xml:space="preserve">Users can access this database three ways.  One is via the relinkglobalhealth.org website and another other is from The Haiti Health Network (www.haitihealthnetwork.org) website.  Both of these will take you to needs.relinkglobalhealth.org. From here, the user will see 7 categories of search :  Emergency services, Specialty Services, Basic services, diagnostic imaging services, special needs services, and supply chain needs (medications, medical equipment, and medical supplies).  From this user will select what they are looking for.  They can narrow searches by department (state) and village.  The organization display screen shows all details of the provider including a direct link to a website if available, geo-location of the facility, and a direct link to call if using a mobile device. A healthcare professional can register for an account and edit the organization information directly.  Administrators can directly print reports from capacity data on their region.  Site has been developed in Php (heavy focus on html, javascript and css).  The database language is Mysql.  The server utilized is Apache and the code is stored in Github. </t>
  </si>
  <si>
    <t>https://www.globalinnovationexchange.org/innovation/relinkglobalhealth-org</t>
  </si>
  <si>
    <t xml:space="preserve">connect organisations for efficient response, NNC  </t>
  </si>
  <si>
    <t>Malawi,Haiti</t>
  </si>
  <si>
    <t>SAM Photo Diagnosis App</t>
  </si>
  <si>
    <t xml:space="preserve">The SAM (Severe Acute Malnutrition)
photo diagnosis app, is an innovative
and easy-to-use smartphone diagnostic
tool based on Geometric Morphometric
techniques and mobile phone technology
</t>
  </si>
  <si>
    <t>Action Against Hunger Spain and EPINUT</t>
  </si>
  <si>
    <t>CIFF, WFP, Grand Challenges Canada</t>
  </si>
  <si>
    <t xml:space="preserve">https://knowledgeagainsthunger.org/research/prevention/severe-acute-malnutrition-sam-photo-diagnosis-app-project/ </t>
  </si>
  <si>
    <t xml:space="preserve">Scaling </t>
  </si>
  <si>
    <t>Senegal</t>
  </si>
  <si>
    <t xml:space="preserve">SCOPE CODA Conditional On-Demand Assistance Solutions </t>
  </si>
  <si>
    <t xml:space="preserve">Digital approach for case managament that supports use of big data collection and big data analysis for monitoring of nturition programmes and predicting demand. CODA digitized programmatic guidelines and defines variables for considering assistance </t>
  </si>
  <si>
    <t>https://innovation.wfp.org/project/scope-coda</t>
  </si>
  <si>
    <t>Monitoring</t>
  </si>
  <si>
    <t>Transition to Scale</t>
  </si>
  <si>
    <t>Uganda,Madagascar,Tajikistan,Congo, Democratic Republic of the,El Salvador,South Sudan</t>
  </si>
  <si>
    <t xml:space="preserve">Africa, North America </t>
  </si>
  <si>
    <t>SDGs Global Dashboard</t>
  </si>
  <si>
    <t>The SDGs Dashboard will enable Governments, Policy Decision Makers, Researchers, Academicians, Anthropologists and others interested in tracking SDGs to perform easy analysis via innovative visualizations and tools for exploring data from global data sources.</t>
  </si>
  <si>
    <t>UN agencies</t>
  </si>
  <si>
    <t>http://www.sdgsdashboard.org/</t>
  </si>
  <si>
    <t xml:space="preserve">Show me what you eat: Assessing Diets with Images </t>
  </si>
  <si>
    <t>The project proposes to assess the use of day-to-day meal pictures taken directly by households to capture broader dietary patterns. Meal pictures can offer rich food consumption information in a simple and immediate manner, and over an extended period of time at a low cost. Such data can shed light not only on the variety of food groups consumed but also on estimated quantities for each group. Similarly, pictures of individual plates from different household members can reveal intra-household food distribution, with particular interest in women in reproductive age and young children. This information can eventually be tapped to design tailored interventions to promote healthier diets that can be implemented directly through cell phones, creating a two-way communication channel.</t>
  </si>
  <si>
    <t>IFPRI, Washington Univeristy in Saint Louis, Universidad Mariano Galvez</t>
  </si>
  <si>
    <t>https://bigdata.cgiar.org/inspire/inspire-challenge-2019/assessing-diets-with-images/</t>
  </si>
  <si>
    <t xml:space="preserve">Guatamla </t>
  </si>
  <si>
    <t>North Amreica</t>
  </si>
  <si>
    <t>Simprints</t>
  </si>
  <si>
    <t>Contactless biometrics solution has been optimised to seamlessly guide the user through a simple, high-quality image capture process via the mobile phone camera. Using the Simprints biometric system, Shasthya Kormis tracks the number of antenatal and postnatal care visits a mother receives with unprecedented accuracy and efficiency to help decrease infant and maternal mortality</t>
  </si>
  <si>
    <t>CIFF</t>
  </si>
  <si>
    <t xml:space="preserve">Global Innovation Fund </t>
  </si>
  <si>
    <t>https://www.simprints.com/</t>
  </si>
  <si>
    <t>Case management</t>
  </si>
  <si>
    <t>Health, Agriculture, social protection</t>
  </si>
  <si>
    <t>Skai</t>
  </si>
  <si>
    <t>Skai (formerly known as RUDA) uses Artificial Intelligence (AI) and satellites (aerial images) to help WFP reduce the amount of time needed to understand the impact of disasters.</t>
  </si>
  <si>
    <t>https://innovation.wfp.org/project/skai</t>
  </si>
  <si>
    <t>Smart Paper Technology</t>
  </si>
  <si>
    <t>The Smart Paper Technology Solution addresses several root causes of the weak health system, poor quality of care and health information management and brings the following benefits:  1) Registration of children and women with unique ID during  RMNCAH services and generating more accurate denominator and nominator data; 2) Tracking drop-outs and defaulters through facilities and outreaches; 3) Managing day-to-day stock and forecasting required stock at health facility level; 4) SMS reminders to improve demand and timeliness to RMNCAH services; 5) Generating HMIS reports and integrating to DHIS2 (national aggregate statistics system); 6) Minimising data related administration for health workers by at least 60% 7) The solution is scaled and used in all fixed, outreach, mobile clinics.  8) The solution is financially sustainable and can be fully transferred/integrated into the existing health system</t>
  </si>
  <si>
    <t>https://www.globalinnovationexchange.org/innovation/smart-paper-technology</t>
  </si>
  <si>
    <t>Uganda,Kenya,Gambia, The,Afghanistan</t>
  </si>
  <si>
    <t>Smart+</t>
  </si>
  <si>
    <t>SMART</t>
  </si>
  <si>
    <t>USAID, Sida</t>
  </si>
  <si>
    <t xml:space="preserve">https://smartmethodology.org/smartplus/ </t>
  </si>
  <si>
    <t xml:space="preserve">Nutrition data </t>
  </si>
  <si>
    <t>Pilot (expected to launch in 2022)</t>
  </si>
  <si>
    <t>Smartphone-enabled real-time geospatial mapping of HIV prevalence</t>
  </si>
  <si>
    <t>https://www.globalinnovationexchange.org/innovation/smartphone-enabled-real-time-geospatial-mapping-of-hiv-prevalence</t>
  </si>
  <si>
    <t xml:space="preserve">geospatial mapping , NNC </t>
  </si>
  <si>
    <t>Speech2Health</t>
  </si>
  <si>
    <t xml:space="preserve">A voice-based mobile nutrition monitoring system that devises speech processing, natural language processing (NLP), and text mining techniques in a unified platform to facilitate nutrition monitoring. After converting the spoken data to text, nutrition-specific data are identified within the text using an NLP-based approach that combines standard NLP with our introduced pattern mapping technique. We then develop a tiered matching algorithm to search the food name in our nutrition database and accurately compute calorie intake values. </t>
  </si>
  <si>
    <t>Washington State University and University of California Los Angeles</t>
  </si>
  <si>
    <t>Peer Reviewed Literature</t>
  </si>
  <si>
    <t>https://ieeexplore.ieee.org/document/7935488</t>
  </si>
  <si>
    <t>State of Acute Malnutrition</t>
  </si>
  <si>
    <t>The State of Acute Malnutrition website
acts as a single platform to provide an
overview of all available information related
to severe and moderate acute malnutrition
in both English and French. The data feature
gathers the latest available global and
country data on acute malnutrition provided
by UNICEF, WHO, and the World Bank
(Joint Child Malnutrition Estimates and
Nutridash), as well as subnational coverage
data from Action Against Hunger’s coverage
database.</t>
  </si>
  <si>
    <t>No Wasted Lives Coalition (Action Against Hunger, CIFF&lt;, European Commission Directorate-General
for Humanitarian Aid and Civil Protection
(ECHO), the innocent foundation, the
International Rescue Committee (IRC),
UNICEF, and World Food Programme (WFP))</t>
  </si>
  <si>
    <t>https://www.acutemalnutrition.org/</t>
  </si>
  <si>
    <t>STES Group Digital service for agricultural productivity</t>
  </si>
  <si>
    <t xml:space="preserve">Digital service using Internet of Things (IoT) to gather real-time data from the farm and allowing the farmer to visualize it on an online dashboard using a smartphone or PC.  On the dashboard, the farmer can regularly keep track of the weather forecasts, the real-time parameter changes and can irrigate accordingly. The sensor can also collect pH data regularly to enable the farmer to the use of fertilizers. Sensor nodes for the wireless sensor networks push data to the cloud accessible remotely via internet. The technology helps farmers interact and act on the soil parameters, predict agricultural yield, plant with a target to produce crops that can satisfy international market standards and generate more employment opportunities through increased agricultural productivity.    </t>
  </si>
  <si>
    <t>https://www.stesgroup.rw/</t>
  </si>
  <si>
    <t>Strengthening Health Systems for High-Risk Newborn Care: An Integrated Hospital-Community GIS System for Sustainable Delivery of Quality Care during Early Child Brain Development in Rural Uganda</t>
  </si>
  <si>
    <t>https://www.globalinnovationexchange.org/innovation/strengthening-health-systems-for-high-risk-newborn-care-an-integrated-hospital-community-gis-system-for-sustainable-delivery-of-quality-care-during-early-child-brain-development-in-rural-uganda</t>
  </si>
  <si>
    <t xml:space="preserve">health systems strenghening , To be further explored </t>
  </si>
  <si>
    <t>Structured Speech Recognition Platform</t>
  </si>
  <si>
    <t>Noshad Ali of Precision Health Consultants Pvt Ltd in Pakistan will develop a speech recognition platform to record child vaccination data and increase efficiency at vaccination clinics. Adherence to the recommended vaccination schedule is critical for reducing vaccine-preventable disease in developing countries and is increased when caregivers have positive interactions with healthcare workers. They will implement a system that will allow caregivers to dictate and record child vaccination information via speech recognition. This will decrease the amount of time spent recording data, allowing vaccinators more time with caregivers to address any concerns. This should help strengthen the relationship between healthcare workers and caregivers and thereby promote vaccination adherence. Software developers will shadow vaccinators in clinics during the design phase, noting the main discussion topics and questions asked. Once functioning, the success of the platform will be measured by software precision and satisfaction of vaccinators using the technology.</t>
  </si>
  <si>
    <t xml:space="preserve">https://www.globalinnovationexchange.org/innovation/structured-speech-recognition-platform </t>
  </si>
  <si>
    <t xml:space="preserve">record vaccine records, NNC  </t>
  </si>
  <si>
    <t xml:space="preserve">data component </t>
  </si>
  <si>
    <t>Changing this from potentially to no because we are not going to focus on data on diseases as a immediate cause of nutrition</t>
  </si>
  <si>
    <t xml:space="preserve">Study to determine if an accelerometer worn by rural workers could be a proxy for an adequate diet </t>
  </si>
  <si>
    <t>A Tufts study is tracking the activity of rural works at different times of the year as well as charting their food consumtpion to see if this could be a new measurement tool for assessing if people are doing more work than they are able to cover for in their diets</t>
  </si>
  <si>
    <t>Tufts</t>
  </si>
  <si>
    <t>Tufts innovation grant</t>
  </si>
  <si>
    <t>https://now.tufts.edu/articles/better-ways-measure-food-security</t>
  </si>
  <si>
    <t>Nepal, India, and Ghana</t>
  </si>
  <si>
    <t>Supply Chain Analysis for Nutrition tool (SCAN)</t>
  </si>
  <si>
    <t xml:space="preserve">Food supply chains are challenged to deliver affordable, safe and nutritious food. GAIN has developed a tool for analysing specific supply chains identify weaknesses or bottlenecks and suggesting potential interventions to improve nutrition along the supply chain, i.e. Supply Chain Analysis for Nutrition (SCAN). 
This tool can help individuals and organisations working on supply chains for nutrition, providing best practices to ensure uniformity, consistency, and quality of the analysis. It aims to clarify key terminology and drive users to employ a common methodology when undertaking supply chain analyses for potential nutrition impact. </t>
  </si>
  <si>
    <t>GAIN, Oxford Policy Management</t>
  </si>
  <si>
    <t>GAIN website</t>
  </si>
  <si>
    <t>https://www.gainhealth.org/resources/reports-and-publications/supply-chain-analysis-nutrition-tool-scan</t>
  </si>
  <si>
    <t>Food, Nutrition</t>
  </si>
  <si>
    <t>Supply Chain Mobile App to Strengthen Civil Registration and Vital Statistics in Neonatal Health Services in Nigeria</t>
  </si>
  <si>
    <t>&lt;p&gt;(1) &lt;b&gt;Mobile notification of birth&lt;/b&gt;: the one-step App platform brings mass mobile civil registration data and fingerprint identification token for neonates and location analytics report to routine registrars at the NPopC and also to newborn healthcare providers including caregivers (community based women volunteer) at the grassroots. &lt;/p&gt;  &lt;p&gt;&amp;nbsp;(2) &lt;b&gt;Confidentiality:&lt;/b&gt;&amp;nbsp; when our cloud server is launched, authorized agencies approved by the NPopC can verify age and parent-to-baby info using Quick Response (QR) code to prevent age fraud. &lt;/p&gt;  &lt;p&gt;&amp;nbsp;(3) Volunteered caregivers will regularly report infant health condition via mobile CRVS app (a module to be built for this function) to reconnect babies at risk to immediate care and to increase neonate survival.&lt;/p&gt;  &lt;p&gt;&amp;nbsp;(4) Two-way feedback messaging: our mobile CRVS app platform (text-based-integration-module to be built) will enable healthcare providers (end-users of app) to send baby-care appointment alerts to patients (nursing mother‚Äìto‚Äìchild) referred to nearest hospital.&lt;/p&gt;</t>
  </si>
  <si>
    <t>https://www.globalinnovationexchange.org/innovation/supply-chain-mobile-app-to-strengthen-civil-registration-and-vital-statistics-in-neonatal-health-services-in-nigeria</t>
  </si>
  <si>
    <t>Civil registrationa and vital statistics, Not about nutrition specifically, but includes data components which could be relevant (does track birthweight and connects to nutrition program)</t>
  </si>
  <si>
    <t>Telecom Data for Enhanced Zika Surveillance</t>
  </si>
  <si>
    <t>Develop an interactive user-friendly tool that allows for nearly real-time monitoring of population movement and related Zika risk flows, thus enabling identification of new areas susceptible to Zika introduction, and prioritizing small-scale areas where Zika interventions would have the highest impact.</t>
  </si>
  <si>
    <t>https://www.globalinnovationexchange.org/innovation/telecom-data-for-enhanced-zika-surveillance</t>
  </si>
  <si>
    <t xml:space="preserve">real-time monitoring, NNC </t>
  </si>
  <si>
    <t>Testing PIXA(3): An Innovative Way to Measure Growth Easily, Frequently and Precisely</t>
  </si>
  <si>
    <t>Guilherme Vanoni Polanczyk from Universidade de S√É¬£o Paulo in Brazil will test their new method Pixel Averages for Auxological Assessment (PIXA3) that enables parents at home to frequently and precisely measure height during early childhood to help better detect and monitor growth defects in low-resource settings. The current standard for accurately measuring height requires specialized equipment and trained staff, and is thus unsuitable for frequent application. Their new method involves using a smartphone to take multiple photographs of an individual next to an internal standard of known size, and doesn't require cross-sectional population norms, which have complicated current methods of longitudinally assessing growth. They will perform a randomized controlled trial in S√É¬£o Paulo to test the feasibility of their method and determine how accurate it is compared to traditional growth measures taken at a health clinic.</t>
  </si>
  <si>
    <t>https://www.globalinnovationexchange.org/innovation/testing-pixa-3-an-innovative-way-to-measure-growth-easily-frequently-and-precisely</t>
  </si>
  <si>
    <t>Research/study</t>
  </si>
  <si>
    <t xml:space="preserve">measure height, To be further explored </t>
  </si>
  <si>
    <t>THE CASE FOR DATA MERGING: GATHERING ACCURATE DATA IN FRAGILE CONTEXTS</t>
  </si>
  <si>
    <t>The Data in Fragile Contexts (DFC) experiment explores if and how several data sources (for example, satellite images, telecommunication data, contributor networks, social media monitoring, etc.) can be systematically merged/ cross-referenced in order to provide reliable, possibly real-time metrics for assessing basic public service delivery (such as education, water supply, and healthcare). Provided the right methodology and standards, additional layers can fill data gaps and further refine the information necessary to prove (or disprove) assumptions. For instance, a two-week-old satellite image might show the outline of a hospital but not its current mode of operation. Estimations based on outdated census data do not take recent dynamics (such as migration, conflicts, etc.) into account (World Bank, 2020). Instead of one-time situation reports, the DFC approach seeks to provide continuous context assessments.</t>
  </si>
  <si>
    <t>GIZ Data Lab</t>
  </si>
  <si>
    <t xml:space="preserve">https://www.blog-datalab.com/experiments/data-in-fragile-contexts/ </t>
  </si>
  <si>
    <t>Iraq</t>
  </si>
  <si>
    <t>The FoodSwitch Program</t>
  </si>
  <si>
    <t>The FoodSwitch mobile App empowers consumers to make better food choices by providing simple health information on a scanned product and suggesting healthier alternatives to 'switch' to. The App also asks consumers to help-out by crowd-source images on new products. In turn this helps our research and advocacy for improved food environments</t>
  </si>
  <si>
    <t>The George Institute</t>
  </si>
  <si>
    <t>USAID, DFAT</t>
  </si>
  <si>
    <t>https://www.georgeinstitute.org/projects/foodswitch</t>
  </si>
  <si>
    <t>Remove - not really about nutrition</t>
  </si>
  <si>
    <t>Make Better food choices</t>
  </si>
  <si>
    <t>Australia, China, Fiji, Hong Kong, India, Kuwait, New Zealand, South Africa, UK, US</t>
  </si>
  <si>
    <t>Australia, Asia, Europe, Africa, North America</t>
  </si>
  <si>
    <t>The Maternal Episode of Care Prototype (Liberia)</t>
  </si>
  <si>
    <t>Our approach was designed to improve access to quality maternal and newborn care across the maternal and newborn episode of care (EOC) by: (1) giving women greater control of where to seek care and over their own birth record, through the use of near field communication (NFC) technology, (2) providing healthcare workers with e-decision support based on the country‚Äôs own clinical guidelines and the patient‚Äôs condition, and (3) tying a provider‚Äôs prompt e-payment to quality (as defined by adherence to clinical guidelines). The tool also streamlines and automates many of the key operational functions needed to support public private partnership in the health sector (e.g., claims submission, payment adjudication, auditing and reporting).&lt;br&gt;&lt;br&gt;How it works? An enrolled woman is given a token equipped with a read/writable near field communication (NFC) chip. When she goes to an accredited private facility, the provider use will their NFC-enabled smart phone to ‚Äòscan‚Äô the chip to verify her eligibility and gain access to her birth record. As the healthcare worker navigates the e-decision support, entering in the results of his/her questions and observations, test results, and services/drugs provided, this data is recorded for the patient, the provider, and the payer. Once the provider has connectivity and data is synced, it triggers an automatic payment based on adherence to clinical care guidelines and pre-negotiated terms.&amp;nbsp;</t>
  </si>
  <si>
    <t>https://www.globalinnovationexchange.org/innovation/the-maternity-episode-of-care-prototype-liberia</t>
  </si>
  <si>
    <t>Liberia</t>
  </si>
  <si>
    <t>Timeliness of Administering Birthdose Vaccines</t>
  </si>
  <si>
    <t>Gershim Asiki of the African Population and Health Research Centre in Kenya will develop a mobile phone application and centralized electronic database to link birth records with immunizations to increase the coverage of BCG and polio vaccines in newborns in Kenya. Births and immunizations are initially recorded on paper and then transferred to separate electronic databases, meaning that many infants fail to receive the standard vaccinations on time. They have developed an integrated database that collects both birth and immunization data directly from nurses and health workers via mobile phones. They will evaluate the feasibility of their approach by registering around 450 newborns from an urban slum, and train community health workers to register pregnancies, due dates and delivery dates using the mobile phone application. They will monitor the newborns up to two months after birth, and test the effect of their approach on the timeliness of vaccinations.</t>
  </si>
  <si>
    <t>https://www.globalinnovationexchange.org/innovation/timeliness-of-administering-birthdose-vaccines</t>
  </si>
  <si>
    <t xml:space="preserve">immunization database, Data project NNC </t>
  </si>
  <si>
    <t>Tupaia</t>
  </si>
  <si>
    <t>Tupaia is an aggregation, analysis and visualisation platform that uses REST APIs to pull data from mSupply, DHIS2 and our own data collection app, Tupaia MediTrak. Data is presented in real-time in customized dashboards and map overlays. The data is aggregated onto a single, cloud-based database, before being presented at tupaia.org. Tupaia is free and open source and. In the context of COVID-19, Tupaia is well equipped to assist health departments in monitoring preparedness and response in a variety of ways. Health Facility Preparedness: Surveys have been built with the Tupaia MediTrak to assess the readiness of a health facility to manage suspected or confirmed cases of COVID-19. These surveys capture information about resource availability, staff training and infection prevention and control (IPC) measures in place. Information collected is mapped and visualised at Tupaia.org, providing a central hub where decision makers can view and download aggregated data displayed at the national, regional or facility level. Disease Surveillance: Suspected and confirmed cases of COVID-19 can be instantly reported by frontline health professionals through the Tupaia MediTrak app. This information is directly fed into existing national health information systems, while simultaneously being mapped and visualised at tupaia.org. Heatmaps show convergence points of disease, while overlays of case data and facility data allow the reconciliation of cases with equipped facilities</t>
  </si>
  <si>
    <t>Australia</t>
  </si>
  <si>
    <t>GIE COVID-19 Innovation Hub</t>
  </si>
  <si>
    <t>https://covid19innovationhub.org/innovation/tupaia</t>
  </si>
  <si>
    <t>Data analytics and disease surveillance</t>
  </si>
  <si>
    <t>Keeping as potnetial for now since it is unclear if this would have a link to nutrition</t>
  </si>
  <si>
    <t>Uganda Vacc+: User-Centered Data Collection and Use</t>
  </si>
  <si>
    <t>Monica Nolan of MU-JHU Care Limited in Uganda will adapt the existing open source Smart Register Platform, which digitally stores health records, for the real-time collection and transfer of immunization data, to improve vaccine coverage and other healthcare services for women and children in Uganda. In many low- to middle-income countries, records of childhood vaccinations are usually written by hand and can be poor quality. Digital records are of better quality and value, as they also enable the integration of different types of healthcare services, such as HIV services and vaccinations, to improve overall health. They will adapt existing technology and infrastructure, including the Smart Register Platform, which is already integrated into several national health systems and can produce automated SMS reminders of appointments. They will also d+C26esign methods informed by mothers with young families, health workers and managers, to optimize data use and delivery of health services. They will use surveys and analyze health data to evaluate their approach for improving vaccine timeliness and coverage at selected clinics.</t>
  </si>
  <si>
    <t>https://www.globalinnovationexchange.org/innovation/uganda-vacc-user-centered-data-collection-and-use</t>
  </si>
  <si>
    <t xml:space="preserve">support immunisation data, NNC </t>
  </si>
  <si>
    <t>Unified Nutrition Information System (UNISE) for Ethiopia</t>
  </si>
  <si>
    <t>Information system designed to provide data that is nutrition-sensitive and nutrition-specific. UNISE hopes to accommodate ten revised HMIS nutrition-specific indicators and other
nutrition-sensitive indicators from thirteen external sectors. UNISE is decided to be implemented on
DHIS2 to ensure sustainability and ownership</t>
  </si>
  <si>
    <t>https://www.unicef.org/ethiopia/strengthening-government-systems#:~:text=The%20new%20Unified%20Nutrition%20Information,in%20two%20woredas%20in%202019.</t>
  </si>
  <si>
    <t>nutrition info system which includes nutrition sensitive indicators</t>
  </si>
  <si>
    <t>Ethiopia</t>
  </si>
  <si>
    <t>Use of Interactive Infographic In the PMCP - Analysis of Indicators to Improve the Quality of Maternal and Child Health</t>
  </si>
  <si>
    <t>The proposal will develop a platform for the analysis and visualization of data that will allow managers, public servants and other stakeholders involved in the M_??e Coruja Program at Pernambuco state (PMCP) to extract strategic information to improve the intervention. The focus will be on the implementation and actual enforcement of public policies, considering the high gestational risk and sexually transmitted infections (STI). Currently, health databases are for consultations only. The innovation of this proposal is to create an intelligent cloud platform for the analysis and distribution of health information to improve health care of women enrolled in PMCP.</t>
  </si>
  <si>
    <t>https://www.globalinnovationexchange.org/innovation/use-of-interactive-infographic-in-the-pmcp-analysis-of-indicators-to-improve-the-quality-of-maternal-and-child-health</t>
  </si>
  <si>
    <t>MCH, MCH data project which may be relevant for nutrition</t>
  </si>
  <si>
    <t>Use of Metabolomics for the Identification and Validation of Clinical Biomarkers for Preterm Birth</t>
  </si>
  <si>
    <t>Jos√É¬© Guilherme Cecatti from the Universidade Estadual de Campinas in Brazil will develop a predictive algorithm to identify early in pregnancy those at increased risk of preterm birth so that if possible they can be treated. There are likely to be many causes of preterm birth, and it is a major cause of both short and long term life-threatening complications for infants. They will use existing data from 6,000 pregnancies that resulted in both term and preterm births, and perform three complementary mass spectrometry-based methods on blood taken early (around 15 weeks) in those pregnancies to identify a panel of biomarkers that can predict preterm birth. This will be combined with sociodemographic and physical data including economic status and age to generate a predictive algorithm. They will then evaluate this algorithm in a cohort of 1,150 low risk pregnant Brazilian women for its ability to identify those that go on to give birth prematurely.</t>
  </si>
  <si>
    <t>Universidade Estadual de Campina</t>
  </si>
  <si>
    <t>Bill &amp; Melinda Gates Foundation, Fiotech as part of Grand Challenges Brazil,</t>
  </si>
  <si>
    <t xml:space="preserve">https://www.globalinnovationexchange.org/innovation/use-of-metabolomics-for-the-identification-and-validation-of-clinical-biomarkers-for-preterm-birth </t>
  </si>
  <si>
    <t xml:space="preserve">identify and validate biomarkers , data/info not related to nutrition </t>
  </si>
  <si>
    <t>Ushahidi</t>
  </si>
  <si>
    <t xml:space="preserve">An open source software application which utilises user-generated reports to collate and map data. It uses the concept of crowdsourcing serving as an initial model for what has been coined as "activist mapping - the combination of social activism, citizen journalism and geographic information. Ushahidi allows local observers to submit reports using their mobile phones or the Internet, creating an archive of events with geographic and time-date information. </t>
  </si>
  <si>
    <t>https://www.ushahidi.com/</t>
  </si>
  <si>
    <t>Mapping real-time data in crisis sitations</t>
  </si>
  <si>
    <t>Using digital and mobile technology to create an affordable community-rooted community health service for poor remote settings</t>
  </si>
  <si>
    <t>The project will involve a community health service focusing on reducing neonatal and under 5 mortality and morbidity rates. It will build on a collaboration with 501 Village Health Team members (VHTs) to improve awareness and demand for healthcare services in the catchment area. The VHTs are key in linking the community to health facilities. We propose to enhance these linkages by forming an electronic messaging platform where households are able to remotely and directly consult health workers and VHTs using phone SMS.   This platform will facilitate screening high risk pregnancies right from the villages, improve communication for emergency referral for obstetric and newb+C37orn care, monitor and follow up all newborns in the area. This will address the key causes of neonatal and child death identified by previous work including prematurity, birth asphyxia, pneumonia, diarrhea and malaria.  We shall use the hospital??s rich and diverse set of operational databases, including all health and mortality data gathered from the communities, to target efforts most on parts of the population with poorest health outcomes across a wide set of indicators, and to design health messages. We shall use latest mobile medical equipment to maximize impact.  We shall train 501 VHTs and reach an estimated 70,000 people of the catchment area with particular emphasis on 12,000 children and 15,000 women of child bearing age.   The project aims at reducing the under 5 CMR from 120 annual deaths by 20%.</t>
  </si>
  <si>
    <t xml:space="preserve">https://www.globalinnovationexchange.org/innovation/using-digital-and-mobile-technology-to-create-an-affordable-community-rooted-community-health-service-for-poor-remote-settings </t>
  </si>
  <si>
    <t xml:space="preserve">facilitate screening , </t>
  </si>
  <si>
    <t>Using Geocoded Big Data to Identify Causal Links Between Infectious Diseases and Child Developmental Outcomes</t>
  </si>
  <si>
    <t>Infectious diseases may have only transitory impacts on pregnant mothers, but they can have lasting impacts on children. Can public interventions mitigate these impacts? T+C86his project aims to identify how exposure to localized epidemiological risk factors in the fetal period influences developmental outcomes for children through the early years of life. The researchers propose to evaluate in what extent the access to primary health care and social welfare programs mitigate negative impacts in child development.</t>
  </si>
  <si>
    <t>https://www.globalinnovationexchange.org/innovation/using-geocoded-big-data-to-identify-causal-links-between-infectious-diseases-and-child-developmental-outcomes</t>
  </si>
  <si>
    <t>big data , NNC</t>
  </si>
  <si>
    <t>no data component</t>
  </si>
  <si>
    <t>Using non-traditional sources of data to understand indicators like household poverty, in real-time</t>
  </si>
  <si>
    <t>Humanitarian organizations, governments, and policy-makers in low and middle income countries are usually forced to make decisions based on limited data typically collected by means of household surveys. With information becoming more accessible, we are now able to overcome some of the limitations of traditional surveys by collecting data in faster, cheaper, more reliable and dynamic ways– which can be used effectively for policy advocacy and in identifying areas in most need of development and support. Multiple studies have shown that we can leverage new sources of data to estimate human characteristics such as literacy, poverty, and unemployment</t>
  </si>
  <si>
    <t>https://www.unicef.org/innovation/social-indicators</t>
  </si>
  <si>
    <t>New data sources to solve problems</t>
  </si>
  <si>
    <t>Cross-cutting</t>
  </si>
  <si>
    <t>Vaccination Beads: A Visual and Digital Vaccination Record</t>
  </si>
  <si>
    <t>Arun Shanbhag of Manipal University in India will use near field communication (NFC) tags to transform traditional bracelets worn by infants in India into portable vaccination records that better track particularly migrant communities to promote full childhood vaccination coverage. Vaccinations are recorded on paper, which are easy to lose and make it difficult for health workers to monitor children in migrant communities. They created beaded bracelets that can store vaccine records on a digital tag, and have developed a mobile application that can read the tag using an Android smartphone. In consultation with local communities, they have also developed a universal color code for the beads to represent the required individual vaccines so that they can be easily monitored by health workers. They will now evaluate their approach in a larger study across five villages to assess its overall performance including the stability of the records over time, data storage capacity, the effect on vaccination coverage, and ease of use.</t>
  </si>
  <si>
    <t>https://www.globalinnovationexchange.org/innovation/vaccination-beads-a-visual-and-digital-vaccination-record</t>
  </si>
  <si>
    <t xml:space="preserve">digitisation of vaccination records, data/info not related to nutrition , </t>
  </si>
  <si>
    <t>Vaccine Indicator Reminder (VIR) Band</t>
  </si>
  <si>
    <t xml:space="preserve">The Vaccine Indicator and Reminder (VIR) bands is a low cost innovative, smudge, rip and waterproof ankle bands with built-in indicator reminders for completion of routine immunization. The VIR bands are distributed to infants by community health workers to every child they attend to in the community. While distributing the CHW educate the caregivers and explain the features of the band their working. The VIR band has four primary features:  1.	It has an ink based timing technology that changes color on the dates when the vaccines are due 2.	It is secured to the baby‚Äôs ankle ensuring a regular reminder and preventing loss of information and vaccination record 3.	It is a physical record that provides information on vaccines the child has received. 4.	It has a unique identifier (QR code/number) that connects the child to his/her digital records stored in a computer and cloud database. This allows for adding repeated information on child‚Äôs health, immunization (vaccine dosage and type, adverse events,) growth and nutrition indicators stored for at least five years. </t>
  </si>
  <si>
    <t>https://www.globalinnovationexchange.org/innovation/vaccine-indicator-reminder-vir-band</t>
  </si>
  <si>
    <t xml:space="preserve">timely vaccinations , NNC  </t>
  </si>
  <si>
    <t xml:space="preserve">Vitamin and Mineral Nutrition Information System (VMNIS) </t>
  </si>
  <si>
    <t xml:space="preserve">The Vitamin and Mineral Nutrition Information
System (VMNIS) is a web-based tool composed
of a ‘Micronutrient database’ which summarises
data published on the micronutrient status
of populations in an interactive platform. </t>
  </si>
  <si>
    <t>http://www.who.int/vmnis/</t>
  </si>
  <si>
    <t>surveillance of micornutrient deficiences</t>
  </si>
  <si>
    <t>WHO Anthro Survey Analyser</t>
  </si>
  <si>
    <t>An online tool to
carry out analyses of anthropometric survey
data for children under five years of age
based on weight and height measures</t>
  </si>
  <si>
    <t xml:space="preserve">https://www.who.int/nutgrowthdb/software/en/ </t>
  </si>
  <si>
    <t>Analyze anthopometric indicators</t>
  </si>
  <si>
    <t>www.statscongo.com</t>
  </si>
  <si>
    <t>The bold idea (www.statscongo.com) is the Democratic Republic of Congos (DRC) first collaborative healthcare database of Maternal, Newborn and Child Health (MNCH). The aim is to turn big clinical data for MNCH, into big insights. By assessing variations of patterns of accessing health services, treatments, and patient management and treatment outcomes. While disseminating clinical findings through a web-based data visualization. This pilot project aims to bring together clinical data from central and rural Bukavu, DRC, with leading national clinics to collaborate on cutting-edge analytics and advanced algorithms to maximize strategies that will reduce MNCH mortality in the DRC. Although MNCH in the DRC has dropped by a third between 1990 and 2008; one in five deaths (19%) of women between 15 and 49 years of age is due to maternal complications, Congo is responsible for over 6% of global under-five mortality, and 148 of 1000 Congolese children will not reach the age of five.  Complicated by belief that maternal mortality is very difficult to measure, there continues to be a need to assess progress of reducing maternal and child death in the DRC. There is no available estimates and standards of data measurement and capturing for maternal health and morbidity for the east of Congo, nor is there any well documented and transparent method to capture maternal and child mortality and morbidity. That is why, www.statscongo.com is a revolutionary way to harness impactful data.</t>
  </si>
  <si>
    <t xml:space="preserve">https://www.globalinnovationexchange.org/innovation/www-statscongo-com </t>
  </si>
  <si>
    <t xml:space="preserve">turn clinical data into insights, data/info not related to nutrition </t>
  </si>
  <si>
    <t>Congo, Democratic Republic of the</t>
  </si>
  <si>
    <t xml:space="preserve">DataDENT Nutrition Data Innovation Database </t>
  </si>
  <si>
    <t>Table of Contents</t>
  </si>
  <si>
    <t>1. Introduction</t>
  </si>
  <si>
    <t>The introduction tab includes an overview of the database, a table of contents, and notes on the search methods and sources used to compile this database.</t>
  </si>
  <si>
    <t>2. Definitions</t>
  </si>
  <si>
    <t>3. Included Innovations</t>
  </si>
  <si>
    <t xml:space="preserve">The included innovations tab contains a spreadsheet of the more than 60 nutrition data innovations identified by the DataDENT team. The spreadsheet columns include information on an innovation's purpose, creation, development status, and current usage. Innovations are also classified based on the data value chain (DVC) chain they influence. </t>
  </si>
  <si>
    <t>Methodology</t>
  </si>
  <si>
    <t>Scope:</t>
  </si>
  <si>
    <t>Search methods:</t>
  </si>
  <si>
    <t xml:space="preserve"> Component</t>
  </si>
  <si>
    <t xml:space="preserve"> Definition</t>
  </si>
  <si>
    <t>Name</t>
  </si>
  <si>
    <t>Name of the innovation</t>
  </si>
  <si>
    <t>Description</t>
  </si>
  <si>
    <t>Short description of the innovation</t>
  </si>
  <si>
    <t>Implementor</t>
  </si>
  <si>
    <t>Organization(s) creating and/or implementing the innovation</t>
  </si>
  <si>
    <t>Funder(s) of the innovation</t>
  </si>
  <si>
    <t>Year created</t>
  </si>
  <si>
    <t>Scaling stage</t>
  </si>
  <si>
    <t>Type of data innovation</t>
  </si>
  <si>
    <t>Descriptive Information</t>
  </si>
  <si>
    <t>DVC Stage Influenced</t>
  </si>
  <si>
    <t>Additional Information</t>
  </si>
  <si>
    <t>Type of Data Innovation</t>
  </si>
  <si>
    <t>Innovation Name</t>
  </si>
  <si>
    <t>Year Created</t>
  </si>
  <si>
    <t>End users</t>
  </si>
  <si>
    <t>Nutrition Domain</t>
  </si>
  <si>
    <t>Scaling Stage</t>
  </si>
  <si>
    <t>Digitalization</t>
  </si>
  <si>
    <t>Geospatial Data &amp; Statistics</t>
  </si>
  <si>
    <t>Artifical Intelligence</t>
  </si>
  <si>
    <t>Mobile Solutions</t>
  </si>
  <si>
    <t>Modeling &amp; simulation tools</t>
  </si>
  <si>
    <t>Data Collaboratives</t>
  </si>
  <si>
    <t>Data visualization tools</t>
  </si>
  <si>
    <t>Indicator Development</t>
  </si>
  <si>
    <t>Citizen generated &amp; open data</t>
  </si>
  <si>
    <t>Internal Notes</t>
  </si>
  <si>
    <t>Access Afya Kenya</t>
  </si>
  <si>
    <t xml:space="preserve">IFPRI; Tufts University; Harvard University </t>
  </si>
  <si>
    <t>https://dataverse.harvard.edu/dataset.xhtml?persistentId=doi:10.7910/DVN/OQIPRW</t>
  </si>
  <si>
    <t>Nutrition status</t>
  </si>
  <si>
    <t>Humanitarian Grand Challenge</t>
  </si>
  <si>
    <t xml:space="preserve">X </t>
  </si>
  <si>
    <t>Changing Access to Nutritious Diets in Africa and South Asia (CANDASA): New price indexes to measure food system change</t>
  </si>
  <si>
    <t>Tufts Fieldman School of Nutrition Science and Policy (with IFPRI and partners in India, Bangladesh, Ethiopia, Ghana, Malawi and Tanzania)</t>
  </si>
  <si>
    <t>BMGF; FCDO</t>
  </si>
  <si>
    <t>https://sites.tufts.edu/candasa/</t>
  </si>
  <si>
    <t>Ghana, Tanzania</t>
  </si>
  <si>
    <t>Child Growth Monitor is mobile app to measure and diagnose children for malnutrition. The app uses augmented reality in combination with artificial intelligence to instantly detect malnutrition by determining weight and height of a child through a 3D scan.</t>
  </si>
  <si>
    <t>Action Against Hunger</t>
  </si>
  <si>
    <t>Welthungerhilfe</t>
  </si>
  <si>
    <t>Citizen-Individual/Household Dietary Diversity Dynamics (Citizen-H2D3)</t>
  </si>
  <si>
    <t>International Institute of Tropical Agriculture (IITA)</t>
  </si>
  <si>
    <t>CGIAR Inspire Challenge Grant (co-investors include CGIAR, UKAID, USAID, and BMGF)</t>
  </si>
  <si>
    <t xml:space="preserve">https://bigdata.cgiar.org/inspire/inspire-challenge-2020/citizen-h2d3/ </t>
  </si>
  <si>
    <t>WFP COVID-19 Fast Track Innovation Challenge</t>
  </si>
  <si>
    <t xml:space="preserve">https://innovation.wfp.org/project/cockpit </t>
  </si>
  <si>
    <t>micronutrients</t>
  </si>
  <si>
    <t>Bangladesh, Ethiopia, India, Mozambique, Pakistan, South Africa, Tanzania, Uganda, Zambia, Zimbabwe, Kenya, Rwanda</t>
  </si>
  <si>
    <t>USAID; UKAID; Norad; DFAT; CDC; GAC</t>
  </si>
  <si>
    <t>India, Mozambique, and more</t>
  </si>
  <si>
    <t>Count Me In</t>
  </si>
  <si>
    <t xml:space="preserve">SPOON Foundation </t>
  </si>
  <si>
    <t>https://spoonfoundation.com/wp-content/uploads/2019/06/Count-Me-In-Solution-Brief.pdf</t>
  </si>
  <si>
    <t>USA, Uganda, Vietnam, Zambia</t>
  </si>
  <si>
    <t>CSDietary Software</t>
  </si>
  <si>
    <t>HarvestPlus; SerPro S.A. (as part of the Intake project)</t>
  </si>
  <si>
    <t>Landscape assessment on global monitoring of diet quality</t>
  </si>
  <si>
    <t>https://www.intake.org/resource/csdietary-software-program</t>
  </si>
  <si>
    <t>Developing metrics to assess advocacy efforts</t>
  </si>
  <si>
    <t>Nigeria, India</t>
  </si>
  <si>
    <t>Dharma Platform Inc.</t>
  </si>
  <si>
    <t xml:space="preserve">TPG Capital (American investment company) </t>
  </si>
  <si>
    <t>Digital Earth Africa is a platform for accessing and analyzing decades of satellite imagery specific to Africa's land and seas. DE Africa will translate data from free Earth observation satellites into ready-to-use information about the continent's environmental conditions. Such insights will enable African governments, NGOs, businesses, and individuals to make more informed decisions about soil and coastal erosion, agriculture, deforestation, desertification, food security, water quality, and changes in human settlements.</t>
  </si>
  <si>
    <t>Digital Earth Africa</t>
  </si>
  <si>
    <t>Helmsley Charitable Trust; Australian Government</t>
  </si>
  <si>
    <t>https://www.data4sdgs.org/initiatives/digital-earth-africa</t>
  </si>
  <si>
    <t>Ghana, Kenya, Senegal, Sierra Leone, Tanzania</t>
  </si>
  <si>
    <t>The height/length board uses barcode technology and has a button to automatically transfer the data onto a phone or computer. This innovation is needed because the traditional boards are heavy to carry, and it is hard to read the numbers on the board if there is limited light.  With the new board, data quality will be improved, and the data collection process will be more efficient.</t>
  </si>
  <si>
    <t>The FNG assessment is a tool that analyses the nutrition situation in a country and identifies the barriers faced by the most vulnerable to accessing and consuming healthy and nutritious foods. The project is carried out in collaboration with a range of national stakeholders, and its results are used to inform policies and programming in social protection, food systems, health, agriculture, education, and other sectors that can contribute to improving nutrition.</t>
  </si>
  <si>
    <t>Johns Hopkins University; GAIN</t>
  </si>
  <si>
    <t>BMGF; CIFF; Federal Ministry of Economic Cooperation and Development (BMZ); FAO; IDRC; Irish Aid; Johns Hopkins Alliance for a Healthier World; Netherlands Ministry of Foreign Affairs (BZ); Swiss Agency for Development and Cooperation (SDC)</t>
  </si>
  <si>
    <t>Project Healthy Children (PHC); GAIN</t>
  </si>
  <si>
    <t>https://www.ffinetwork.org/tools-fortifymis</t>
  </si>
  <si>
    <t>Bangladesh, Mozambique, Nigeria, Pakistan, Tanzania</t>
  </si>
  <si>
    <t>Gallup Global Diet Quality Project</t>
  </si>
  <si>
    <t>Gallup World Poll; GAIN; Harvard University</t>
  </si>
  <si>
    <t>Swiss Agency for Development and Cooperation (SDC); Rockefeller Foundation</t>
  </si>
  <si>
    <t>https://news.gallup.com/opinion/gallup/321968/global-diet-quality-project-aims-bridge-data-gap.aspx</t>
  </si>
  <si>
    <t>40 countries</t>
  </si>
  <si>
    <t>Geospatial Modelling of Changes and Inequality in Nutrition Status amount Children in Mali</t>
  </si>
  <si>
    <t>DHS</t>
  </si>
  <si>
    <t>USAID (through DHS program)</t>
  </si>
  <si>
    <t>https://dhsprogram.com/pubs/pdf/FA137/FA137.pdf</t>
  </si>
  <si>
    <t>Mali</t>
  </si>
  <si>
    <t>Global Individual Food Consumption Data Tool (GIFT)</t>
  </si>
  <si>
    <t>FAO; WHO</t>
  </si>
  <si>
    <t>Partly by BMGF</t>
  </si>
  <si>
    <t>http://www.fao.org/gift-individual-food-consumption/en/</t>
  </si>
  <si>
    <t>22 datasets available- 7 nationwide datasets from the Philippines, Lao People's Democratic Republic, Italy, Romania, India and two datasets from Bulgaria AND 15 sub-national surveys from Bolivia, the Democratic Republic of the Congo, Pakistan, Guatemala, India, the United Republic of Tanzania, Ethiopia, Burkina Faso, Bangladesh, Uganda, Zambia, Argentina and three surveys from Kenya</t>
  </si>
  <si>
    <t>McGill University</t>
  </si>
  <si>
    <t>USAID; DFID; Government of the Netherlands; Government of India; Government of Germany; Government of Kenya; FAO; Technical Centre for Agricultural and Rural Cooperation (CTA); GFAR; CGIAR</t>
  </si>
  <si>
    <t>Food security, diet</t>
  </si>
  <si>
    <t>Sweden, Colombia, Algeria, Ghana, Rwanda, Zimbabwe, Australia, Belgium, Bahamas, the UK, Barbados, Argentina, India, Chad, Vietnam, Central African Republic, Denmark, Botswana, Andorra</t>
  </si>
  <si>
    <t>Bosch</t>
  </si>
  <si>
    <t>Private company</t>
  </si>
  <si>
    <t>HungerMap LIVE</t>
  </si>
  <si>
    <t>HungerMap LIVE is a hunger monitoring system leveraging big data and machine learning to display global food security in near real-time, providing vital directions for operations.</t>
  </si>
  <si>
    <t>BMGF; WFP Innovation Accelerator</t>
  </si>
  <si>
    <t>https://www.bioanalyt.com/icheck-connect/</t>
  </si>
  <si>
    <t>Nigeria, Pakistan</t>
  </si>
  <si>
    <t>Tufts University Friedman School of Nutrition Science and Policy </t>
  </si>
  <si>
    <t>https://inddex.nutrition.tufts.edu/integrated-solutions</t>
  </si>
  <si>
    <t>Burkina Faso, Vietnam</t>
  </si>
  <si>
    <t>50 countries as of 2020</t>
  </si>
  <si>
    <t>Keenoa</t>
  </si>
  <si>
    <t>Private</t>
  </si>
  <si>
    <t>McGill University; Sight and Life (with others)</t>
  </si>
  <si>
    <t>https://keenoa.com/about</t>
  </si>
  <si>
    <t>Canada</t>
  </si>
  <si>
    <t>Mapping child growth failure (CGF) in Africa between 2000 and 2015</t>
  </si>
  <si>
    <t>https://www.ncbi.nlm.nih.gov/pmc/articles/PMC6346257/</t>
  </si>
  <si>
    <t>51 African Countries</t>
  </si>
  <si>
    <t>Mbiotisho</t>
  </si>
  <si>
    <t>ILRI; FANRPAN</t>
  </si>
  <si>
    <t xml:space="preserve">IDRC
</t>
  </si>
  <si>
    <t>https://livestocksystems.ilri.org/2020/08/12/project-work-amid-the-covid-19-pandemic-updating-the-household-nutrition-data-collection-app-in-samburu/</t>
  </si>
  <si>
    <t>MERON is a machine learning tool to detect malnutrition using photographs. It allows for a non-invasive, time efficient, and tamper-proof approach to assessing the malnutrition status of an individual by using a facial recognition and processing algorithm.</t>
  </si>
  <si>
    <t>Micronutrients</t>
  </si>
  <si>
    <t>Mobile Vulnerability Analysis and Mapping (mVAM)</t>
  </si>
  <si>
    <t>28 countries</t>
  </si>
  <si>
    <t>African Development Bank (AfDB); CIAT</t>
  </si>
  <si>
    <t>Nutrition status, diet, food security, micronutrients</t>
  </si>
  <si>
    <t>Privately held (MOBicure)</t>
  </si>
  <si>
    <t>Optima Nutrition</t>
  </si>
  <si>
    <t>Optima Consortium for Decision Science (with technical input from the World Bank and Burnet Institut)</t>
  </si>
  <si>
    <t>World Bank; BMGF</t>
  </si>
  <si>
    <t>Nutrition International</t>
  </si>
  <si>
    <t>https://www.ncbi.nlm.nih.gov/pmc/articles/PMC7766708/</t>
  </si>
  <si>
    <t>GODAN; University of Nottingham</t>
  </si>
  <si>
    <t>University of Nottingham</t>
  </si>
  <si>
    <t>https://www.nottingham.ac.uk/news/new-partnership-to-accelerate-food-security-research?utm_source=miragenews&amp;utm_medium=miragenews&amp;utm_campaign=news</t>
  </si>
  <si>
    <t>Rockefeller Foundation; Foundation for Food and Agriculture Research (FFAR)</t>
  </si>
  <si>
    <t>PLUS School Menu software is a digital solution that uses databases on food prices and food composition paired with a mathematical algorithm to calculate cost-efficient, nutritious, locally sources meals. This helps decision makers to design nutritious, locally sourced and cost-efficient school meals.</t>
  </si>
  <si>
    <t>Venezuela (but the app has been used in over 70 countries)</t>
  </si>
  <si>
    <t>Prime Diet Quality Score (PDQS)</t>
  </si>
  <si>
    <t>PDQS is a diet quality scale composed of 21 food groups that account for both healthy and unhealthy food consumption. It has a greater gradation of scoring, is simpler to administer, and is more widely applicable than traditional quality metrics.</t>
  </si>
  <si>
    <t>Harvard Chan School of Public Health</t>
  </si>
  <si>
    <t>NIH research grants</t>
  </si>
  <si>
    <t>https://academic.oup.com/ajcn/article/107/1/120/4825209</t>
  </si>
  <si>
    <t>Q-Plex Human Micronutrient Array</t>
  </si>
  <si>
    <t>https://www.path.org/media-center/quansys-biosciences-launches-q-plex-tm-micronutrient-array-to-combat-malnutrition/</t>
  </si>
  <si>
    <t>Bangladesh, India, Jordan, Malawi, Nepal, Pakistan, State of Palestine, Sudan, Swaziland, Uganda, Zimbabwe.</t>
  </si>
  <si>
    <t>Action Against Hunger Spain; EPINUT</t>
  </si>
  <si>
    <t>CIFF; WFP; Grand Challenges Canada</t>
  </si>
  <si>
    <t>Sanku Smart Dosifier Machine</t>
  </si>
  <si>
    <t>Project Healthy Children</t>
  </si>
  <si>
    <t>Sanku-PHC</t>
  </si>
  <si>
    <t>https://projecthealthychildren.org/sanku-phc-wins-product-year-awards/</t>
  </si>
  <si>
    <t>CGIAR Trust Fund; UKAID</t>
  </si>
  <si>
    <t xml:space="preserve">https://bigdata.cgiar.org/inspire/inspire-challenge-2019/assessing-diets-with-images/ </t>
  </si>
  <si>
    <t xml:space="preserve">Guatemala </t>
  </si>
  <si>
    <t>P</t>
  </si>
  <si>
    <t>USAID; Sida</t>
  </si>
  <si>
    <t>Soko-Foods</t>
  </si>
  <si>
    <t>Soko Foods Ltd.</t>
  </si>
  <si>
    <t>No funder</t>
  </si>
  <si>
    <t>https://www.badayetechnologies.com/project/soko-foods/</t>
  </si>
  <si>
    <t>Washington State University; UCLA</t>
  </si>
  <si>
    <t xml:space="preserve">  </t>
  </si>
  <si>
    <t>Tufts University Friedman School of Nutrition Science and Policy</t>
  </si>
  <si>
    <t>Tufts Innovation Grant</t>
  </si>
  <si>
    <t>Nepal, India, Ghana</t>
  </si>
  <si>
    <t>https://www.nipn-nutrition-platforms.org/IMG/pdf/nutrition-info-system-ethiopia.pdf</t>
  </si>
  <si>
    <t>The Anthro Survey Analyser is an online tool used to carry out analyses of anthropometric survey data for children under five years of age based on weight and height measures. The software uses R and STATA on the backend.</t>
  </si>
  <si>
    <t>https://www.who.int/tools/child-growth-standards/software</t>
  </si>
  <si>
    <t>Geospatial Data</t>
  </si>
  <si>
    <t>Metric/IndicatorDevelopment</t>
  </si>
  <si>
    <t># of Innovations</t>
  </si>
  <si>
    <t>Country</t>
  </si>
  <si>
    <t>Donors</t>
  </si>
  <si>
    <t>UK government (FCDO)</t>
  </si>
  <si>
    <t>CIGAR</t>
  </si>
  <si>
    <t>US universities</t>
  </si>
  <si>
    <t>IDRC</t>
  </si>
  <si>
    <t>SDC</t>
  </si>
  <si>
    <t>Donor Name</t>
  </si>
  <si>
    <t>Funders</t>
  </si>
  <si>
    <t>Donor</t>
  </si>
  <si>
    <t>Count</t>
  </si>
  <si>
    <t>BMGF, Fiotech as part of Grand Challenges Brazil, All Children Thriving Brazil, All Children Thriving</t>
  </si>
  <si>
    <t>BMGF, Michael and Susan Dell Foundation,
Sight and Life</t>
  </si>
  <si>
    <t>BMGF and humanitarian Grand Challenge</t>
  </si>
  <si>
    <t>BMGF, Children's Investment Fund Foundation (CIFF), Federal Ministry of Economic Cooperation and Development (BMZ), The Food and Agriculture Organization of the United Nations (FAO), International Development Research Centre (IDRC), Irish Aid, Johns Hopkins Alliance for a Healthier World, Netherlands Ministry of Foreign Affairs, and Swiss Agency for Development and Cooperation (SDC)</t>
  </si>
  <si>
    <t>DFAT</t>
  </si>
  <si>
    <t>Includes gov of australia</t>
  </si>
  <si>
    <t>FCDO</t>
  </si>
  <si>
    <t>Inlcudes DFID and UKAID</t>
  </si>
  <si>
    <t>BMGF, Michael and Susan Dell Foundation</t>
  </si>
  <si>
    <t>All Children Surviving Brazil</t>
  </si>
  <si>
    <t>BMGF, FCDO</t>
  </si>
  <si>
    <t>Federal Ministry of Economic Cooperation and Development (BMZ),</t>
  </si>
  <si>
    <t>Foundation for food and agriculture research</t>
  </si>
  <si>
    <t>BMGF, Humanitarian Grand Challenge</t>
  </si>
  <si>
    <t>Global Challenges Research Fund</t>
  </si>
  <si>
    <t>Grand Challenges Brazil</t>
  </si>
  <si>
    <t>CGIAR, UKAID (FCDO)</t>
  </si>
  <si>
    <t>Humanitarian Innovation Fund</t>
  </si>
  <si>
    <t>Children's Investment Fund Foundation (CIFF), WFP, Grand Challenges Canada</t>
  </si>
  <si>
    <t>International Development Research Centre</t>
  </si>
  <si>
    <t>Leona M. and Harry B. Helmsley Charitable Trust and the Australian Government</t>
  </si>
  <si>
    <t>Irish AId</t>
  </si>
  <si>
    <t>Leona M. and Harry B. Helmsley Charitable Trust</t>
  </si>
  <si>
    <t>Michael and Susan Dell Foundation</t>
  </si>
  <si>
    <t>Startupbootcamp Cape Town</t>
  </si>
  <si>
    <t xml:space="preserve">International Development Research Centre (IDRC)
</t>
  </si>
  <si>
    <t>Netherlands Ministry of Foreign Affair</t>
  </si>
  <si>
    <t>Leona M. and Harry B. Helmsley Charitable Trust, Australian Government</t>
  </si>
  <si>
    <t>Swiss Agency for Development and Cooperation (SDC)</t>
  </si>
  <si>
    <t>McGill University, Sight and Life, others</t>
  </si>
  <si>
    <t xml:space="preserve">Tufts Innovation Grant </t>
  </si>
  <si>
    <t>Government of India</t>
  </si>
  <si>
    <t>Ministry of the Foreign Affairs of the Netherlands, BMGF</t>
  </si>
  <si>
    <t>Government of Germany</t>
  </si>
  <si>
    <t>Government of Kenya</t>
  </si>
  <si>
    <t>Global Donor Platfrom for Rural Development (GFAR)</t>
  </si>
  <si>
    <t>Korean International Cooperation Agency (KOICA)</t>
  </si>
  <si>
    <t>Swedish International Development Cooperation Agency (SIDA)</t>
  </si>
  <si>
    <t>Global Affairs Canada (GAC)</t>
  </si>
  <si>
    <t>private company</t>
  </si>
  <si>
    <t>Global Fund</t>
  </si>
  <si>
    <t>Russian government</t>
  </si>
  <si>
    <t>Swiss Agency for Development and Cooperation, Rockefeller Foundation</t>
  </si>
  <si>
    <t>The International Research Development Centre; The Health Research Council of New Zealand</t>
  </si>
  <si>
    <t>USAID, DFID, Government of the Netherlands, The Government of India, the Government of Germany, the Government of Kenya, the UN FAO, the Technical Centre for Agricultural and Rural Cooperation (CTA), GFAR, and CGIAR.</t>
  </si>
  <si>
    <t>USAID, UKAID, Norad, DFAT, GAC</t>
  </si>
  <si>
    <t>University of Nottingham?</t>
  </si>
  <si>
    <t>World Bank, Global Fund</t>
  </si>
  <si>
    <t>USAID, DFID (FCDO), Government of the Netherlands, The Government of India, the Government of Germany, the Government of Kenya, FAO, the Technical Centre for Agricultural and Rural Cooperation (CTA), GFAR, and CGIAR.</t>
  </si>
  <si>
    <t>USAID, UKAID (FCDO), Norad, DFAT, CDC, GAC</t>
  </si>
  <si>
    <t>World Bank, BMGF</t>
  </si>
  <si>
    <t>Country List</t>
  </si>
  <si>
    <t># OF INNOVATIONS</t>
  </si>
  <si>
    <r>
      <t xml:space="preserve"> </t>
    </r>
    <r>
      <rPr>
        <sz val="10"/>
        <color theme="1"/>
        <rFont val="Arial"/>
        <family val="2"/>
      </rPr>
      <t>Burkina Faso, Sri Lanka, Pakistan, Cambodia, Lao People's Democratic Republic, El Salvador, Ghana, Madagascar, Mozambique, Tajikistan, Niger, Philippines, Guatamala, Ecuador, Uganda, Rwanda, Tanzania, Madagascar, Burundi, Lesotho, Somalia, Cambodia, Indonesia, sri Lanka</t>
    </r>
  </si>
  <si>
    <t>Afghanistan, Bangladesh, Bolivia, Burkina Faso, Cambodia, China, DRC, Ehtiopia, Haiti, India, Indonesia, Kenya, Laos, Liberia, Madagascar, Malawi, Mali, Mozambique, Myanmar, Nepal, Niger, Nigeria, Pakistan, Philippines, Senegal, South Africa, Sri Lanka, Rwanda, Tanzania, Timor-Leste, Uganda, Zambia, Zimbabwe</t>
  </si>
  <si>
    <t>Afghanistan, DRC, madagascar, South Sudan, Tajikstan, Uganda</t>
  </si>
  <si>
    <t>Burkina Faso</t>
  </si>
  <si>
    <t>Madagascar</t>
  </si>
  <si>
    <t>Bangladesh</t>
  </si>
  <si>
    <t>Cambodia</t>
  </si>
  <si>
    <t>Malawi</t>
  </si>
  <si>
    <t>Mozambique</t>
  </si>
  <si>
    <t>Nepal</t>
  </si>
  <si>
    <t>Sri Lanka</t>
  </si>
  <si>
    <t>Vietnam</t>
  </si>
  <si>
    <t>Afghanistan</t>
  </si>
  <si>
    <t>China</t>
  </si>
  <si>
    <t>DRC</t>
  </si>
  <si>
    <t>Guatamala</t>
  </si>
  <si>
    <t>Indonesia</t>
  </si>
  <si>
    <t>Laos</t>
  </si>
  <si>
    <t>Niger</t>
  </si>
  <si>
    <t>Phillipines</t>
  </si>
  <si>
    <t>Tajiikstan</t>
  </si>
  <si>
    <t>UK</t>
  </si>
  <si>
    <t xml:space="preserve">Algeria </t>
  </si>
  <si>
    <t>Argentina</t>
  </si>
  <si>
    <t xml:space="preserve">Bahamas </t>
  </si>
  <si>
    <t>Barbados</t>
  </si>
  <si>
    <t>Belgium</t>
  </si>
  <si>
    <t>Bhutan</t>
  </si>
  <si>
    <t>Bolivia</t>
  </si>
  <si>
    <t>Bangladesh, India, Jordan, Malawi, Nepal, Pakistan, State of Palestine, Sudan, Swaziland, Uganda and Zimbabwe.</t>
  </si>
  <si>
    <t xml:space="preserve">Chad </t>
  </si>
  <si>
    <t xml:space="preserve">Columbia </t>
  </si>
  <si>
    <t>El Salvador</t>
  </si>
  <si>
    <t xml:space="preserve">Fiji </t>
  </si>
  <si>
    <t>Haiti</t>
  </si>
  <si>
    <t>Hong Kong</t>
  </si>
  <si>
    <t>Kuwait</t>
  </si>
  <si>
    <t>Myanmar</t>
  </si>
  <si>
    <t>New Zealand</t>
  </si>
  <si>
    <t>Palestine</t>
  </si>
  <si>
    <t>Sierra Leone</t>
  </si>
  <si>
    <t>Sweden</t>
  </si>
  <si>
    <t>Timor Leste</t>
  </si>
  <si>
    <t>US</t>
  </si>
  <si>
    <t>Zambia</t>
  </si>
  <si>
    <t>Somalia</t>
  </si>
  <si>
    <t>Lesotho</t>
  </si>
  <si>
    <t xml:space="preserve">Burundi </t>
  </si>
  <si>
    <t>Ecuador</t>
  </si>
  <si>
    <t>85 countries</t>
  </si>
  <si>
    <t>Australia, China, Fiji, Hong Kong, India, Kuwait, New Zealand, South Africa, UK, USA</t>
  </si>
  <si>
    <t>Ethiopia, Jordan, Kenya, Niger, Nigeria, Senegal, Vietnam, and Zambia</t>
  </si>
  <si>
    <t>50+ countries</t>
  </si>
  <si>
    <t>Europe</t>
  </si>
  <si>
    <t>Tanzania &amp; Rwanda</t>
  </si>
  <si>
    <t>U.S.-produced (available for purchase online)</t>
  </si>
  <si>
    <t>#</t>
  </si>
  <si>
    <t xml:space="preserve">Operation System </t>
  </si>
  <si>
    <t xml:space="preserve">Development approach </t>
  </si>
  <si>
    <t xml:space="preserve">Impact contribution </t>
  </si>
  <si>
    <t xml:space="preserve">Scalable innovation (source and why) </t>
  </si>
  <si>
    <t>Countries</t>
  </si>
  <si>
    <t xml:space="preserve">vlookup from 3. data innovations </t>
  </si>
  <si>
    <t>A cloud-based service for electronic auscultation screening for newborns congenital heart defects</t>
  </si>
  <si>
    <t>Every year more than 6000 (1.3%) babies are born in Ukraine with congenital heart disease (CHD). The current CHD detection approach is based on ultrasound diagnostics which in Ukraine is not available in the majority of hospitals due to both the lack of experience from healthcare professionals and a high cost of ultrasound machines. This project aims at developing a simple-to-use cloud-based medical software which will provide an objective support in clinical decision making by analyzing heart sounds captured by means of electronic stethoscopes soon after birth. This solution will provide fast and accurate diagnosis of CHD cases resulting in timely treatment and reduction of the child mortality rate in Ukraine.  The integrated value of the proposed solution lies in its technological innovation, its cost effectiveness (the affordability of electronic stethoscopes to public hospitals) and its sustainability (affordable screening price for parents, simplicity in use for doctors, open-source software licensing). The project brings together the interests of consumers, public hospitals, private medical centers, insurance companies and government. Addressing newborn and child health this technology will allow to save up to 200 and improve up to 5000 children??s lives in Ukraine annually. The Project will contribute to the ongoing state programs "Reproductive Health of the Nation" and "Health - 2020: Ukrainian Dimension", which aim at reducing infant mortality by 20%.</t>
  </si>
  <si>
    <t>https://www.globalinnovationexchange.org/innovation/a-cloud-based-service-for-electronic-auscultation-screening-for-newborns-congenital-heart-defects</t>
  </si>
  <si>
    <t>Decided to remove this transaction since we are not including clinical tools/tests/devices</t>
  </si>
  <si>
    <t>Adara Development</t>
  </si>
  <si>
    <t>Newborns who are considered high-risk, particularly those born preterm, low birth weight (LBW), or who develop illnesses early in life, often face significant nutrition and/or developmental challenges. While more high-risk infants are now surviving thanks in part to the increasing development of neonatal intensive care units (NICUs), very few follow-up programmes exist to ensure these infants receive the on-going care needed upon discharge from hospital. Adara's Hospital to Home project aims to develop and trial a holistic, low-cost, family-centered discharge package to be implemented in low resource settings (LRS) globally to support high-risk infants during the first 1,000 days. The project will both strengthen discharge processes and practices inside facilities, and bridge the community/facility divide with an outreach network of highly trained Village Health Teams (VHTs). By identifying issues and intervening early these infants have more opportunity to reach their full potential.</t>
  </si>
  <si>
    <t>https://www.globalinnovationexchange.org/innovation/adara-development</t>
  </si>
  <si>
    <t xml:space="preserve">No, because limited data component </t>
  </si>
  <si>
    <t xml:space="preserve">program/initiative </t>
  </si>
  <si>
    <t>preterm, May not be data heavy</t>
  </si>
  <si>
    <t>Not sure what data component is here - I think remove</t>
  </si>
  <si>
    <t>BEMPU HEALTH</t>
  </si>
  <si>
    <t>BEMPU Health‚Äôs flagship product, the BEMPU TempWatch, addresses hypothermia and infection, two of the top causes of death and illness for the 23 million low birth weight babies born across the world each year. This simple, innovative bracelet monitors a newborn during the first month of life in the home setting. An audiovisual alarm alerts caregivers immediately if hypothermia is occurring. Parents can then take action through skin-to-skin care before moderate or severe hypothermia can cause injury, facilitating improved thermal care of newborns. The accuracy of the device is clinically proven in multiple clinical studies. The intervention is also tested at community level in Rajasthan state in India. The finding showed that babies with the TempWatch gained more weight, received more KMC, and had a lower mortality rate than the case group (6% vs 14%).  In addition to the TempWatch, BEMPU Health has developed  KangaSling- a KMC wrap to promote Kangaroo Care ApneBoot- A wearable shoe which detect and auto correct Apnea is premature babies,   BabyOnTrack- A parent service for proactive and immediate addressing of concerns for baby  UBT- to manage PPH in low resource settings.</t>
  </si>
  <si>
    <t>https://www.globalinnovationexchange.org/innovation/bempu-health</t>
  </si>
  <si>
    <t xml:space="preserve">Monitoring , NNC </t>
  </si>
  <si>
    <t>CoronaSurveys</t>
  </si>
  <si>
    <t>The CoronaSurveys project is a collaborative endeavour from several universities and research institutions (team members) Data about COVID-19 cases is collected via anonymous open surveys (all the data collected is openly available). The results below present estimations on the incidence and evolution of COVID-19 obtained from this data using the Network Scale-up Method. You can help by regularly completing the anonymous survey.</t>
  </si>
  <si>
    <t>Not available</t>
  </si>
  <si>
    <t>https://coronasurveys.org/</t>
  </si>
  <si>
    <t>Process</t>
  </si>
  <si>
    <t>COVID-19 symptom tracking pilot</t>
  </si>
  <si>
    <t xml:space="preserve">The COVID-19 Symptom Tracking Pilot will test the use of interactive voice response (IVR) to collect ongoing data on COVID-19 related symptoms experienced by the sample population.  IVR will be used to deliver a series of questions - during a phone call - that collect data on the study participant’s background (age, gender and location) as well as symptoms that they are experiencing.  Automated phone calls will be made to collect periodic follow-up data on symptoms.  Data from the pilot will be incorporated into the epidemiological model created by Kuunika and used by the Government of Malawi to guide the epidemic response.  The pilot will focus on a sample of 5000 people that will be selected as part of the study Investigating the frequency and distribution of SARS-COV-2 infection in Malawi.  The 5000 people will be selected randomly from frontline health workers and the general public in five districts.  If the pilot is successful the coalition will seek additional support to open the study to include anyone in Malawi.  This will be done via a free short code that enables anyone with a phone to call up and enroll in the study and report their symptoms via IVR.  </t>
  </si>
  <si>
    <t>DFID</t>
  </si>
  <si>
    <t>https://docs.google.com/document/d/1mOqcE8SMlC7xemvySgBmbY1XWIAHDSjgCj6aOyxAKPE/edit#heading=h.lqxh4cg0132f</t>
  </si>
  <si>
    <t>Covid-19 symptom tracking</t>
  </si>
  <si>
    <t xml:space="preserve"> Malawi</t>
  </si>
  <si>
    <t>Detecting Zika infected mosquitoes using simple flip-phones: Shazam for mosquitoes</t>
  </si>
  <si>
    <t>Development of a mobile phone application that allows for the detection of mosquito species using acoustic surveillance through global crowdsourcing. Mosquito-generated species-specific sounds can be recorded on a cellphone, and the distinct frequencies are processed to build biomarkers for a given species, and together with phone-based metadata enable the species-specific identification of mosquitoes in near real-time.</t>
  </si>
  <si>
    <t>https://www.globalinnovationexchange.org/innovation/detecting-zika-infected-mosquitoes-using-simple-flip-phones-shazam-for-mosquitoes</t>
  </si>
  <si>
    <t xml:space="preserve">Detection , </t>
  </si>
  <si>
    <t>Development of the ANC Panel: a single point of care, sensitive, low-cost, rapid, paper-based microfluidic diagnostic test for anemia, HIV, HBV, and syphilis</t>
  </si>
  <si>
    <t>Streamlining the screening of pregnant women during ANC through development of the ANC Panel: a single point of care, sensitive, low-cost, rapid, paper-based microfluidic diagnostic test for anemia, HIV, HBV, and syphilis</t>
  </si>
  <si>
    <t>https://www.globalinnovationexchange.org/innovation/development-of-the-anc-panel-a-single-point-of-care-sensitive-low-cost-rapid-paper-based-microfluidic-diagnostic-test-for-anemia-hiv-hbv-and-syphilis</t>
  </si>
  <si>
    <t xml:space="preserve">No, because clinical </t>
  </si>
  <si>
    <t>Clinical test/device</t>
  </si>
  <si>
    <t>screening during ANC, Potentially - does include screening for anemia which is a nutrition data point</t>
  </si>
  <si>
    <t>Removing this innovation since we decided not to include clinical tests/tools/devices</t>
  </si>
  <si>
    <t xml:space="preserve">Dharma Platform's rapidly adaptable, user-centric platform instantaneously makes continuous data collection actionable and accessible to everyone on the team– anytime, anywhere in the world, no matter the analytic experience. </t>
  </si>
  <si>
    <t>Improve data collection</t>
  </si>
  <si>
    <t>Product</t>
  </si>
  <si>
    <t>Digital Green</t>
  </si>
  <si>
    <t>We cost-effectively increase smallholder farmers’ access to and uptake of critical agricultural and nutrition information by partnering with existing extension providers to produce short videos featuring local farmers demonstrating improved practices. Peer community members and extension agents screen the videos among farmer groups and women-led self-help groups, facilitate interactive discussions and gather feedback, and subsequently visit viewers’ fields and homes to observe uptake of promoted practices. We have facilitated production of more than 6,000 localized videos in 50 languages and dialects, which have been screened by 17,000 frontline workers to reach 2.3 million rural households (77% women) in South Asia and Sub-Saharan Africa. More than 50% of viewers have adopted at least one practice (3 to 4 on average), representing 3.5 million total adoptions. More than a message delivery vehicle, our approach has organized timely knowledge exchange, and strengthened the social structures that meet to discuss them. Integration of data and feedback has given farmers a voice, increased their production and incomes, and helped national extension systems better respond to community needs. Evaluations have shown that the approach increases the reach, effectiveness and cost-effectiveness of extension providers, and the engagement of extension staff. By prioritizing promotion of practices with highest return on investment, we are increasing farmers’ yields and incomes</t>
  </si>
  <si>
    <t>Australia, UNICEF, GIZ, USAID, DFID, GAC</t>
  </si>
  <si>
    <t>https://www.digitalgreen.org/videos/</t>
  </si>
  <si>
    <t>Increase farmers' knowledge</t>
  </si>
  <si>
    <t>14 countries</t>
  </si>
  <si>
    <t>Health Access for Rural Dwellers in South-East Nigeria</t>
  </si>
  <si>
    <t>Our solution seeks to provide tele-medical care to 2500 people living in Ohekelem in Imo State, South-East Nigeria.This project will serve about 7500 people (500 families). This community is a hard-to-reach areas and they have been hit the hardest by the lock-down order by the state government in order to curb the spread of Covid-19. This community does not have any health centers and because of the lock down and movement restriction, they are not able to travel to nearby health centers and hospitals for treatment. With the use of mobile services and video conference calls (e-health services), our doctors will be able to consult with these patients and make recommendations for their health conditions. They will give recommendations on how best to manage symptoms at home. They will offer counselling and teach on best practices in order to avoid coming down with the virus. We shall set up a local sick post for the purpose of scheduling appointments and dispensing basic over-the-counter medication.We shall also work with the State Ministry of Health for the purpose of referrals of all cases that need specialised care</t>
  </si>
  <si>
    <t>Be-In-Health Foundation</t>
  </si>
  <si>
    <t>https://www.globalinnovationexchange.org/innovation/be-in-health-foundation</t>
  </si>
  <si>
    <t>NDC</t>
  </si>
  <si>
    <t>Research and Development</t>
  </si>
  <si>
    <t>Nigeria, Benin, Sierra Leone</t>
  </si>
  <si>
    <t>Hepatitis B Screening of Antenatal Mothers (HEPSAM)</t>
  </si>
  <si>
    <t>This bold idea aims to integrate a locally produced HBsAg diagnostic test kit for screening of antenatal clinic (ANC) mothers in Kenya. Patients visiting public and faith-based health facilities form the majority and most vulnerable, yet they do not have their HBV status checked during ANC profiling. These weak diagnostic systems in our country creates a gap between patients and treatment. There exists a HBV vaccine but is not affordable to the majority of the population, and although school going children are vaccinated, some were exposed during birth. There exists a domesticated kit, HEPCELL that is stable for use in resource poor settings in urban and rural (remote) settings. It has the screening and confrimatory capabilities. One kit can test a minimum of 30 patients. This makes it affordable and available for routine testing of ANC mothers all over the country. The project will be piloted in Nairobi (populace), Mombasa (Urban), Busia (rural) and Turkana (highest burden). This will decentralize testing and enable health facilities to make proper medical decisions on need basis. Development of an online platform, therefore it will be necessary to pool the data collected from the health facilities and allow open and frequent communication among stakeholders. Open access and general information will be available to the ANC mothers as well. This will be possible due to the availability of mobile phones and internet connection throughout the country</t>
  </si>
  <si>
    <t>https://www.globalinnovationexchange.org/innovation/the-hepatitis-b-screening-of-antenatal-mothers-hepsam-project</t>
  </si>
  <si>
    <t>Clinical tool/product</t>
  </si>
  <si>
    <t>Hep B screening</t>
  </si>
  <si>
    <t>Implementing mobile health intervention for IYCF Nutrition among children of less than two years in age</t>
  </si>
  <si>
    <t xml:space="preserve">https://www.globalinnovationexchange.org/innovation/implementing-mobile-health-intervention-for-iycf-nutrition-among-children-of-less-than-two-years-in-age </t>
  </si>
  <si>
    <t xml:space="preserve">Potentially, because link to data on immediate causes </t>
  </si>
  <si>
    <t xml:space="preserve">Unclear if data </t>
  </si>
  <si>
    <t>Improving Brain and Other Newborn Growth Outcomes (I-BONGO): optimizing development of children born to adolescent mothers in Kenya</t>
  </si>
  <si>
    <t xml:space="preserve">We deliver text-messages weekly, through an interactive platform, on key areas including child feeding, danger signs, health-seeking behavior, contraceptive use and child growth and development. The mothers can ask questions on the platform without incurring any costs. The second intervention is structured small groups of the mothers (6-10 per group), where they meet every two weeks, and have discussions on lessons learnt through the platform and other issues, moderated by a counselor. </t>
  </si>
  <si>
    <t>https://www.globalinnovationexchange.org/innovation/improving-brain-and-other-newborn-growth-outcomes-i-bongo-optimizing-development-in-children-born-to-adolescent-mothers-in-kenya</t>
  </si>
  <si>
    <t>LaborConnect</t>
  </si>
  <si>
    <t>During intrapartum period, world faces 1.2 million intrapartum stillbirths and 2,25,000 maternal deaths every year. India alone accounts for around 130 maternal deaths everyday. More than 80% deliveries occur with the assistance of midwives in low resource healthcare settings in India. WHO Partograph is designed to monitor &amp; make timely interventions to prevent complications during the intrapartum period. During this period, labor vitals recording and interpretations from the partograph are virtually absent. More than 90% of the midwives fill the partograph after delivery, that too for the data recording formality. Discussion with 50+ midwives and 20+ doctors in low resource healthcare settings led to a number of problems related to partograph.  1. Complicated to use without proper training 2. Additional record keeping with no apparent real time benefit 3. Looking at the partograph, the midwives do not know when to take data 4. Data entry in the partograph does not trigger a call to action in case of any anomaly.  Labor Connect is an intelligent labor monitoring tool which helps midwives during the labor period. The tool allows the midwives to register and enter vital signs of a pregnant woman. It reminds the midwives to monitor the labor vitals, as per the standard intra partum protocol.It also generates alerts in case of complications, based on an in-built algorithm.The doctor at a remote location can also view the live labor progress and guide the midwive.</t>
  </si>
  <si>
    <t>https://www.globalinnovationexchange.org/innovation/laborconnect</t>
  </si>
  <si>
    <t>LAMB Integrated Rural Health and Development</t>
  </si>
  <si>
    <t>LAMB has now extended its service into provision of high quality training for third parties, primarily in the health area, and because of its access to a large archive of health and socio-economic data is increasingly called upon to assist in research programs. LAMB now has more than 500 staff _ mostly Bangladeshi but with a number of foreign staff to bring additional expertise.</t>
  </si>
  <si>
    <t>https://www.globalinnovationexchange.org/innovation/lamb-integrated-rural-health-and-development</t>
  </si>
  <si>
    <t>, Not enough information to determine</t>
  </si>
  <si>
    <t>Removing since I don't think the innovation itself helps data</t>
  </si>
  <si>
    <t>Meconium: A New Indicator of Noninvasively Evaluating the Accumulated Status of Neonatal Nutrition in the Intrauterine Environment</t>
  </si>
  <si>
    <t>https://www.globalinnovationexchange.org/innovation/meconium-a-new-indicator-of-noninvasively-evaluating-the-accumulated-status-of-neonatal-nutrition-in-the-intrauterine-environment</t>
  </si>
  <si>
    <t>neonatal nurition in the intrauterine environment, Yes, includes new nutrition data point</t>
  </si>
  <si>
    <t>impact on immediate causes of malnutrition</t>
  </si>
  <si>
    <t xml:space="preserve">MemoFeed </t>
  </si>
  <si>
    <t>"MemoFeed" is a Social Networking service health and wellness-oriented service that operates via websites and mobile apps ( Android users and iOS users). which has Four main focus: 1. Health Social feed as an open information to the public that worth sharing, 2. Public and Private health and wellness eLearning platform for increasing skills related to health, 3. Promoting health inclusion,well being, Fun and grow by participating in health and well being Competition organized by your experts to gain Badge, Promotion,Points, Discounts,Membership. 4. Health and Wellness Groups and Forums lead by Health Professional experts and information shared must be reviewed by health experts and board-certified in their groups and forums. For people with no internet access, we plan to Partner other health organization to use Medical Mobile Van that has Video and Audio health and content to reach to them.  Three categories of Users: 1. Health and well being experts, Gov,NGOs and other who has health in their mission to create their channel, Groups and Forums to allow public and private users to joined and follow them. 2. Community who join and follow specific health or wellness expert, to get informed health eLearning, Tips and Advice shared or health Emergency.  3. Expression zone, used by someone who has someone, Hospital, Clinic. Health  expert in mind to thank for their commitment,care, customer service for saving their live, ["Thank you" Health care heroes who responded to COVID-19].</t>
  </si>
  <si>
    <t>https://www.globalinnovationexchange.org/innovation/memofeed</t>
  </si>
  <si>
    <t xml:space="preserve">social network , To be further explored </t>
  </si>
  <si>
    <t>minimnal data component</t>
  </si>
  <si>
    <t>Removing since there is a minimal data component and does not focus on nutrition specifically</t>
  </si>
  <si>
    <t>moath abd al haleem</t>
  </si>
  <si>
    <t>https://www.globalinnovationexchange.org/innovation/moath-abd-al-haleem</t>
  </si>
  <si>
    <t xml:space="preserve">No </t>
  </si>
  <si>
    <t>, Too little information to determine</t>
  </si>
  <si>
    <t>Pairing Maternal Wearables with a Holistic Model of Care</t>
  </si>
  <si>
    <t>Molly Guy and Chemuttaai Lang'at of Medtronic Labs in the U.S. will lead a team seeking to redefine how pregnant women manage hypertension and how clinicians remotely monitor patients' health. Hypertensive disorders of pregnancy have overtaken hemorrhage as a main cause of maternal mortality in some sub-Saharan African settings. Management requires careful monitoring, which is problematic in settings with limited access to care. The team will assess integration of locally-appropriate wearable sensors into their existing hypertension management model of care. The model combines automated blood pressure monitors, mobile devices, and a software application, together allowing for data collection, real-time feedback, SMS messaging, and efficient access to referrals and prescriptions. The team will conduct a six-month pilot of 150 pregnant hypertensive women in Kenya to evaluate usability, feasibility, and desirability of this wearable-enhanced holistic care ecosystem.</t>
  </si>
  <si>
    <t>https://www.globalinnovationexchange.org/innovation/pairing-maternal-wearables-with-a-holistic-model-of-care</t>
  </si>
  <si>
    <t>No, because clinical tool</t>
  </si>
  <si>
    <t>monitoring pregnancy through wearable tech, While this data project does not seem to be focused on nutrition, could unclassified include nutrition data</t>
  </si>
  <si>
    <t>Skin-like sensor for newborns that improves the value of kangaroo mother care (KMC), which is a method used to maintain skin contact with the mother to keep the baby warm. Kangaroo mother care is particularly useful for premature babies in low-resource settings, but it is difficult to monitor how often it is used once the mothers have gone home. They have developed a wearable, ultrathin sensor adapted to delicate newborn skin by fusing soft, stretchable bioelectronics that can measure multiple physiological parameters such as breathing rate and temperature non-invasively through the skin. The device also emits audio and visual alerts when potentially dangerous values are detected, and can store and transmit data wirelessly for clinical monitoring and analysis. They will adapt the sensor to also detect motion and develop it for use during kangaroo mother care. The device will be tested for usability on a panel of mothers and nurses in a clinic in South Africa, and for accuracy in a U.S. based medical center</t>
  </si>
  <si>
    <t>https://www.globalinnovationexchange.org/innovation/always-on-imperceptible-infant-monitoring-aiim-in-kangaroo-mother-care</t>
  </si>
  <si>
    <t>Monitoring premature babies</t>
  </si>
  <si>
    <t>Link to immediate causes</t>
  </si>
  <si>
    <t>POCPAK: Point-of-Care Connectivity and Power Kit. Accelerating disease detection and treatment by ensuring rapid metadata analysis and transmission.</t>
  </si>
  <si>
    <t>Development of the Aspect connectivity platform/ software and a portable connectivity unit that enables users to understand what devices are diagnosing and take action. With easy-to-use dashboards and alerts, health systems can respond to disease as soon as they get results.</t>
  </si>
  <si>
    <t>https://www.globalinnovationexchange.org/innovation/pocpak-point-of-care-connectivity-and-power-kit-accelerating-disease-detection-and-treatment-by-ensuring-rapid-metadata-analysis-and-transmission</t>
  </si>
  <si>
    <t>Malawi,South Africa</t>
  </si>
  <si>
    <t>Impact on underlying factors of malnutrition - removing since not enough data to define what this is</t>
  </si>
  <si>
    <t>Programa de PAAS Salud y Solidaridad</t>
  </si>
  <si>
    <t>PAAS Program relies on a friendly computer system and allows visualizing the network of providers and keeping a regular check on each ONG to know how heath evolves in different communities.  In this way, the action is oriented towards a more just and sustainable economy.  The Solidarity Outpatient Assistance Program (PAAS) is a networked solidarity initiative based on lasting partnerships between the private sector, the third sector (NGOs) and civil society with the objective of overcoming health and food barriers linked to cultural, partner -economic, demographic, geographic and institutional. It is designed to bring health to the entire population by integrating each of its parts to achieve a better quality of life for all inhabitants. In this way, it collaborates and contributes to facilitate access to primary and outpatient medical care and, in turn, collaborates in the prevention and diagnosis of diseases. From the PAAS Program, we develop actions to strengthen the well-being and capacities of the assisted population, contributing to improve the health and nutrition of children, women and the elderly, providing free controls, tools and resources to achieve it. In addition, collective action in neighborhoods is aimed at promoting sociability, cooperation, reciprocity and equity in communities, whose correlation is a more just and supportive economy, and an awareness of issues that make sustainable development and care of common goods.</t>
  </si>
  <si>
    <t xml:space="preserve">https://www.globalinnovationexchange.org/innovation/programa-de-paas-salud-y-solidaridad </t>
  </si>
  <si>
    <t xml:space="preserve">Review- not sure this would be considered a data innovation? </t>
  </si>
  <si>
    <t>Random Domain Intercept Technology (Rapid Cycle Research Internet Survey Sampling)</t>
  </si>
  <si>
    <t>RIWI’s patented Random Domain Intercept Technology (RDIT) works by inviting randomized internet users, in any and every geo-targeted area in the world, to safely and anonymously participate in a language appropriate survey.It has proven to beparticularlyeffective in gathering citizen opinion on sensitive topics and with populations otherwise underrepresented or excluded by traditional survey approaches</t>
  </si>
  <si>
    <t>https://riwi.com/</t>
  </si>
  <si>
    <t>Sustained scale</t>
  </si>
  <si>
    <t>62 countries</t>
  </si>
  <si>
    <t>Real Time Monitoring System in Development Project</t>
  </si>
  <si>
    <t>https://www.globalinnovationexchange.org/innovation/real-time-monitoring-system-in-development-project</t>
  </si>
  <si>
    <t xml:space="preserve">monitoring , To be further explored </t>
  </si>
  <si>
    <t>SORMAS deployed in multiple countries for COVID-19 in 2020</t>
  </si>
  <si>
    <t>SORMAS (Surveillance Outbreak Response Management and Analysis System) is an open source mobile eHealth System that processes disease control and outbreak management procedures in addition to surveillance and early detection of outbreaks through real-time digital surveillance including peripheral health care facilities and laboratories. With the emergence of COVID-19, HZI rapidly developed a module for detection and control of the virus. Both the Ghana Health Service and Nigeria Centre for Disease Control immediately activated this new module in more than 400 districts already using SORMAS, as well as in ports of entry such as airports and harbors, covering a population of more than 85 million. The Nigeria Public Health Service is using SORMAS for epidemiological follow-up and containment. In Nepal, national public health authorities are preparing to deploy SORMAS in response to the COVID-19 outbreak. Fiji Island has deployed SORMAS for COVID-19 along other countries. The uptake in country adoption demonstrates the importance of having flexible, responsive options to health crisis. Read more about SORMAS deployments in Nigeria and Ghana</t>
  </si>
  <si>
    <t>GIZ, EU, Netherlands</t>
  </si>
  <si>
    <t>https://sormasorg.helmholtz-hzi.de/</t>
  </si>
  <si>
    <t>Disease surviellance</t>
  </si>
  <si>
    <t>Nigeria, Ghana</t>
  </si>
  <si>
    <t>Strip test for glycated albumin screening</t>
  </si>
  <si>
    <t>Increasing the adoption of and evaluating an improvised bubble CPAP device that has been used across India.</t>
  </si>
  <si>
    <t>https://www.globalinnovationexchange.org/innovation/strip-test-for-glycated-albumin-screening</t>
  </si>
  <si>
    <t>Improve screening, This is screening for a biomarker for diabetes, so could contribute to nutrition data</t>
  </si>
  <si>
    <t>minimal data component</t>
  </si>
  <si>
    <t xml:space="preserve">Tablet Comunitario </t>
  </si>
  <si>
    <t>The Community Tablet has its own system cooling equipment, is of a temperature resistant design and has a remote monitoring system. It can use solar power, generator or battery and can be towed by any automobile, agricultural tractor, animal traction or train wagons, it relies on a unique and patented Digital infrastructure trailer designed to attend rural communities affected by digital divide. The following is incorporated: a cold chain compartment allowing smooth handling for vaccines, a 100 inch screen with loud speakers and camera, four touch screens linked with printers, cameras with biometric and infrared thermal features, solar panels, internet via GSM and satellite and voice recognition system to attend those with special needs. It will be possible to keep the vaccine at the ideal temperature and for possible for children and parents/ caretakers to establish  interactive online conversations with doctors, nurses and others located elsewhere,  through the web in real time to clarify certain rumor regarding vaccination; digitally register (biometric data or other) the vaccinated children and detect at distance feverish states amongst the attendees with the assistance of the infrared thermal cameras; to inform and confirm the level of understanding of the message conveyed through gaming and quizzes on the touch screen with the advantage that the voice recognition system will allow children who cannot read or write to take part in the interactive process.</t>
  </si>
  <si>
    <t>https://www.globalinnovationexchange.org/innovation/tablet-comunitario-65b09c44-c7ff-45b2-902c-6b605e2aec49</t>
  </si>
  <si>
    <t xml:space="preserve">store vaccines and register users , To be further explored </t>
  </si>
  <si>
    <t>Removing since there is a very limited data component and not really focused on nutrition</t>
  </si>
  <si>
    <t>The prevention of Rh disease of newborns in Pakistan</t>
  </si>
  <si>
    <t>Rh disease, a condition caused by incompatibility between maternal and fetal blood, is a significant public health problem that causes fetal and neonatal death. Among surviving newborns, Rh disease can lead to severe jaundice, anemia, and brain damage. While Rh disease has been virtually eradicated in high-income countries, it remains a serious problem in low- and middle-income countries (LMIC) where proven prevention strategies have been challenging to implement. Each year Rh disease is responsible for about 41,000 stillbirths, 90,000 neonatal deaths, and 97,000 cases of severe jaundice of which at least 48,000 will suffer permanent brain damage. The emergence of easy-to-use, portable, and affordable technologies can bring Rh testing to LMICs for the first time and can lead to the global prevention of Rh disease. We will use an innovative point-of-care test for the determination of Rh blood group in pregnant women. The test uses a single drop of blood and yields a result in two minutes that can be interpreted using a smart-phone application. These features will allow the test to be performed by minimally trained health workers in rural settings. We will generate evidence of the feasibility in identifying Rh negative women and providing prophylaxis to prevent morbidity and mortality in newborns in rural Pakistan. These data will be used to scale up our technology in Pakistan and similar LMICs with the potential of eradicating Rh disease and its sequelae worldwide.</t>
  </si>
  <si>
    <t>https://www.globalinnovationexchange.org/innovation/the-prevention-of-rh-disease-of-newborns-in-pakistan</t>
  </si>
  <si>
    <t xml:space="preserve">testing for Rh disease , To be further explored </t>
  </si>
  <si>
    <t>To study the need and viability of a newborn screening program in India</t>
  </si>
  <si>
    <t>There are some serious congenital abnormalities and inborn errors of metabolism that leads to disability and death of an infant. Some of these conditions have effective treatment or management if detected early. By the time the symptoms are manifested it is often too late and causes severe physical and mental disability in what could have been a completely normal child.Hence it is imperative in diagnosing these disorders at the earliest. In the developed countries all the newborn babies are screened for these conditions through a newborn screening programme (NBS). However\ the concept is in its below infancy stage in India mainly because the health policies have typically targeted mortality and infectious morbidities but not disabilities.  There are no data currently available in India to establish the prevalence of these disorders and the disease burden due to this. It may not be viable economically and ethically to screen for a complete range of disorders for which diagnostic modalities are available. But a screening programme would be possible for a biochemically well identified disorder, which is having known incidence especially in our population, and for which an effective treatment will be available. The proposed project aims at establishing the need for a nationwide NBS by establishing the prevalence of these disorders and thus to propose the viability of this screening program by considering the disease burden in our population.</t>
  </si>
  <si>
    <t>https://www.globalinnovationexchange.org/innovation/to-study-the-need-and-viability-of-a-newborn-screening-program-in-india</t>
  </si>
  <si>
    <t xml:space="preserve">screening programme , To be further explored </t>
  </si>
  <si>
    <t>TREP LABS</t>
  </si>
  <si>
    <t xml:space="preserve">Realdrip, a device that makes blood transfusion and drip treatment simpler, safer and more data-driven. This drip and blood transfusion device leverages the Internet of Things technology to monitor dosages, flow rate and times taken as indicated on the treatment plan. We connect this to dashboards and alerts powered by simple web services to keep health professionals informed about each patient‚Äôs specific medical situation. </t>
  </si>
  <si>
    <t>https://www.globalinnovationexchange.org/innovation/realdrip</t>
  </si>
  <si>
    <t xml:space="preserve">monitoring , NNC </t>
  </si>
  <si>
    <t>Using mobile phone text messaging to reduce maternal and infant deaths in remote areas in China</t>
  </si>
  <si>
    <t>The purpose of this project is to integrate the WHO education material using mobile phone text messaging, and target pregnant women in remote rural areas in China. The aim is to reduce 4,700 maternal deaths and 63,000 infant deaths in China if the program, which is designed to be accessible and affordable, is successfully implemented.</t>
  </si>
  <si>
    <t>https://www.globalinnovationexchange.org/innovation/using-mobile-phone-text-messaging-to-reduce-maternal-and-infant-deaths-in-remote-areas-in-china</t>
  </si>
  <si>
    <t>Review - I don't think the innovation itself helps data</t>
  </si>
  <si>
    <t>Characteristics of Innovation</t>
  </si>
  <si>
    <t>Characteristics of Initiatives</t>
  </si>
  <si>
    <t>To be better defined as we see some initiatives coming in</t>
  </si>
  <si>
    <t>Data Initiative</t>
  </si>
  <si>
    <t xml:space="preserve">Found from (snowball search strategy) </t>
  </si>
  <si>
    <t>Type of platform, tool or database</t>
  </si>
  <si>
    <t xml:space="preserve">What does it to? </t>
  </si>
  <si>
    <t>Type of initiatives (project, innovation hub, repertoire or platform of projects, of data, of innovations, consortiums or other)</t>
  </si>
  <si>
    <t>Does the initiative have an explicit nutrition aim or lens? (yes, no , somewhat)</t>
  </si>
  <si>
    <t xml:space="preserve">Does the initative mention any nutrition-focused innovations? (if easily identifiable, list) </t>
  </si>
  <si>
    <r>
      <t xml:space="preserve">Does the initative mention any </t>
    </r>
    <r>
      <rPr>
        <b/>
        <sz val="10"/>
        <color rgb="FF00B0F0"/>
        <rFont val="Calibri"/>
        <family val="2"/>
        <scheme val="minor"/>
      </rPr>
      <t>nutrition DATA innovations</t>
    </r>
    <r>
      <rPr>
        <b/>
        <sz val="10"/>
        <color theme="1"/>
        <rFont val="Calibri"/>
        <family val="2"/>
        <scheme val="minor"/>
      </rPr>
      <t xml:space="preserve">? </t>
    </r>
  </si>
  <si>
    <t xml:space="preserve">Any COVID-19 link? Initiative born from COVID crisis, or innovation strenghtened or adopted for COVID and can be used for nturition, other. </t>
  </si>
  <si>
    <t>Relevant Notes</t>
  </si>
  <si>
    <t xml:space="preserve">Search Staretgy </t>
  </si>
  <si>
    <t>Have we looked at innovations</t>
  </si>
  <si>
    <t xml:space="preserve">Maximising Quality of Scaling Up Nutrition </t>
  </si>
  <si>
    <t>Short Term Technical Assistance Project that supports scaling up nturition efforts in SUN countries and globally - some of its outputs directly relate to nutrition data innovations - e.g. the Real Time Learning for the nutrition Response in the DRC, while others are a non-data specific innovation for nutrition such as the SMART City Initiative</t>
  </si>
  <si>
    <t>PATH, along with AKU, DAI, DI and NW</t>
  </si>
  <si>
    <t>FCDO (ppreviously named DFID)</t>
  </si>
  <si>
    <t xml:space="preserve">https://mqsunplus.path.org/ </t>
  </si>
  <si>
    <t>Consortium of expert nutrition organisation</t>
  </si>
  <si>
    <t>Yes - the aim is to enhance the quality of nutrition programmes and policies</t>
  </si>
  <si>
    <t>It mentions the SMART city initiative which couold be considered a nutrition focused innovation</t>
  </si>
  <si>
    <r>
      <t xml:space="preserve">Somewhat. Looking at the real time learning review of the nutrition response in the DRC one finds, among other, the </t>
    </r>
    <r>
      <rPr>
        <b/>
        <i/>
        <sz val="11"/>
        <color theme="1"/>
        <rFont val="Calibri"/>
        <family val="2"/>
        <scheme val="minor"/>
      </rPr>
      <t xml:space="preserve">Kwango nutrition intervention framework </t>
    </r>
    <r>
      <rPr>
        <i/>
        <sz val="11"/>
        <color theme="1"/>
        <rFont val="Calibri"/>
        <family val="2"/>
        <scheme val="minor"/>
      </rPr>
      <t xml:space="preserve">which has the potential to, in an innovative way test whether the programmatic systems imporve resilience capacity of vulnerable populations. </t>
    </r>
  </si>
  <si>
    <t xml:space="preserve">Yes but not relevant to this scope of work </t>
  </si>
  <si>
    <t xml:space="preserve">In the MQSUN+ website, looked for the word innovation. Then in the reports/resources found, looked for the word data and did a quick skimm of potential innovations. </t>
  </si>
  <si>
    <t>Innovations in Data and Experiments for Action Initiative (IDEA)</t>
  </si>
  <si>
    <t>Global network of 194 affiliated university professors, and it conducts randomized impact evaluations to inform the fight against poverty</t>
  </si>
  <si>
    <t>Abdul Latif Jameel Poverty Action Lab (J-PAL)--formerly Poverty Action Lab--is a global research center focused on ensuring that scientific evidence informs policies to reduce poverty</t>
  </si>
  <si>
    <t>Australia (Dept of Foreign Affairs and Trade) Douglas B. Marshall Jr. Family Foundation
-William and Flora Hewlett Foundation 
-King Philanthropies
-Omidyar Network (India)
-Echidna Giving (US)
-Arnold Ventures
-Community Jameel (Saudi Arabia)
-Co-Impact (linked to New Venture Fund, US)</t>
  </si>
  <si>
    <t>https://www.povertyactionlab.org</t>
  </si>
  <si>
    <t xml:space="preserve">Global Network </t>
  </si>
  <si>
    <t>No but addresses nutrition-sensitive issues</t>
  </si>
  <si>
    <t>not specifically</t>
  </si>
  <si>
    <t xml:space="preserve"> Innovations in Data and Experiments for Action Initiative (IDEA) aims to increase the use of administrative data by governments, non-profits, and private firms for evidence-informed decision-making. A handbook on using administrative data for research and evidence-based policy could nbe further reviewed for an example of an innovative initiatve that uses data for decision making.</t>
  </si>
  <si>
    <t>https://www.povertyactionlab.org/blog/7-13-20/foundations-ethical-and-high-quality-data-collection-during-covid-19-pandemic</t>
  </si>
  <si>
    <t xml:space="preserve">In the poverty action lab, looked for the word "data innovation" and quickly skimmed through relevant tools. </t>
  </si>
  <si>
    <t>Global Innovation Exchange (GIE) is a global development technology platform for innovations, funding and insights.</t>
  </si>
  <si>
    <t>https://www.globalinnovationexchange.org/</t>
  </si>
  <si>
    <t xml:space="preserve">No, but among its health sectors it does include nutrition </t>
  </si>
  <si>
    <t>yes, such as SCOPE CODA, MOMConnect, GODAN, Moby App, iKure</t>
  </si>
  <si>
    <t>In the browse GIE tab I looked at innovations and then in focus area I filtered by health and nutritition</t>
  </si>
  <si>
    <t xml:space="preserve">COVID-19 Innovation Hub </t>
  </si>
  <si>
    <t>Hub powered by the GIE to is to celebrate, source, and supply innovations across 12 COVID-19 categories (i.e. response areas).</t>
  </si>
  <si>
    <t>https://covid19innovationhub.org/</t>
  </si>
  <si>
    <t>Innovation Hub</t>
  </si>
  <si>
    <t>Yes, GODAN and iKure (also listed in the GIE database)</t>
  </si>
  <si>
    <t>Yes, all innovations listed on this site are either iinnovations that may be ready to deploy, could be adapted for COVID-19 responses, or may inspire new much-needed solutions.</t>
  </si>
  <si>
    <t>In the Innovations Datbase tab, I filtered the COVID-19 innovations for data and then under the focus area filter I chose health -&gt; nutrition</t>
  </si>
  <si>
    <t>Access to Nutrition Initiative (ATNI): Global Access to Nutrition Index</t>
  </si>
  <si>
    <t>Index which provides companies, their investors and other stakeholders with a rating of the world’s largest food and beverage manufacturers in contributing to addressing obesity, diet-related chronic diseases and undernutrition.</t>
  </si>
  <si>
    <t>ANTF (previously owned/managed by GAIN)</t>
  </si>
  <si>
    <t>The Netherlands (Ministry of Foreign Affairs) and RWJF</t>
  </si>
  <si>
    <t>https://accesstonutrition.org/</t>
  </si>
  <si>
    <t>ATNI: COVID-19 Project</t>
  </si>
  <si>
    <t>ATNI has developed a Framework to identify action (and inaction) by food and beverage manufacturers in response to the crisis, adding an explicit Covid-19 lens to ATNI’s existing assessment of companies.</t>
  </si>
  <si>
    <t>ATNF/ANTI</t>
  </si>
  <si>
    <t>https://accesstonutrition.org/project/atni-covid-19-project/</t>
  </si>
  <si>
    <t>Yes - https://accesstonutrition.org/project/atni-covid-19-project/</t>
  </si>
  <si>
    <t>ATNI: NPS+</t>
  </si>
  <si>
    <t>The NPS+ project aims to develop a new methodology to assess the micronutrient content of packaged foods and beverages in the context of addressing micronutrient deficiencies of public health importance.</t>
  </si>
  <si>
    <t>https://accesstonutrition.org/project/nps/</t>
  </si>
  <si>
    <t>ATNI: Nutrition Business Monitor (self assessment tool for small and medium enterprises)</t>
  </si>
  <si>
    <t>The aim of the tool is to assess the performance of SMEs in increasing the availability and affordability of food and beverage (F&amp;B) products of high nutritional quality in Nigeria and Bangladesh.</t>
  </si>
  <si>
    <t>ATNF, in partnership with GAIN</t>
  </si>
  <si>
    <t>https://accesstonutrition.org/project/nutrition-business-monitor-a-new-self-assessment-tool-for-smes/</t>
  </si>
  <si>
    <t>Tool</t>
  </si>
  <si>
    <t>Action Against Hunger's 'Knowledge Against Hunger' Hub</t>
  </si>
  <si>
    <t xml:space="preserve">Action Against Hunger’s Knowledge Hub is the home of all our technical, research, learning and strategic documents across the network. </t>
  </si>
  <si>
    <t>ACF</t>
  </si>
  <si>
    <t>https://knowledgeagainsthunger.org/</t>
  </si>
  <si>
    <t>Knowledge Hub</t>
  </si>
  <si>
    <t>Not really - did host the Innovations in the Treatment of Acute Malnutrition: from Evidence to Action meeting in 2019</t>
  </si>
  <si>
    <t>Agricultural Integrated Survey (AGRIS)</t>
  </si>
  <si>
    <t xml:space="preserve">AGRISurvey is a high-quality,
cost-efficient approach to generate the critical data a country needs to
understand its agricultural sector. The AGRIS method was developed under
the framework of the Global Strategy to Improve Agricultural and Rural
Statistics in 2016-2107. It is a farm-based modular survey that operates over a
ten-year cycle. </t>
  </si>
  <si>
    <t>http://www.fao.org/3/ca1459en/CA1459EN.pdf</t>
  </si>
  <si>
    <t>Periodic Data Collection</t>
  </si>
  <si>
    <t>No - focused on agriculture</t>
  </si>
  <si>
    <t>The Agriculture-Nutrition Community of Practice (Ag2Nut)</t>
  </si>
  <si>
    <t>A global network of professionals working on agriculture and nutrition linkages. The group is informal and designed to facilitate information sharing and networking.</t>
  </si>
  <si>
    <t>Hosted by UNSCN (precursor to UN Nutrition)</t>
  </si>
  <si>
    <t>https://www.unscn.org/en/forums/discussion-groups/ag2nut</t>
  </si>
  <si>
    <t>Yes - In 2020, the group has been focusing on the effects of the pandemic in Food Systems and Nutrition.</t>
  </si>
  <si>
    <t>CGIAR Global Research Partnership</t>
  </si>
  <si>
    <t>CGIAR is a global research partnership for a food secure future dedicated to reducing poverty, enhancing food and nutrition security, and improving natural resources.</t>
  </si>
  <si>
    <t xml:space="preserve">An alliance of several research centres (see https://www.cgiar.org/annual-report/performance-report-2019/) </t>
  </si>
  <si>
    <t>Canada and USA (USAID)</t>
  </si>
  <si>
    <t>https://www.cgiar.org/annual-report/performance-report-2019/innovations/</t>
  </si>
  <si>
    <t>Somewhat - many are nutrition sensitive data innovations with more of a clear focus on agriculture (i.e Africa Food Safety Index (AFSI), tool for African countries to measure, monitor, and benchmark progress on key food safety
indicators
measure, monitor, and benchmark progress on key food safety
indicators, and the Global Foresight for Food and Agriculture Tool)</t>
  </si>
  <si>
    <t>Not that I found - Looking at a 2019 report on innovations</t>
  </si>
  <si>
    <t>Searched "CGIAR innovations" into google and was able to find an innovation performance report of 2019.</t>
  </si>
  <si>
    <t>Countdown to 2030 Women's Children's and Adolescents' Health (CD2030)</t>
  </si>
  <si>
    <t>Countdown to 2030 aims to improve monitoring and measurement of women’s, children’s and adolescents’ health with a focus on intervention coverage and inequality.</t>
  </si>
  <si>
    <t>Multi-partner/institutional initiative</t>
  </si>
  <si>
    <t>Norway, USA, New Ventures Fund</t>
  </si>
  <si>
    <t>https://www.countdown2030.org/</t>
  </si>
  <si>
    <t>Multi-Partner Initiaitve</t>
  </si>
  <si>
    <t>Yes - partners in the Countdown are involved in Covid-19 specific research</t>
  </si>
  <si>
    <t>Searched "innovation" in the search bar on website home page.</t>
  </si>
  <si>
    <t xml:space="preserve">CMAM Coverage Monitoring </t>
  </si>
  <si>
    <t>Action Against Hunger's Nutrition Assessment Advisors deliver direct and remote support packages to NGOs, UN agencies and government departments on coverage assessment methodologies. Our aim is to build the capacity of future assessment leaders to plan and conduct coverage assessments</t>
  </si>
  <si>
    <t>https://www.coverage-monitoring.org/</t>
  </si>
  <si>
    <t>Data for Decisions to Expand Nutrition Transformation (DataDENT), 2017-2021</t>
  </si>
  <si>
    <t>Program aims to transform the availability and use of nutrition data by addressing gaps in nutrition measurement and advocating for stronger nutrition data systems.</t>
  </si>
  <si>
    <t>Institute for International Programs/Johns Hopkins Bloomberg School of Public Health (JHU-IIP),
International Food Policy Research Institute (IFPRI), and
Results for Development (R4D)</t>
  </si>
  <si>
    <t xml:space="preserve">https://datadent.org </t>
  </si>
  <si>
    <t>Yes - some projects have COVID focus</t>
  </si>
  <si>
    <t>Innovations research?</t>
  </si>
  <si>
    <t>Data for Nutrition Community of Practice</t>
  </si>
  <si>
    <t>Our community provides members with opportunities to share knowledge, experience, and questions relevant to strengthening the nutrition data value chain at all levels for the purpose of achieving better nutritional outcomes in low- and middle-income countries.</t>
  </si>
  <si>
    <t>Coordinated by DataDENT</t>
  </si>
  <si>
    <t>https://datafornutrition.org/</t>
  </si>
  <si>
    <t>Yes - webinars and discussions around COVID-19</t>
  </si>
  <si>
    <t>Demographic and Health Survey (DHS)</t>
  </si>
  <si>
    <t>The Demographic and Health Surveys (DHS) Program has collected, analyzed, and disseminated accurate and representative data on population, health, HIV, and nutrition through more than 400 surveys in over 90 countries.</t>
  </si>
  <si>
    <t>ICF International</t>
  </si>
  <si>
    <t>USA (USAID)</t>
  </si>
  <si>
    <t>https://dhsprogram.com/</t>
  </si>
  <si>
    <t>No - nutrition is only one of the areas measured by the DHS</t>
  </si>
  <si>
    <t>Somewhat - some new data points based around COVID</t>
  </si>
  <si>
    <t>EAT-Lancet Commission on Food, Planet and Health</t>
  </si>
  <si>
    <t>The EAT-Lancet Commission on Food, Planet, Health brought together 37 world-leading scientists from across the globe to answer this question:
Can we feed a future population of 10 billion people a healthy diet within planetary boundaries?</t>
  </si>
  <si>
    <t>The Stockholm Resilience Centre the Secretariat</t>
  </si>
  <si>
    <t>Wellcome Trust</t>
  </si>
  <si>
    <t>https://eatforum.org/eat-lancet-commission/</t>
  </si>
  <si>
    <t>Somewhat - more broadly focused on the food system</t>
  </si>
  <si>
    <t>FIES-SM (Voices of the Hungry Food Insecurity Experience Scale)</t>
  </si>
  <si>
    <t>The FIES Survey Module (FIES-SM) consists of eight questions regarding people's access to adequate food, and can be easily integrated into various types of population surveys</t>
  </si>
  <si>
    <t>http://www.fao.org/in-action/voices-of-the-hungry/fies/en/</t>
  </si>
  <si>
    <t>FAO Food Balance Sheet</t>
  </si>
  <si>
    <t xml:space="preserve">A Food Balance Sheet presents a comprehensive picture of the pattern of a country's fish supply and its utilization during a specified reference period. </t>
  </si>
  <si>
    <t>http://www.fao.org/cwp-on-fishery-statistics/handbook/socio-economic-data/food-balance-sheets/en/</t>
  </si>
  <si>
    <t>Fortification Assessment Coverage Tool (FACT)</t>
  </si>
  <si>
    <t>The FACT consists of a manual and 10 practical tools and templates that provides standardised methods for the collection, analysis, and synthesis of data on quality, coverage, and consumption of fortified foods across countries while allowing for adaptations to meet specific country needs and contexts</t>
  </si>
  <si>
    <t>Developed by GAIN; linked to the Food Fortification Initiative (http://www.ffinetwork.org/index.html)</t>
  </si>
  <si>
    <t>https://www.gainhealth.org/resources/reports-and-publications/fortification-assessment-coverage-toolkit-fact</t>
  </si>
  <si>
    <t>Global Diet Quality Project</t>
  </si>
  <si>
    <t>The Global Diet Quality Project will generate both the data and tools to enable routine, valid and comparable diet data collection across countries</t>
  </si>
  <si>
    <t>Gallup, in collaboration with Harvard University and GAIN</t>
  </si>
  <si>
    <t>BMZ, Swiss Agency for Development &amp; Coop, USAID, and Rockefeller Foundation</t>
  </si>
  <si>
    <t>Gates Ventures Exemplars in Global Health Program</t>
  </si>
  <si>
    <t>Exemplars in Global Health aims to help public health decision makers around the world. With input from in-country and global experts, we analyze countries that have made extraordinary progress in important health outcomes and share the key takeaways.</t>
  </si>
  <si>
    <t>Several research partners (e.g., Johns Hopkins, London School, Countdown to 2030, Last Mile Health, Sick Kids, University of Global Health Equity)</t>
  </si>
  <si>
    <t>Gates Ventures</t>
  </si>
  <si>
    <t>https://www.exemplars.health/</t>
  </si>
  <si>
    <t>Yes - new topic area around COVID-19</t>
  </si>
  <si>
    <t>Global Hunger Index (GHI)</t>
  </si>
  <si>
    <t>The Global Hunger Index (GHI) is a tool designed to comprehensively measure and track hunger at global, regional, and national levels</t>
  </si>
  <si>
    <t>Concern Worldwide and Welthungerhilfe</t>
  </si>
  <si>
    <t>https://www.globalhungerindex.org/</t>
  </si>
  <si>
    <t>Yes - focus on updating data due to the pandemic</t>
  </si>
  <si>
    <t>Global database on the Implementation of Nutrition Action (GINA)</t>
  </si>
  <si>
    <t>The Global database on the Implementation of Nutrition Action (GINA) is providing information on the implementation of numerous nutrition policies and interventions</t>
  </si>
  <si>
    <t>https://www.who.int/nutrition/gina/en/</t>
  </si>
  <si>
    <t>Global Nutrition Report (GNR)</t>
  </si>
  <si>
    <t xml:space="preserve"> The Global Nutrition Report is the world’s leading independent assessment of the state of global nutrition. It is data-led and produced each year to cast a light on where progress has been made and identify where challenges remain.</t>
  </si>
  <si>
    <t>Development Initiatives (GNR Secretariat)</t>
  </si>
  <si>
    <t>Canada, Germany (BMZ), Ireland (IrishAid), USA (USAID)</t>
  </si>
  <si>
    <t>https://globalnutritionreport.org/</t>
  </si>
  <si>
    <t>Report</t>
  </si>
  <si>
    <t>Somewhat - 2020 report was written in the context of COVID-19</t>
  </si>
  <si>
    <t>Searched report for any mention of innovatons</t>
  </si>
  <si>
    <t>Global Open Data for Nutrition (GODAN)</t>
  </si>
  <si>
    <t>The Global Open Data for Agriculture and Nutrition (GODAN) initiative seeks to support global efforts to make agricultural and nutritionally relevant data available, accessible, and usable for unrestricted use worldwide. The initiative focuses on building high-level policy, and public and private institutional support for open data.</t>
  </si>
  <si>
    <t>GODAN Secretariat is hosted primarily at the McGill University (Montreal, Canada)</t>
  </si>
  <si>
    <t>•China
•Germany
•India
•Kenya
•Mexico
•Netherlands
•USA (USDA) •CTA
•CGIAR    •FAO    •McGill University (CA)            •MI (CA)</t>
  </si>
  <si>
    <t>Open Data Platform/ Database</t>
  </si>
  <si>
    <t>Searched on website for any innovation mention</t>
  </si>
  <si>
    <t>Global Partnership for Sustainable Development Data (GPSDD)</t>
  </si>
  <si>
    <t xml:space="preserve">The Global Partnership for Sustainable Development Data is a global network working together to ensure the new opportunities of the data revolution are used to achieve the Sustainable Development Goals.  </t>
  </si>
  <si>
    <t>A network of governments, the private sector, civil society, international organizations, academic institutions, foundations, statistics agencies, and other data communities;
Secretariat spans Conakry, Lagos, London, Nairobi, New York,  Washington D.C.</t>
  </si>
  <si>
    <t>Canada (International Development Research Centre)
-USA (PEPFAR, Millennium Challenge Corp.)       -CIFF (UK)
-Hewlett Foundation (US)
-Skoll Foundation (US)
-Ford Foundation (US)
-Wellcome (UK)                  -World Bank   -Islamic Development Bank (multilateral)   -Columbia University</t>
  </si>
  <si>
    <t>https://www.data4sdgs.org/</t>
  </si>
  <si>
    <t>Somewhat- but one of the SDGs, Zero Hunger, has a focus on nutrition</t>
  </si>
  <si>
    <t>Not specifically</t>
  </si>
  <si>
    <t>Yes- some initiatives now around COVID-19 data</t>
  </si>
  <si>
    <t xml:space="preserve">They have the Collaborative Data Innovations for Sustainable Development Fund in partnership with the World Bank which supports innovative collaborations for data production, dissemination, and use. </t>
  </si>
  <si>
    <t>Global Burden of Disease (GBD) Study</t>
  </si>
  <si>
    <t>The Global Burden of Disease (GBD) provides a tool to quantify health loss from hundreds of diseases, injuries, and risk factors, so that health systems can be improved and disparities can be eliminated.</t>
  </si>
  <si>
    <t>Institute for Health Metrics (IHME)/University of Washington Medicine
*GBD work done in collaboration with WHO</t>
  </si>
  <si>
    <t>National Institutes of Health (USA)</t>
  </si>
  <si>
    <t>http://www.healthdata.org/gbd/2019</t>
  </si>
  <si>
    <t>No - about health more broadly but may have some data about nutrition as an underlying cause of disease</t>
  </si>
  <si>
    <t>Yes - conducted comprehensive global study—analysing 286 causes of death, 369 diseases and injuries, and 87 risk factors in 204 countries and territories—which reveals how well the world’s population were prepared in terms of underlying health for the impact of the COVID-19 pandemic.</t>
  </si>
  <si>
    <t>Global Health Data Exchange</t>
  </si>
  <si>
    <t>Comprehensive catalog of surveys, censuses, vital statistics, and other health-related data.</t>
  </si>
  <si>
    <t>http://ghdx.healthdata.org/</t>
  </si>
  <si>
    <t>No - about health more broadly but does have data on nutrition from nutrition surveys and other sources</t>
  </si>
  <si>
    <t>Yes, does have data on COVID-19 pandemic</t>
  </si>
  <si>
    <t>Local Burden of Disease Project</t>
  </si>
  <si>
    <t>The Local Burden of Disease project at IHME aims to produce estimates of health outcomes and related measures that cover entire continents, but to do so at a granular, local resolution.</t>
  </si>
  <si>
    <t>http://www.healthdata.org/lbd/about</t>
  </si>
  <si>
    <t>No - about health more broadly but some of the health related measures are related to nutrition including child growth failure, child overweight, anemia, etc.</t>
  </si>
  <si>
    <t>The Global Fortification Data Exchange (GFDx) is an online analysis and visualisation tool that aims to help policy makers and experts understand data which is necessary to track global progress on food fortification.</t>
  </si>
  <si>
    <t>GAIN, in partnership with Iodine Global Network, the Food Fortification Initiative, and the Micronutrient Forum</t>
  </si>
  <si>
    <t>No - but there are resources for foritification within the COVID-19 pandemic</t>
  </si>
  <si>
    <t>FAO and WHO are working together to develop a publicly available multipurpose global database obtained through the collation and harmonization of existing data collected within individual food consumption surveys conducted at national or sub-national level.</t>
  </si>
  <si>
    <t>FAO, WHO</t>
  </si>
  <si>
    <t>Global Nutrition and Policy Consortium, Global Dietary Database</t>
  </si>
  <si>
    <t>The Global Dietary Database (GDD) is an ongoing collaborative effort to produce the most reliable estimates of dietary intake worldwide and inform global health and nutrition research and policy, particularly in poor and vulnerable populations</t>
  </si>
  <si>
    <t xml:space="preserve">Based at Tufts University Friedman School of Nutrition Science &amp; Policy </t>
  </si>
  <si>
    <t>Tufts (USA)</t>
  </si>
  <si>
    <t>https://nutrition.tufts.edu/research/projects-initiatives/global-nutrition-and-policy-consortium/  
Global Dietary Database available at: http://www.globaldietarydatabase.org</t>
  </si>
  <si>
    <t>GloboDiet (Global nutrition surveillance initiative)</t>
  </si>
  <si>
    <t>Internationally standardised methodology for the collection of 24-hour dietary recall data</t>
  </si>
  <si>
    <t>Developed by Dietary Exposure Assessment Group (DEX)/Nutrition and Metabolism Section, International Agency for Research on Cancer (IARC-WHO)</t>
  </si>
  <si>
    <t>No Link</t>
  </si>
  <si>
    <t>Global Targets 2025 Tracking Tool to Improve Maternal, Infant and Young Child Nutrition</t>
  </si>
  <si>
    <t>WHO's Member States have endorsed global targets for improving maternal, infant and young child nutrition and are committed to monitoring progress. The Tracking Tool helps countries set their national targets and monitor progress.</t>
  </si>
  <si>
    <t>WHO, UNICEF</t>
  </si>
  <si>
    <t>https://extranet.who.int/nhdtargets
https://www.who.int/nutrition/trackingtool/en/</t>
  </si>
  <si>
    <t xml:space="preserve">GRIN-LAC (Regional Group for Integrated Nutrition Resilience)--a regional coordination group focused on nutrition in emergencies in Latin America and the Caribbean (LAC) </t>
  </si>
  <si>
    <t>GRIN-LAC, the Regional Group for Integrated Nutrition Resilience, is a regional group that supports the strengthening of national capacities for emergency preparedness and response in Latin America and the Caribbean coordinated by UNICEF Regional Office for Latin America and the Caribbean.</t>
  </si>
  <si>
    <t>Multi-partner initiative; An independent group of experts appointed by the UN Secretary-General; IAP Secretariat hosted Partnership for Maternal, Newborn and Child Health (PMNCH)</t>
  </si>
  <si>
    <t>USAID OFDA (USA)</t>
  </si>
  <si>
    <t>https://www.humanitarianresponse.info/en/operations/latin-america-and-caribbean/what-grin-lac</t>
  </si>
  <si>
    <t>Regional Network</t>
  </si>
  <si>
    <t>Independent Accountability Panel--Every Woman, Every Child (IAP)</t>
  </si>
  <si>
    <t>The overarching objective of the IAP is to provide an independent and transparent review of progress on the implementation of the 2016-30 Global Strategy for Women’s, Children’s and Adolescent’s Health (the Strategy) and to identify and advocate the necessary actions to ensure achievement of the Strategy’s goals.</t>
  </si>
  <si>
    <t>https://iapewec.org/</t>
  </si>
  <si>
    <t>No - not specifically about nutrition but nutrition may be included in the global strategy</t>
  </si>
  <si>
    <t>India Comprehensive National Nutrition Survey</t>
  </si>
  <si>
    <t xml:space="preserve">The Comprehensive National Nutrition Survey (CNNS) is a nationally representative and comprehensive nutritional survey profiling children and adolescents (ages 0–19) in India to better understand the magnitude of micronutrient deficiencies as well as correlates and risk factors associated with them. </t>
  </si>
  <si>
    <t>Collaboration between India's Ministry of Health and Family Welfare (MoHFW) and Population Council (technical partner), with support from UNICEF</t>
  </si>
  <si>
    <t>https://www.popcouncil.org/research/india-comprehensive-national-nutrition-survey</t>
  </si>
  <si>
    <t>International Dietary Data Expansion Project (INDDEX)</t>
  </si>
  <si>
    <t xml:space="preserve"> The International Dietary Data Expansion (INDDEX) Project will develop a global architecture for dietary data assessment, which includes innovative technologies, leveraging existing data, strengthening institutions, and demonstrating the policy relevance of improved food consumption data.</t>
  </si>
  <si>
    <t>Tufts University Gerald J. and Dorothy R. Friedman School of Nutrition Science and Policy
-FAO
-IFPRI</t>
  </si>
  <si>
    <t>https://inddex.nutrition.tufts.edu/</t>
  </si>
  <si>
    <t>Researcn</t>
  </si>
  <si>
    <t xml:space="preserve">Innovative Methods and Metrics for Agriculture and Nutrition Actions (IMMANA), Phase 2 </t>
  </si>
  <si>
    <t>IMMANA is a research initiative to stimulate the development of innovative methodological approaches and novel metrics in agriculture and food systems for improved health and nutrition; Build a cadre of emerging leaders skilled in developing and applying cutting-edge methods and metrics; Facilitate learning, sharing and new interdisciplinary research collaborations; and Develop scientific evidence to inform policies and investments in agriculture and food systems for improved nutrition and health.</t>
  </si>
  <si>
    <t>London School of Hygiene and Tropical Medicine; Tufts University;
School of Oriental and African Studies (SOAS), University of London"</t>
  </si>
  <si>
    <t>https://immana.lcirah.ac.uk/about-us</t>
  </si>
  <si>
    <t>Intake Center for Dietary Assessment (2016-2021)</t>
  </si>
  <si>
    <t>We help to fill the gap in the availability of actionable information on diets through providing technical assistance for the planning, design, collection, analysis, and use of dietary data.</t>
  </si>
  <si>
    <t>FHI 360</t>
  </si>
  <si>
    <t>https://www.intake.org/</t>
  </si>
  <si>
    <t xml:space="preserve">Technical assistance </t>
  </si>
  <si>
    <t>Integrated Food Security Phase Classification (IPC) Global Strategic Programme, 2019-2022</t>
  </si>
  <si>
    <t>The IPC Global Strategic Programme (GSP) is a multi-year and results-based management approach conceived to respond to the increasing demand for IPC worldwide and to support the IPC as an international global standard in the food security field.</t>
  </si>
  <si>
    <t>Several global partners: Action Against Hunger, CARE, CILSS, European Commission, FAO, FEWSNet, Global Food Security Cluster, Global Nutrition Cluster IGAD, Oxfam, SADC, SICA, Save the Children, UNICEF, WFP</t>
  </si>
  <si>
    <t>http://www.ipcinfo.org/ipcinfo-website/ipc-global-partnership-and-programme/en/</t>
  </si>
  <si>
    <t>Somewhat - about food security specifically not nutrition</t>
  </si>
  <si>
    <t>Johns Hopkins University on-going work on public health optimization tools</t>
  </si>
  <si>
    <t>Not sure exactly what this initiative is referring to</t>
  </si>
  <si>
    <t>JHU</t>
  </si>
  <si>
    <t>No link</t>
  </si>
  <si>
    <t>research?</t>
  </si>
  <si>
    <t>Knowledge for Nutrition (K4N), 2019-2024</t>
  </si>
  <si>
    <t xml:space="preserve">There are two key areas of action for the programme. Area of action 1 works predominantly on improving the effectiveness of nutrition-related programmes and policies and is primarily aligned with the requirements of BMZ. Area of action 2 addresses capacity development and the provision of advice on food security. </t>
  </si>
  <si>
    <t>BMZ, EC</t>
  </si>
  <si>
    <t>Germany (BMZ)</t>
  </si>
  <si>
    <t>https://www.giz.de/en/worldwide/78552.html</t>
  </si>
  <si>
    <t>Research?</t>
  </si>
  <si>
    <t xml:space="preserve"> C4N-NIPN (National Information Platforms for Nutrition), a sub-project under the K4N Programme</t>
  </si>
  <si>
    <t>National Information Platforms for Nutrition
(NIPN) is an initiative of the European Commission to provide support to countries to strengthen their information systems for nutrition and to improve the analysis of data so as to better inform the strategic decisions they are faced with to prevent malnutrition and its consequences</t>
  </si>
  <si>
    <t>From 2019-2024: managed by Capacity for Nutrition (C4N)</t>
  </si>
  <si>
    <t>http://www.nipn-nutrition-platforms.org/International-environment</t>
  </si>
  <si>
    <t xml:space="preserve">technical assistance </t>
  </si>
  <si>
    <t>Micronutrient Surveys</t>
  </si>
  <si>
    <t>National Governments, usually in collaboration with UNICEF</t>
  </si>
  <si>
    <t>Modelling Early Risk Indicators to Anticipate Malnutrition (MERIAM), Phase II (Phase Two [November 2018 to May 2021]</t>
  </si>
  <si>
    <t xml:space="preserve">MERIAM’s primary aim is to develop, test and scale-up models to improve the prediction and monitoring of undernutrition in countries that experience frequent climate and conflict related shocks. </t>
  </si>
  <si>
    <t xml:space="preserve">Action Against Hunger
Graduate Institute of Geneva,
John Hopkins University (USA),
University of Maryland (USA) </t>
  </si>
  <si>
    <t>UK (UK Aid)</t>
  </si>
  <si>
    <t>https://www.actionagainsthunger.org/meriam</t>
  </si>
  <si>
    <t>Multiple Indicator Cluster Survey (MICS)</t>
  </si>
  <si>
    <t xml:space="preserve"> Multiple Indicator Cluster Surveys, known as MICS, has become the largest source of statistically sound and internationally comparable data on women and children worldwide.</t>
  </si>
  <si>
    <t>UNICEF and National Governments</t>
  </si>
  <si>
    <t>https://mics.unicef.org/</t>
  </si>
  <si>
    <t>No - nutrition data is one of many indicators collected</t>
  </si>
  <si>
    <t>NLIFT (Nutrition Leverage and Influence for Transformation)</t>
  </si>
  <si>
    <t>NLIFT (Nutrition Leverage and Influence for Transformation) integrates nutrition interventions into existing and large-scale platforms that are reaching target populations through service delivery or other means of engagement.</t>
  </si>
  <si>
    <t>Nutrition International (LEAD) +
Amref Health Africa, BRAC, Bangladesh Knitwear Manufacturers and Exporters Association, Children Without Worms, Girl Effect, Government of Bangladesh, Grand Challenges Canada, The Power of Nutrition, UNFPA, University of Saskatchewan, World Bank Group
World Association of Girl Guides and Girl Scouts, Zuellig Family Foundation (ZFF)"</t>
  </si>
  <si>
    <t>Canada via Global Affairs Canada</t>
  </si>
  <si>
    <t>https://www.nutritionintl.org/our-work/how-we-help/nlift/</t>
  </si>
  <si>
    <t xml:space="preserve">National Nutrition Surveys (some using SMART methodology; some mixed-methods [qual./quant. data collection]) </t>
  </si>
  <si>
    <t>National Governments; usually UNICEF-supported endeavor</t>
  </si>
  <si>
    <t>NIGERIA 2018: https://www.unicef.org/nigeria/reports/national-nutrition-and-health-survey-nnhs-2018
TANZANIA 2018: https://www.unicef.org/tanzania/reports/tanzania-national-nutrition-survey-2018
PAKISTAN 2018: https://www.unicef.org/pakistan/reports/national-nutrition-survey-2018-key-findings-report</t>
  </si>
  <si>
    <t>Nutrition Causal Analysis (Link NCA)</t>
  </si>
  <si>
    <t>Link NCA is a participatory mixed-methods study that identifies the causes of undernutrition in a given context and promotes the implementation of programmatic responses adapted to these causes by all organizations involved in the fight against malnutrition.</t>
  </si>
  <si>
    <t>https://www.linknca.org/index.htm</t>
  </si>
  <si>
    <t xml:space="preserve">nutx </t>
  </si>
  <si>
    <t>nutx is WFP Nutrition’s learning platform, designed to share WFP’s experience, lessons learned and research on nutrition free of charge.</t>
  </si>
  <si>
    <t>https://cdn.wfp.org/nutrition/nutx/?_ga=2.150014387.448538503.1598970620-1615169438.1598970620</t>
  </si>
  <si>
    <t>Learning platform</t>
  </si>
  <si>
    <t>The Power of Nutrition</t>
  </si>
  <si>
    <t>The Power of Nutrition is an independent charitable foundation, which was established in 2015 to catalyse greater investment in nutrition programmes and transform children’s futures on a scale that few can achieve alone.</t>
  </si>
  <si>
    <t>Power of Nutrition (an independent charitable foundation launched in 2015; HQ in London)</t>
  </si>
  <si>
    <t>-CIFFUK
-UBS Optimus Foundation; UNICEF, Worldbank</t>
  </si>
  <si>
    <t>https://www.powerofnutrition.org/who-we-are/</t>
  </si>
  <si>
    <t>Charitable Fund</t>
  </si>
  <si>
    <t>Innovative charity but does not seem to specifically invest in innovations</t>
  </si>
  <si>
    <t>Real Accountability: Data Analysis for Results (RADAR)</t>
  </si>
  <si>
    <t xml:space="preserve"> It is an initiative to increase the availability of reliable data for low- and middle-income country (LMIC) programs in reproductive, maternal, newborn and child health and nutrition (RMNCH&amp;N) and to promote evidence-based decision-making with respect to RMNCH&amp;N in settings. To facilitate the collection of high-quality data, the RADAR team is developing, applying and refining six tools, each associated with a key aspect of strong evaluation of RMNCH&amp;N programs.</t>
  </si>
  <si>
    <t>JHU-IIP</t>
  </si>
  <si>
    <t>Global Affairs Canda</t>
  </si>
  <si>
    <t>Yes, in addition to RMNCH</t>
  </si>
  <si>
    <t>One of the tools is the Lives Saved tool which is considered to be an innovation - does this make this initiative an innovation?</t>
  </si>
  <si>
    <t>Scaling Up Nutrition (SUN) Monitoring, Evaluation, Accountability and Learning system (MEAL)</t>
  </si>
  <si>
    <t>Assessing progress towards the Movement’s objectives and the Sustainable Development Goals for a world without hunger and malnutrition, to this end, requires the alignment of globally agreed monitoring frameworks and initiatives. The MEAL system is the means for measuring the extent to which the SUN Movement is achieving results and impact.</t>
  </si>
  <si>
    <t>SUN Secretariat (UNOPS Geneva)</t>
  </si>
  <si>
    <t>https://scalingupnutrition.org/progress-impact/monitoring-evaluation-accountability-and-learning-meal/</t>
  </si>
  <si>
    <t>Standardized Monitoring and Assessment of Relief and Transitions (SMART)
Surveys</t>
  </si>
  <si>
    <t>SMART is an inter-agency initiative launched in 2002 by a network of organizations and humanitarian practitioners. 
The SMART Methodology is an improved survey method that balances simplicity (for rapid assessment of acute emergencies) and technical soundness. It draws from the core elements of several methodologies with continuous upgrading informed by research and current best practices.</t>
  </si>
  <si>
    <t xml:space="preserve">Action Against Hunger Canada = SMART Global Project Convenor for the Global Nutrition Cluster, the SMART Team at  
inter-agency initiative with network of organisations/humanitarian partners; launched in 2002 </t>
  </si>
  <si>
    <t>https://smartmethodology.org/about-smart/?doing_wp_cron=1608747002.4967079162597656250000</t>
  </si>
  <si>
    <t>Rapid SMART</t>
  </si>
  <si>
    <t xml:space="preserve">Rapid SMART allows for the quick collection of reliable nutrition data under certain contexts. Rapid SMART surveys are only appropriate when the situation requires a rapid estimate of the nutritional status in small geographical areas. </t>
  </si>
  <si>
    <t>https://smartmethodology.org/survey-planning-tools/smart-methodology/?doing_wp_cron=1608747471.5824270248413085937500</t>
  </si>
  <si>
    <t>State of Acute Malnutrition Database</t>
  </si>
  <si>
    <t>Database which provides an overview of all available information related to severe and moderate acute malnutrition</t>
  </si>
  <si>
    <t>No Wasted Lives Coalition</t>
  </si>
  <si>
    <t>CIFF
Innocent Foundation (UK), UNICEF WFP, EC, ACF, IRC</t>
  </si>
  <si>
    <t>https://acutemalnutrition.org/en/countries</t>
  </si>
  <si>
    <t>State of Food Insecurity and Nutrition in the World Report</t>
  </si>
  <si>
    <t xml:space="preserve">The State of Food Security and Nutrition in the World is an annual flagship report jointly prepared by FAO, IFAD, UNICEF, WFP and WHO to inform on progress towards ending hunger, achieving food security and improving nutrition and to provide in depth analysis on key challenges for achieving this goal in the context of the 2030 Agenda for Sustainable Development. </t>
  </si>
  <si>
    <t>FAO
IFAD
UNICEF
WFP
WHO</t>
  </si>
  <si>
    <t>http://www.fao.org/publications/sofi/2020/en/</t>
  </si>
  <si>
    <t>WHO/UNICEF Technical Expert Advisory Group on Nutrition Monitoring (TEAM)</t>
  </si>
  <si>
    <t>The TEAM will advise on how to improve the quality of nutrition monitoring efforts at all levels. The group will achieve this through the facilitation of shared learning and the development of harmonized standards, tools and approaches in several relevant sectors such as health, social protection, agriculture.</t>
  </si>
  <si>
    <t>WHO and UNICEF</t>
  </si>
  <si>
    <t>https://www.who.int/groups/who-unicef-technical-expert-advisory-group-on-nutrition-monitoring</t>
  </si>
  <si>
    <t>Advisory Group</t>
  </si>
  <si>
    <t>Global Nutrition Monitoring Framework</t>
  </si>
  <si>
    <t>This operational guidance document aims to help Member States to report on the GNMF indicators to monitor progress in meeting the nutrition targets for 2025</t>
  </si>
  <si>
    <t>https://www.who.int/publications/i/item/9789241513609</t>
  </si>
  <si>
    <t>Transform Nutrition research programme consortium</t>
  </si>
  <si>
    <t xml:space="preserve">Transform Nutrition uses research-based evidence to inspire effective action to address undernutrition.We are a consortium of five international research and development partners.
</t>
  </si>
  <si>
    <t>"- ICDDR,B
- IFPRI
- Institute of Development Studies 
- Public Health Foundation of India 
- Save the Children"</t>
  </si>
  <si>
    <t xml:space="preserve"> UK Department for International Development.</t>
  </si>
  <si>
    <t>http://www.transformnutrition.org/partners/project-partners/</t>
  </si>
  <si>
    <t>Research Consortium</t>
  </si>
  <si>
    <t>UN Global Pulse</t>
  </si>
  <si>
    <t xml:space="preserve">UN Global Pulse is the UN Secretary-General’s initiative on big data and artificial intelligence for development, humanitarian action, and peace. </t>
  </si>
  <si>
    <t>"UN Secretary General's Office
-core UN partners such as WFP, FAO, UNICEF work with multi-stakeholder, multi-sectoral partners"</t>
  </si>
  <si>
    <t>"-Australia
-Belgium
-GIZ
-Indonesia
-Netherlands
-Sweden          -Hewlett Foundation</t>
  </si>
  <si>
    <t>https://www.unglobalpulse.org</t>
  </si>
  <si>
    <t>Gender, Climate Change, and Nutrition Integration Initiative (GCAN)</t>
  </si>
  <si>
    <t xml:space="preserve"> The Gender, Climate Change, and Nutrition Integration (GCAN) Initiative is part of the U.S. Feed the Future Initiative and works with USAID headquarters, field missions and partners to enhance understanding between climate, gender and nutrition toward enhanced resilience, women’s empowerment and nutrition outcomes.</t>
  </si>
  <si>
    <t>https://gcan.ifpri.info/framework-2/</t>
  </si>
  <si>
    <t>Research Network</t>
  </si>
  <si>
    <t xml:space="preserve">Potentially -  developed integrative framework that describes the linkages between nutrition, climate change and gender  
</t>
  </si>
  <si>
    <t>Not sure if the framework is innovative</t>
  </si>
  <si>
    <t>Found this initiative from Kyle's list and brought it over from innovations to initiatives tab - just browsed website for the type of work they are doing</t>
  </si>
  <si>
    <t>UNICEF has a 70-year history of innovating for children. We believe that new approaches, partnerships, and technologies that support realizing children’s rights are critical to improving their lives.</t>
  </si>
  <si>
    <t>https://www.unicef.org/innovation/</t>
  </si>
  <si>
    <t>Somewhat - nutrition is one of the focuses</t>
  </si>
  <si>
    <t>Yes (Ex. RapidPro)</t>
  </si>
  <si>
    <t>Need a more detailed search of innovations</t>
  </si>
  <si>
    <t>50x2030: Data-Smart Agriculture</t>
  </si>
  <si>
    <t>The 50x2030 Initiative to Close the Agricultural Data Gap is a multi-partner effort that seeks to bridge the global agricultural data gap by transforming country data systems across 50 countries in Africa, Asia, the Middle East and Latin America by 2030. This unprecedented initiative focuses on improving country level data by building strong nationally-representative survey programs— building upon the experiences of the Food and Agriculture Organization of the United Nations (FAO) Agricultural Integrated Survey (AGRISurvey) Programme and the World Bank’s Living Standards Measurement Study-Integrated Surveys on Agriculture (LSMS-ISA)— that produce high-quality and timely agricultural data and make evidence-based decision-making in agriculture the norm.</t>
  </si>
  <si>
    <t>USAID, BMGF, Germany, Australia, Italy</t>
  </si>
  <si>
    <t>http://www.data4sdgs.org/50by2030</t>
  </si>
  <si>
    <t>Consortium</t>
  </si>
  <si>
    <t>Somewhat</t>
  </si>
  <si>
    <t>Under the larger initiative of GPSDD; mainly focused on ag data which is a basic causal linkage to nutrition</t>
  </si>
  <si>
    <t>Biofortification</t>
  </si>
  <si>
    <t>X - blockchain</t>
  </si>
  <si>
    <t>BiofortStat</t>
  </si>
  <si>
    <t>A marketing portal called biofort stat to capture information of biofortified crops in the country and drive investment in nutrition. The portal will contain data from the FAO statistics.</t>
  </si>
  <si>
    <t>HarvestPlus</t>
  </si>
  <si>
    <t>biofortification</t>
  </si>
  <si>
    <t>Updated in 2018</t>
  </si>
  <si>
    <t>FoodSwitch</t>
  </si>
  <si>
    <t>The FoodSwitch mobile App empowers consumers to make better food choices by providing simple health information on a scanned product and suggesting healthier alternatives to 'switch' to. The App also asks consumers to help-out by crowd-source images on new products. In turn this helps our research and advocacy for improved food environments.</t>
  </si>
  <si>
    <t>The George Institute for Global health</t>
  </si>
  <si>
    <t>2014?</t>
  </si>
  <si>
    <t>Scaling (creating more country-specific apps)</t>
  </si>
  <si>
    <t>Launched in 2013</t>
  </si>
  <si>
    <t>Not sure but I think around 2015-2017</t>
  </si>
  <si>
    <t>?</t>
  </si>
  <si>
    <t>Anthropometrics, diet</t>
  </si>
  <si>
    <t xml:space="preserve">Data Initiatives </t>
  </si>
  <si>
    <t>Initiative Implementer(s)</t>
  </si>
  <si>
    <t>Link to relevant website(s)</t>
  </si>
  <si>
    <t>Methodology Development</t>
  </si>
  <si>
    <t>Data Generation</t>
  </si>
  <si>
    <t>Curation/ Access</t>
  </si>
  <si>
    <t>Dissemination</t>
  </si>
  <si>
    <t>Evidence-based Policy</t>
  </si>
  <si>
    <t>Data Related</t>
  </si>
  <si>
    <t>FCDO/UK aid</t>
  </si>
  <si>
    <t>Other Donor Gov./Bilateral Institution</t>
  </si>
  <si>
    <t>Other Private Foundation/ Philanthropic Organisation</t>
  </si>
  <si>
    <t>EC/EU</t>
  </si>
  <si>
    <t>UN</t>
  </si>
  <si>
    <t>Academic Institution</t>
  </si>
  <si>
    <t>Non-profit/NGO</t>
  </si>
  <si>
    <t>OTHER</t>
  </si>
  <si>
    <t>https://accesstonutrition.org/app/uploads/2020/06/Global-Index-2021-Methodology-FINAL.pdf</t>
  </si>
  <si>
    <t>The Netherlands (Ministry of Foreign Affairs)</t>
  </si>
  <si>
    <t>RWJF</t>
  </si>
  <si>
    <t>https://knowledgeagainsthunger.org</t>
  </si>
  <si>
    <t>https://www.cgiar.org</t>
  </si>
  <si>
    <t>-Canada
-USA (USAID)</t>
  </si>
  <si>
    <t>https://www.countdown2030.org</t>
  </si>
  <si>
    <t>-Norway
-USA</t>
  </si>
  <si>
    <t>New Ventures Fund</t>
  </si>
  <si>
    <t>https://www.coverage-monitoring.org/#</t>
  </si>
  <si>
    <t>Institute for International Programs/Johns Hopkins Bloomberg School of Public Health (JHU-IIP)
International Food Policy Research Institute (IFPRI)
Results for Development (R4D)</t>
  </si>
  <si>
    <t>coordinated by DataDENT</t>
  </si>
  <si>
    <t>https://datafornutrition.org</t>
  </si>
  <si>
    <t xml:space="preserve">USA (USAID) </t>
  </si>
  <si>
    <t xml:space="preserve">http://www.fao.org/in-action/voices-of-the-hungry/fies/en/ </t>
  </si>
  <si>
    <t>http://www.ffinetwork.org/about/calendar/2015/documents/QAQC_FACT.pdf</t>
  </si>
  <si>
    <t>-BMZ
-Swiss Agency for Development &amp; Coop.
-USAID</t>
  </si>
  <si>
    <t>The Rockefeller Foundation</t>
  </si>
  <si>
    <t>https://www.exemplars.health/topics/stunting</t>
  </si>
  <si>
    <t>https://www.globalhungerindex.org</t>
  </si>
  <si>
    <r>
      <t>-</t>
    </r>
    <r>
      <rPr>
        <sz val="10"/>
        <color rgb="FF000000"/>
        <rFont val="Franklin Gothic Book"/>
        <family val="2"/>
      </rPr>
      <t>Concern Worldwide (IR)
-Welthungerhilfe (GE)</t>
    </r>
  </si>
  <si>
    <t xml:space="preserve">https://globalnutritionreport.org/about/donors/ </t>
  </si>
  <si>
    <t>•	Canada
•	Germany (BMZ)
•	Ireland (IrishAid)
•	USA (USAID)</t>
  </si>
  <si>
    <t>https://www.godan.info</t>
  </si>
  <si>
    <t>•China
•Germany
•India
•Kenya
•Mexico
•Netherlands
•USA (USDA)</t>
  </si>
  <si>
    <t>•	CTA
•	CGIAR</t>
  </si>
  <si>
    <t>McGill Univ. (CA)</t>
  </si>
  <si>
    <t>MI (CA)</t>
  </si>
  <si>
    <t>http://www.data4sdgs.org</t>
  </si>
  <si>
    <t>-Canada (International Development Research Centre)
-USA (PEPFAR, Millennium Challenge Corp.)</t>
  </si>
  <si>
    <t>-CIFF (UK)
-Hewlett Foundation (US)
-Skoll Foundation (US)
-Ford Foundation (US)
-Wellcome (UK)</t>
  </si>
  <si>
    <t>Columbia University</t>
  </si>
  <si>
    <t>Islamic Development Bank (multilateral)</t>
  </si>
  <si>
    <t xml:space="preserve">http://www.healthdata.org/gbd </t>
  </si>
  <si>
    <t>http://ghdx.healthdata.org</t>
  </si>
  <si>
    <t>https://www.gainhealth.org/partnerships/global-fortification-data-exchange-gfdx</t>
  </si>
  <si>
    <t>FAO
WHO</t>
  </si>
  <si>
    <t>GloboDiet (Global nutrition surveillance initiative)--internationally standardised methodology for the collection of 24-hour dietary recall data</t>
  </si>
  <si>
    <t>NO WEBSITE</t>
  </si>
  <si>
    <r>
      <t xml:space="preserve">GRIN-LAC </t>
    </r>
    <r>
      <rPr>
        <sz val="12"/>
        <color theme="1"/>
        <rFont val="Franklin Gothic Book"/>
        <family val="2"/>
      </rPr>
      <t xml:space="preserve">(Regional Group for Integrated Nutrition Resilience)--a regional coordination group focused on nutrition in emergencies in Latin America and the Caribbean (LAC) </t>
    </r>
  </si>
  <si>
    <t>A network coordinated by UNICEF Regional Office for LAC; includes experts in nutrition, disaster risk reduction and/or emergency management from UN agencies (WFP, PAHO/WHO, OCHA, FAO), the International Federation of Red Cross, iNGOs (Save the Children, Plan International), aid agencies (AECID, ECHO), etc.</t>
  </si>
  <si>
    <t>GRIN-LAC matrix available at: https://www.humanitarianresponse.info/en/operations/latin-america-and-caribbean/document/grin-lac-matrix-nutrition-emergency-risk-assessment</t>
  </si>
  <si>
    <t>https://iapewec.org</t>
  </si>
  <si>
    <t>-Tufts University Gerald J. and Dorothy R. Friedman School of Nutrition Science and Policy
-FAO
-IFPRI</t>
  </si>
  <si>
    <t>https://inddex.nutrition.tufts.edu</t>
  </si>
  <si>
    <t>Australia (Dept of Foreign Affairs and Trade)</t>
  </si>
  <si>
    <t>-Alfred P. Sloan Foundation
-John D. and Catherine T. MacArthur Foundation
-Douglas B. Marshall Jr. Family Foundation
-William and Flora Hewlett Foundation 
-King Philanthropies
-Omidyar Network (India)
-Echidna Giving (US)
-Arnold Ventures
-Community Jameel (Saudi Arabia)
-Co-Impact (linked to New Venture Fund, US)</t>
  </si>
  <si>
    <t>MIT (US)</t>
  </si>
  <si>
    <t>Google.org</t>
  </si>
  <si>
    <t>London School of Hygiene and Tropical Medicine; Tufts University;
School of Oriental and African Studies (SOAS), University of London</t>
  </si>
  <si>
    <t xml:space="preserve">https://immana.lcirah.ac.uk </t>
  </si>
  <si>
    <t>https://www.intake.org</t>
  </si>
  <si>
    <t xml:space="preserve">https://www.giz.de/en/worldwide/78552.html </t>
  </si>
  <si>
    <t>C4N-NIPN (National Information Platforms for Nutrition), a sub-project under the K4N Programme</t>
  </si>
  <si>
    <t xml:space="preserve">http://www.nipn-nutrition-platforms.org/International-environment </t>
  </si>
  <si>
    <t xml:space="preserve">Action Against Hunger
Graduate Institute of Geneva
John Hopkins University (USA)
University of Maryland (USA) </t>
  </si>
  <si>
    <t xml:space="preserve">https://www.actionagainsthunger.org/meriam </t>
  </si>
  <si>
    <t>https://mics.unicef.org</t>
  </si>
  <si>
    <t>National Governments</t>
  </si>
  <si>
    <t>Nutrition International (LEAD) +
Amref Health Africa, BRAC, Bangladesh Knitwear Manufacturers and Exporters Association, Children Without Worms, Girl Effect, Government of Bangladesh, Grand Challenges Canada, The Power of Nutrition, UNFPA, University of Saskatchewan, World Bank Group
World Association of Girl Guides and Girl Scouts, Zuellig Family Foundation (ZFF)</t>
  </si>
  <si>
    <t>https://www.nutritionintl.org/what-we-do/nlift/</t>
  </si>
  <si>
    <t>Canada (via Global Affairs Canada)</t>
  </si>
  <si>
    <t>http://www.linknca.org/index.htm</t>
  </si>
  <si>
    <t>Nutrition International Adolescent Nutrition and Anaemia Course</t>
  </si>
  <si>
    <t>NI</t>
  </si>
  <si>
    <t>https://www.nutritionintl.org/ado-course/</t>
  </si>
  <si>
    <t>World Food Programme (WFP)</t>
  </si>
  <si>
    <t>https://www.powerofnutrition.org/what-we-do/</t>
  </si>
  <si>
    <r>
      <t>-CIFF</t>
    </r>
    <r>
      <rPr>
        <b/>
        <vertAlign val="superscript"/>
        <sz val="10"/>
        <color rgb="FF000000"/>
        <rFont val="Franklin Gothic Book"/>
        <family val="2"/>
      </rPr>
      <t xml:space="preserve">UK
</t>
    </r>
    <r>
      <rPr>
        <sz val="10"/>
        <color rgb="FF000000"/>
        <rFont val="Franklin Gothic Book"/>
        <family val="2"/>
      </rPr>
      <t>-UBS Optimus Foundation</t>
    </r>
  </si>
  <si>
    <t>UNICEF
The World Bank</t>
  </si>
  <si>
    <t>https://www.radar-project.org</t>
  </si>
  <si>
    <t>Global Affairs Canada</t>
  </si>
  <si>
    <t>Scaling Up Nutrition (SUN) Monitoring, Evaluation and Learning system</t>
  </si>
  <si>
    <t>https://smartmethodology.org/about-smart/</t>
  </si>
  <si>
    <t>https://smartmethodology.org/survey-planning-tools/smart-methodology/</t>
  </si>
  <si>
    <t>CIFF
Innocent Foundation (UK)</t>
  </si>
  <si>
    <t>EC</t>
  </si>
  <si>
    <t>UNICEF
WFP</t>
  </si>
  <si>
    <t>ACF
IRC</t>
  </si>
  <si>
    <t>https://www.who.int/nutrition/team/en/</t>
  </si>
  <si>
    <t>WHO
UNICEF</t>
  </si>
  <si>
    <t>- ICDDR,B
- IFPRI
- Institute of Development Studies 
- Public Health Foundation of India 
- Save the Children</t>
  </si>
  <si>
    <t xml:space="preserve">http://www.transformnutrition.org/partners/project-partners/ </t>
  </si>
  <si>
    <t>UN Secretary General's Office
-core UN partners such as WFP, FAO, UNICEF work with multi-stakeholder, multi-sectoral partners</t>
  </si>
  <si>
    <t>-Australia
-Belgium
-GIZ
-Indonesia
-Netherlands
-Sweden</t>
  </si>
  <si>
    <t>Hewlett Foundation</t>
  </si>
  <si>
    <t>UNICEF-WHO-The World Bank Joint Child Malnutrition Estimates</t>
  </si>
  <si>
    <t>UNICEF, WHO, The World Bank</t>
  </si>
  <si>
    <t>https://www.who.int/nutgrowthdb/estimates/en/</t>
  </si>
  <si>
    <t>-UNICEF
-WHO
-World Bank Group</t>
  </si>
  <si>
    <t>USAID Advancing Nutrition</t>
  </si>
  <si>
    <t>John Snow, Inc., in partnership with HKI, Save the Children, National Cooperative Business Association CLUSA International, GAIN, Results for Development, The African Nutrition Leadership Programme at North-West University, South Africa, The Manoff Group, Cornell University, University of California-Davis</t>
  </si>
  <si>
    <t>https://www.advancingnutrition.org</t>
  </si>
  <si>
    <t>WHO European Childhood Obesity Surveillance Initiative (COSI)</t>
  </si>
  <si>
    <t>https://www.euro.who.int/en/health-topics/disease-prevention/nutrition/activities/who-european-childhood-obesity-surveillance-initiative-cosi</t>
  </si>
  <si>
    <t>WHO activities re: specific elements of the data value chain for malnutrition</t>
  </si>
  <si>
    <t xml:space="preserve">Type </t>
  </si>
  <si>
    <t>Nutrition For Growth</t>
  </si>
  <si>
    <t>International Development Innovation Alliance</t>
  </si>
  <si>
    <t>Portals in which they feature</t>
  </si>
  <si>
    <t xml:space="preserve">Do they have an innovation platform? </t>
  </si>
  <si>
    <t xml:space="preserve">Do they fund or implement nutrition data innovations? </t>
  </si>
  <si>
    <t>Details</t>
  </si>
  <si>
    <t xml:space="preserve">Link </t>
  </si>
  <si>
    <t>ACF (Action Contre la faim)</t>
  </si>
  <si>
    <t>N4G Signatories (CSO)</t>
  </si>
  <si>
    <t xml:space="preserve">yes </t>
  </si>
  <si>
    <t xml:space="preserve">MERIAM, Constrainst and Complexities ofInformation and Analysis in Emergencies and SAM Photo Diagnosis App </t>
  </si>
  <si>
    <t>https://www.actionagainsthunger.org/impact/research-innovation</t>
  </si>
  <si>
    <t xml:space="preserve">Achieving Health Growth </t>
  </si>
  <si>
    <t xml:space="preserve">Funding Initiative </t>
  </si>
  <si>
    <t xml:space="preserve">GIE Data Champion (Health) </t>
  </si>
  <si>
    <t xml:space="preserve">No, this is a challenge part of Global Grand Challenges </t>
  </si>
  <si>
    <t>Agence Française de Développement</t>
  </si>
  <si>
    <t>N4G Signatories (Donors)</t>
  </si>
  <si>
    <t>Yes, Part of Digital Revolution</t>
  </si>
  <si>
    <t>Maybe</t>
  </si>
  <si>
    <t>Open Data project for agriculture resilience</t>
  </si>
  <si>
    <t xml:space="preserve">https://www.afd.fr/fr/page-thematique-axe/numerique-et-innovation?origin=/fr/rechercher?query=innovation+ </t>
  </si>
  <si>
    <t xml:space="preserve">Australian Aid </t>
  </si>
  <si>
    <t>IDIA Member</t>
  </si>
  <si>
    <t xml:space="preserve">BMGF (Bill &amp; Melinda Gates Foundation) </t>
  </si>
  <si>
    <t>Brazil (MOH)</t>
  </si>
  <si>
    <t xml:space="preserve">CABI (Centre for Agriculture and Biosciences International) </t>
  </si>
  <si>
    <t xml:space="preserve">N4G Signatories (Other) </t>
  </si>
  <si>
    <t>CAFOD</t>
  </si>
  <si>
    <t>CARE</t>
  </si>
  <si>
    <t xml:space="preserve">Center for Health Market Innovations </t>
  </si>
  <si>
    <t>Children's Investment Fund Foundation (CIFF)</t>
  </si>
  <si>
    <t>Comabitting Zika and Future Threats Grand Challenge</t>
  </si>
  <si>
    <t>Comic Relief</t>
  </si>
  <si>
    <t>Development Innovation Ventures</t>
  </si>
  <si>
    <t>Eleanor Crook Foundation</t>
  </si>
  <si>
    <t>EU</t>
  </si>
  <si>
    <t>Family Larsson-Rosenquist Foundation</t>
  </si>
  <si>
    <t>FAO (Food and Agriculture Organization)</t>
  </si>
  <si>
    <t xml:space="preserve">N4G Signatories (UN) </t>
  </si>
  <si>
    <t>Federal Ministry for Economic Cooperation and Development (BMZ)</t>
  </si>
  <si>
    <t xml:space="preserve">Feed The Future </t>
  </si>
  <si>
    <t xml:space="preserve">Figting Ebola </t>
  </si>
  <si>
    <t>Finland</t>
  </si>
  <si>
    <t xml:space="preserve">GAIN (Global Alliance for Improved Nutrition) </t>
  </si>
  <si>
    <t xml:space="preserve">GIZ (Germany) </t>
  </si>
  <si>
    <t>AI for Agriculture, Knowledge 4 Nutrition</t>
  </si>
  <si>
    <t xml:space="preserve">https://www.giz.de/expertise/html/61847.html </t>
  </si>
  <si>
    <t xml:space="preserve">Global Affairs Canada </t>
  </si>
  <si>
    <t>Global Innovation Fund</t>
  </si>
  <si>
    <t xml:space="preserve">Global Mental Health </t>
  </si>
  <si>
    <t xml:space="preserve">Grand Challenges Exploration </t>
  </si>
  <si>
    <t>Funding Initiative</t>
  </si>
  <si>
    <t xml:space="preserve">HKI (Helen Keller International) </t>
  </si>
  <si>
    <t>IFAD (International Fund for Agriculture Development)</t>
  </si>
  <si>
    <t>Innovation in Healthcare</t>
  </si>
  <si>
    <t xml:space="preserve">Other </t>
  </si>
  <si>
    <t xml:space="preserve">Interaction </t>
  </si>
  <si>
    <t>IrishAid</t>
  </si>
  <si>
    <t>Japan</t>
  </si>
  <si>
    <t>King Philanthropies</t>
  </si>
  <si>
    <t>Konbit</t>
  </si>
  <si>
    <t xml:space="preserve">Korean International Cooperation Agency </t>
  </si>
  <si>
    <t xml:space="preserve">Mercy Corps </t>
  </si>
  <si>
    <t xml:space="preserve">Million Lives Club </t>
  </si>
  <si>
    <t>Ministry of Foreign Affairs of the Netherlands</t>
  </si>
  <si>
    <t xml:space="preserve">NI (Nutrition International) </t>
  </si>
  <si>
    <t>One Campaign</t>
  </si>
  <si>
    <t>OpenIDEO</t>
  </si>
  <si>
    <t xml:space="preserve">Oxfam </t>
  </si>
  <si>
    <t xml:space="preserve">Point of Care Diagnosis </t>
  </si>
  <si>
    <t>Point of Care Diagnosis: GCC</t>
  </si>
  <si>
    <t xml:space="preserve">R4D (Results for Development) </t>
  </si>
  <si>
    <t xml:space="preserve">Save the Children </t>
  </si>
  <si>
    <t>Saving Brains</t>
  </si>
  <si>
    <t xml:space="preserve">Scaling Up Nutrition </t>
  </si>
  <si>
    <t>SIDA (Sweden)</t>
  </si>
  <si>
    <t>Skoll-USAID Innovation Investment Alliance</t>
  </si>
  <si>
    <t xml:space="preserve">Stars in Global Health </t>
  </si>
  <si>
    <t>Swiss Agency for Development and Cooperation</t>
  </si>
  <si>
    <t xml:space="preserve">The Rockefeller Foundation </t>
  </si>
  <si>
    <t>UK Food Standards Agency</t>
  </si>
  <si>
    <t>UK Foreign, Commonwealth &amp; Development Office</t>
  </si>
  <si>
    <t xml:space="preserve">UN Nutrition </t>
  </si>
  <si>
    <t xml:space="preserve">UNDP (United Nations Development Program) </t>
  </si>
  <si>
    <t xml:space="preserve">UNICEF (UN Children's Fund) </t>
  </si>
  <si>
    <t>United Arab Emirates</t>
  </si>
  <si>
    <t xml:space="preserve">Unleash </t>
  </si>
  <si>
    <t xml:space="preserve">Vegan Society </t>
  </si>
  <si>
    <t>Villgro Kenya</t>
  </si>
  <si>
    <t xml:space="preserve">WFP (World Food Programme) </t>
  </si>
  <si>
    <t>WHO (World Health Organization)</t>
  </si>
  <si>
    <t xml:space="preserve">World Vision </t>
  </si>
  <si>
    <t xml:space="preserve">Innovations </t>
  </si>
  <si>
    <t>GBV-Innovation Number</t>
  </si>
  <si>
    <t>INNOVATION - Web Link</t>
  </si>
  <si>
    <t>PREVENTATIVE</t>
  </si>
  <si>
    <t>Policy</t>
  </si>
  <si>
    <t>TARGET Population for the innovation? Include GEOGRAPHIC LOCATION(s)</t>
  </si>
  <si>
    <t>RELEVANCE TO GBV: What gap or opportunity does the innovation address?</t>
  </si>
  <si>
    <t>How does it work and why is it INNOVATIVE?</t>
  </si>
  <si>
    <t>What Scaling Stage is it currently at?</t>
  </si>
  <si>
    <t>METRICS: What evidence exists to suggest the innovation is or will be impactful? (Are there quantitative measures of reduction of GBV, program effectiveness, or studies or protocals or publications related to impact?)</t>
  </si>
  <si>
    <t>SUPPORT for SCALING: What kind of support would this innovation need to be scaled up (in its current geographical context and/or test adaption to other countries/populations)?</t>
  </si>
  <si>
    <t>SUBMITTED BY / Notes &amp; Questions</t>
  </si>
  <si>
    <t>GIE Profile</t>
  </si>
  <si>
    <t>Innovator Contact Details AND/Or GIE Available</t>
  </si>
  <si>
    <t>Promundo</t>
  </si>
  <si>
    <t>Social Norms / Behavioral Insights</t>
  </si>
  <si>
    <t>Men and boys: Implemented in 22 countries, scaled in health ministries in 5 countries.</t>
  </si>
  <si>
    <t>Promundo works to promote gender equality and prevent violence by engaging men and boys in partnership with women and girls. Its programs, campaigns, and advocacy efforts are based in rigorous research, including the International Men and Gender Equality Survey (IMAGES). They have reached 45 countries in 20 years, have 65 partners, promote a global fatherhood campaign of nonviolent, equitable caregivers.</t>
  </si>
  <si>
    <t>Addresses power relations and gender equality by working with men and boys (Is this innovative if 20 years old?)</t>
  </si>
  <si>
    <t>Stage 5: Implemented in 22 countries, scaled in health ministries in 5 countries.</t>
  </si>
  <si>
    <t>Promundo program P: Promundo’s Program P training, which has a gender-transformative parenting component that has been tested in many countries, promotes men’s involvement in maternal and child health and an equal division of household labour and caregiving. It has been proven to increase men’s abilities as caregivers, promote positive communication between partners, and reduce parental and family stress and violence.</t>
  </si>
  <si>
    <t>Reached 45 countries in 20 years -- proven ability to scale. Funded by USAID's Development Innovation Ventures 2014-2016. We would need to gather information on what has limited scaling -- is it funding, identifying partnerships, etc?</t>
  </si>
  <si>
    <t>Teresa Parr - USAID.(Reached 45 countries in 20 years -- proven scale, would some question whether innovative?) NOTE: GCC IS ALSO INVESTING HERE (in Rwanda) , and Sida too.</t>
  </si>
  <si>
    <t>https://www.globalinnovationexchange.org/innovation/promundo</t>
  </si>
  <si>
    <t>GIE Contact</t>
  </si>
  <si>
    <t xml:space="preserve">Review Summary </t>
  </si>
  <si>
    <t>INNOVATION</t>
  </si>
  <si>
    <t>TARGET Population / GEOGRAPHIC LOCATION(s)</t>
  </si>
  <si>
    <t>INNOVATION DESCRIPTION &amp; SCALING STAGE (Color coding: Turquoise = 'Strong' with 2+ nominations, Pink = 'Maybe' with 1+ Nomination but comments/action needed)</t>
  </si>
  <si>
    <t>Type of Innovation</t>
  </si>
  <si>
    <t>Why is it innovative? Describe why it is innovative versus good quality programming.</t>
  </si>
  <si>
    <t>THEME/CLUSTER of the innovovation?</t>
  </si>
  <si>
    <t>Nominated by X agencies (yes 10, maybe = 5, No=-5)</t>
  </si>
  <si>
    <t>Comments/Action from review</t>
  </si>
  <si>
    <r>
      <t xml:space="preserve">METRICS: What evidence exists to suggest the innovation is or will be impactful? </t>
    </r>
    <r>
      <rPr>
        <i/>
        <sz val="10"/>
        <color theme="1"/>
        <rFont val="Calibri"/>
        <family val="2"/>
      </rPr>
      <t>(Are there quantitative measures of reduction of GBV, program effectiveness, or studies or protocals or publications related to impact?)</t>
    </r>
  </si>
  <si>
    <t xml:space="preserve">The Girls' Agenda </t>
  </si>
  <si>
    <t xml:space="preserve">2400 Religious scholars, leaders, students and parents (in years), 3 geographic location, 3 provincial regions (The Gambia)
</t>
  </si>
  <si>
    <r>
      <t>STAGE 5:</t>
    </r>
    <r>
      <rPr>
        <i/>
        <sz val="10"/>
        <color rgb="FF000000"/>
        <rFont val="Calibri"/>
        <family val="2"/>
      </rPr>
      <t xml:space="preserve"> Children and young people, especially girls and young women going to the Madrassa are often vulnerable to early, forced, or arranged marriage, FGM, sexual and domestic violence due to several factors. These include their lesser ability of penetrating into the formal economy upon graduation, lack of connection and mentorship from empowered women who can serve as possible role models, and the rigid patriarchal interpretations of religion about the roles of women, among others. The Madrassa Initiative takes a unique approach in working with a particularly difficult group. The engagement takes several approaches, including an intensive training on GBV and related issues for 3-4 days. This training usually serves as the foundation for the relationship to lobby support and contribution to end GBV. At the end of the training, we agree on several follow-up activities, including joint-media activities such as hosting community radio dialogues and featuring them on TGA’s social media platforms.</t>
    </r>
  </si>
  <si>
    <r>
      <t>INNOVATIVE PARTNERSHIPS</t>
    </r>
    <r>
      <rPr>
        <i/>
        <sz val="10"/>
        <color theme="1"/>
        <rFont val="Calibri"/>
        <family val="2"/>
      </rPr>
      <t>:"Up to date, religious misconceptions or religion itself is the leading reason for the perpetration of violence against women and girls. When these misconceptions are addressed and mostly championed by religious scholars, people listen, are likely to be convinced and take action. Over the years, progressive scholars and leaders who are outspoken about women’s empowerment, gender equality and the elimination of GBV/harmful traditional practices have to an extent influenced political leaders to take action. When children/students, especially girls, in these religious institutions build interest in post-training activities, we provide them with mentorship and coaching opportunities. They respond positively by enrolling in tertiary trainings, seeking for employment and speak up about issues that affect them. The establishment of child and gender welfare committees in the schools to address issues relevant to GBV will be a good indicator to measure impact. These committees will be provided with extra trainings on survivor counselling, GBV psycho-social support management and other relevant tools on access to justice and services. We will be working with these committees to monitor progress and adjust gaps on a quarterly basis. Based on its success, we will recommend this approach to the Madrassa Unit of the Ministry of Basic Education for integration into the Madrassa system. 
"</t>
    </r>
  </si>
  <si>
    <t>7. Other (please describe)</t>
  </si>
  <si>
    <t xml:space="preserve">UNICEF: good GBV programming- including multi-stakeholder engagment, unclear how innovative
DFID: More evidence to substantiate scale approach 
</t>
  </si>
  <si>
    <r>
      <t>Comment:</t>
    </r>
    <r>
      <rPr>
        <i/>
        <sz val="10"/>
        <color theme="1"/>
        <rFont val="Calibri"/>
        <family val="2"/>
      </rPr>
      <t xml:space="preserve"> Members interested in having more information around the scale stage of this innovation, </t>
    </r>
    <r>
      <rPr>
        <b/>
        <i/>
        <sz val="10"/>
        <color theme="1"/>
        <rFont val="Calibri"/>
        <family val="2"/>
      </rPr>
      <t xml:space="preserve">Discuss </t>
    </r>
    <r>
      <rPr>
        <i/>
        <sz val="10"/>
        <color theme="1"/>
        <rFont val="Calibri"/>
        <family val="2"/>
      </rPr>
      <t xml:space="preserve">- This approach is interesting and potentially effective given the reach of madrasas in target countries. Broader theme - leveraging existing insitutions (in this case: the madrasa), providing both preventative and responsive solution. </t>
    </r>
  </si>
  <si>
    <t xml:space="preserve">Children and young people, especially girls and young women going to the Madrassa are often vulnerable to early, forced, or arranged marriage, FGM, sexual and domestic violence due to several factors including their lesser ability of penetrating into the formal economy upon graduation, lack of connection and mentorship from empowered women who can serve as possible role models, and the rigid patriarchal interpretations of religion about the roles of women, among others. Such victims can be severely trapped in a vicious cycle of poverty, have little or no opportunity of accessing and using contraceptives to space their births and determine the number of children they want. Also, their vulnerability to exclusion in the decision-making process within their families and communities increases their acceptance of violence perpetrated against them because of the low social and economic realities they are mostly faced with.
</t>
  </si>
  <si>
    <t xml:space="preserve">The Madrassa Initiative is at Stage 5. This means expanding to cover larger geographies in provincial regions, including rural, marginalized and hard-to-reach communities. 
</t>
  </si>
  <si>
    <t xml:space="preserve">Up to date, religious misconceptions or religion itself is the leading reason for the perpetration of violence against women and girls. When these misconceptions are addressed and mostly championed by religious scholars, people listen, are likely to be convinced and take action. Over the years, progressive scholars and leaders who are outspoken about women’s empowerment, gender equality and the elimination of GBV/harmful traditional practices have to an extent influenced political leaders to take action. When children/students, especially girls, in these religious institutions build interest in post-training activities, we provide them with mentorship and coaching opportunities. They respond positively by enrolling in tertiary trainings, seeking for employment and speak up about issues that affect them. The establishment of child and gender welfare committees in the schools to address issues relevant to GBV will be a good indicator to measure impact. These committees will be provided with extra trainings on survivor counselling, GBV psycho-social support management and other relevant tools on access to justice and services. We will be working with these committees to monitor progress and adjust gaps on a quarterly basis. Based on its success, we will recommend this approach to the Madrassa Unit of the Ministry of Basic Education for integration into the Madrassa system. 
</t>
  </si>
  <si>
    <t xml:space="preserve">1. Funding for program implementation. 2. Staffing. 3. Volunteer training &amp; retention (Arabic language, religious studies, communication for change, grant writing, councelling and stress management, M&amp;E) . Institutional Strengthening (develop standard training/program manual, annual auditing, video/camera gadgets, development of an M&amp;E framework). 
</t>
  </si>
  <si>
    <t>Sida, Anna Zetterström Bellander &amp; Nina Strandberg (The project is a grantee of Amplify Change and suggested by the fund manager)</t>
  </si>
  <si>
    <t>RESOURCES &amp; LEARNING</t>
  </si>
  <si>
    <t>Please provide details below of relevant reports, approaches, organizations or other resources relevant to surfacing innovations to address GBV. This may include resources that are helpful in informing and addressing root causes of GBV, or questions/challenges that arise in this rapid scanning process.</t>
  </si>
  <si>
    <t>RESOURCE NAME</t>
  </si>
  <si>
    <t>RESOURCE TYPE</t>
  </si>
  <si>
    <t>AUTHOR(S) / ORGANIZATION</t>
  </si>
  <si>
    <t>RELEVANCE TO GBV</t>
  </si>
  <si>
    <t>WEB LINK</t>
  </si>
  <si>
    <t>SUBMITTED BY - Notes/Comments</t>
  </si>
  <si>
    <t>Questions / Challenges as related to scoping for innovation</t>
  </si>
  <si>
    <t>What Works Website</t>
  </si>
  <si>
    <t>Website / Research</t>
  </si>
  <si>
    <t>UKAID</t>
  </si>
  <si>
    <t>What Works to Prevent Violence Against Women and Girls is an innovative global programme working in 13 countries across the world building the evidence base on What Works to prevent violence in low-middle income settings.</t>
  </si>
  <si>
    <t>https://www.whatworks.co.za/</t>
  </si>
  <si>
    <t>DFID/R4D</t>
  </si>
  <si>
    <t>SIDA GBV &amp; Education Brief</t>
  </si>
  <si>
    <t>Brief</t>
  </si>
  <si>
    <t>SIDA Gender Toolkit</t>
  </si>
  <si>
    <t>This brief provides an overview of the relationship between education and GBV.1 It illustrates how education can reduce exposure to, and perpetration of GBV, but also highlights the negative impact GBV can have on lifelong learning.</t>
  </si>
  <si>
    <t>https://www.sida.se/contentassets/a3950e8788ec48a78218358a0457fa63/genderbased-violence-and-education.pdf</t>
  </si>
  <si>
    <t>R4D (SIDA Brief)</t>
  </si>
  <si>
    <t>Is gender-senstive education one of the main innovations for prevention? If successful, what are the barriers to scaling up?</t>
  </si>
  <si>
    <t>Costing of Norms-Shifting Behavior</t>
  </si>
  <si>
    <t>Primer</t>
  </si>
  <si>
    <t>USAID - Rick Homan</t>
  </si>
  <si>
    <t>This primer is intended to be used as a resource to assist those who are implementing norms-shifting
interventions in thinking through decisions that need to be made when assessing the cost of those
interventions. It draws from a USAID intervention, the Passages Project (a GBV-innovation).</t>
  </si>
  <si>
    <t>http://irh.org/resource-library/costing-primer/</t>
  </si>
  <si>
    <t>R4D (USAID Brief)</t>
  </si>
  <si>
    <t>Costs to be factored in identifying short-list of GBV Innovations for scale</t>
  </si>
  <si>
    <t>One Liner</t>
  </si>
  <si>
    <t>GIE URL</t>
  </si>
  <si>
    <t>Organization</t>
  </si>
  <si>
    <t>Stage</t>
  </si>
  <si>
    <t>Stage Description</t>
  </si>
  <si>
    <t>Focus Area Sector(s)</t>
  </si>
  <si>
    <t>Focus Area Topic(s)</t>
  </si>
  <si>
    <t>Additional Focus Area Sector(s)</t>
  </si>
  <si>
    <t>Additional Focus Area Topic(s)</t>
  </si>
  <si>
    <t>Implementation Countries</t>
  </si>
  <si>
    <t>Planned Countries Implemented in</t>
  </si>
  <si>
    <t>Problem</t>
  </si>
  <si>
    <t>Solution</t>
  </si>
  <si>
    <t>Innovation Description</t>
  </si>
  <si>
    <t>Goals and Milestones</t>
  </si>
  <si>
    <t>Mission &amp; Vision</t>
  </si>
  <si>
    <t>Beneficiaries</t>
  </si>
  <si>
    <t>Verified Funding Org.</t>
  </si>
  <si>
    <t>Verified Recogition Org.</t>
  </si>
  <si>
    <t>Pending Funding Org.</t>
  </si>
  <si>
    <t>Pending Recognition Org.</t>
  </si>
  <si>
    <t>Key Partnership Org.</t>
  </si>
  <si>
    <t>Website URL</t>
  </si>
  <si>
    <t xml:space="preserve">final list </t>
  </si>
  <si>
    <t xml:space="preserve">Augustin (yes, no, potentially relevant) </t>
  </si>
  <si>
    <t xml:space="preserve">Yasho act as deal breaker </t>
  </si>
  <si>
    <t>Mobicure's Omomi Growth Monitor feature, helps to prevent your child from taking ill. It helps mothers personally check their baby‚Äôs health health weight, height, arm size, and provide ready diagnosis on Oedema, Malnutrition and color code.</t>
  </si>
  <si>
    <t>https://www.globalinnovationexchange.org/innovation/omomi</t>
  </si>
  <si>
    <t>SMS service has over 4000+ users since its full launch in August 2015 as we have been able to partner with multiple primary health centers in the state. This along with our monthly Medical Reachout Program (in Edo State) has given us an audience reach of over 15,0000 women since launch. These program are being supported by the US State Department via the US Consulate, Lagos. The app recently selected among 5 winners at the HIC Awards held in Lagos in October, 2015. PHN/HIC Awards http://www.phn.ng/publications.php &lt;br&gt;The current users are pregnant women and mothers of children under-5. Also, young women whom are sexualy active have come to find the community very helpful</t>
  </si>
  <si>
    <t>"Maternal Newborn and Child Health"</t>
  </si>
  <si>
    <t>"Digital Development"</t>
  </si>
  <si>
    <t>HIV/AIDS</t>
  </si>
  <si>
    <t>"Human Centered Design"</t>
  </si>
  <si>
    <t>&lt;div&gt;Our product, the ·ªåM·ªåMI mobile application combines innovation with the already existing infinite potential of mobile technology in Africa. ·ªåM·ªåMI is based on the WHO/UNICEF Childhood Survival Strategies has a unique range of features helps parents keep their children healthy by enabling them easily monitor their children's health. It ensures parents can remember their kids‚Äô future vaccination dates with an immunization schedule tracker, easily monitor their growth, as well as provides vital health tips on breast feeding and guides mothers in steps on the home management of diarrhea(second leading cause of under-5 mortality globally). The app also has a food fortification section to help mothers prepare balanced meals containing all the essential nutrients for a growing child, hence tackling malnutrition. The family planning gives interesting and important information encouraging family planning. The recently added a very interesting model for the female education section. By using gamification, we intend to improve parents and caregivers basic health knowledge in promoting child and maternal healthcare. Furthermore the app has a mothers community section which provides a safe and secure platform for mothers to interact, share and learn with other mothers and doctors. In other to reach every mother, we recognize that not all mothers have access to smartphones. We therefore have extended and diversified the product by providing an SMS and currently working on Interactive Voice Recording (IVR) service. These services are still based on utilizing the essentials the WHO/UNICEF Childhood Survival Strategies.&lt;br&gt; &lt;/div&gt;</t>
  </si>
  <si>
    <t>"United Nations"</t>
  </si>
  <si>
    <t>"Expo 2020 Dubai UAE","United Nations","United States African Development Foundation"</t>
  </si>
  <si>
    <t>"Expo 2020 Dubai UAE","United States African Development Foundation"</t>
  </si>
  <si>
    <t>http://mobicure.biz/</t>
  </si>
  <si>
    <t>https://www.globalinnovationexchange.org/innovation/ikure-techsoft</t>
  </si>
  <si>
    <t>The first iKure Rural Health Centre (RHC) was set up in the month of November, 2012 at Keshiary region of West Bengal. The second RHC was established in the month of February, 2013 in the Bolpur region of West Bengal. Within a span of 1 year, iKure has scaled up its operations aggressively and established 28 RHCs along with 29 Mobile Medical Unit camps in West Bengal. iKure has screened more than 400,000 patients, treated 22,000 paid patients and touched more that 110 villages in West Bengal.</t>
  </si>
  <si>
    <t>"Non-communicable Diseases","Health Systems","Maternal Newborn and Child Health"</t>
  </si>
  <si>
    <t>"Digital Inclusion &amp; Connectivity","Monitoring &amp; Evaluation"</t>
  </si>
  <si>
    <t>India‚Äôs healthcare sector remains critically flawed with a shortage of facilities, manpower, and resources.</t>
  </si>
  <si>
    <t>iKure is creating an integrated network of rural health centers to provide affordable quality healthcare in close proximity to underserved rural populations of India.</t>
  </si>
  <si>
    <t>"Duke University","Results for Development"</t>
  </si>
  <si>
    <t>http://www.ikure.in</t>
  </si>
  <si>
    <t xml:space="preserve">Potentially </t>
  </si>
  <si>
    <t>link to underlying factors</t>
  </si>
  <si>
    <t>potentially- but I find the link weak. It seems more geared towards health services in general than MNCH specifically</t>
  </si>
  <si>
    <t>CommCare by Dimagi</t>
  </si>
  <si>
    <t>Dimagi is working with organizations around the world to support COVID-19 response with our customizable mobile data collection and service delivery platform, CommCare, which is being used for everything from contact tracing to facility readiness.</t>
  </si>
  <si>
    <t>https://www.globalinnovationexchange.org/innovation/commcare</t>
  </si>
  <si>
    <t>Used in more than 80 countries, CommCare is the most widely adopted and technically advanced mobile platform for data collection and service delivery.  Currently, governments around the world are using CommCare to help contain the spread of COVID-19.</t>
  </si>
  <si>
    <t>Agriculture,"Infectious &amp; Vector Diseases","Maternal Newborn and Child Health"</t>
  </si>
  <si>
    <t>Health,"Infectious &amp; Vector Diseases","Communication with Communities","Data Collection/Needs Assessments","Response Technologies"</t>
  </si>
  <si>
    <t>"Digital Development","Digital Inclusion &amp; Connectivity","Human Centered Design",Data/Analytics,"Monitoring &amp; Evaluation",Technology</t>
  </si>
  <si>
    <t>"Australian Department of Foreign Affairs and Trade","Bill &amp; Melinda Gates Foundation","Centers for Disease Control and Prevention","Department for International Development","Grand Challenges Canada","Korea International Cooperation Agency",Norad,"United States Department of Defense","U.S. Agency for International Development","World Vision"</t>
  </si>
  <si>
    <t>"Duke University","Results for Development","Schwab Foundation for Social Entrepreneurship"</t>
  </si>
  <si>
    <t>"Bill &amp; Melinda Gates Foundation","Duke University","Grand Challenges Canada",Norad,"Results for Development","Schwab Foundation for Social Entrepreneurship","U.S. Agency for International Development"</t>
  </si>
  <si>
    <t>https://dimagi.com/covid-19/</t>
  </si>
  <si>
    <t>Community Health Workers Providing Door to Door Healthcare</t>
  </si>
  <si>
    <t>https://www.globalinnovationexchange.org/innovation/living-goods</t>
  </si>
  <si>
    <t>Randomized evaluations are the gold standard in evaluation design. In 2014, A large-scale, randomized evaluation of Living Goods‚Äô and our partner BRAC‚Äôs community health program in Uganda showed substantial impact in reducing unnecessary deaths. After three years, results demonstrated a 27 percent reduction in under-five mortality at an estimated average cost of $68 per life-year saved. Infant and neonatal‚Äîunder 1 month‚Äîmortality were also significantly reduced by 33 and 27 percent, respectively. The Children‚Äôs Investment Fund Foundation funded the independent evaluation led by a team affiliated with IPA and J-PAL. The RCT found that the community health program improved other intermediate outcomes as well, including improved health access, health knowledge, and behaviors. For example, households with a newborn baby were 71 percent more likely to have received a visit in the first week after birth.</t>
  </si>
  <si>
    <t>Health,Nutrition,"Maternal Newborn and Child Health"</t>
  </si>
  <si>
    <t>Energy,Gender,Health,"Water Sanitation and Hygiene (WASH)","Clean Cooking","Energy Efficiency","Economic Empowerment","Agriculture Water Management"</t>
  </si>
  <si>
    <t>"Social and Behavior Change",Inclusion</t>
  </si>
  <si>
    <t>Uganda,Kenya</t>
  </si>
  <si>
    <t xml:space="preserve">We live in an age of medical and technological miracles, yet 6 million children still die each year from preventable causes.  One billion people in the developing world lack access to healthcare, and an estimated 750,000 to 1 million CHWs are still required in sub-Saharan Africa alone to meet the need.  As a result, millions are forced to settle for health systems that are chronically under-funded, under- stocked, and under-managed. This disproportionately affects women and their children. Each of these problems increases at the ‚Äúlast mile,‚Äù for the hardest-to-reach rural communities, where the need is often greatest. </t>
  </si>
  <si>
    <t xml:space="preserve">In the context of this broken healthcare system, CHWs are the first and only link to healthcare for many people across the developing world.  CHWs are community members with basic health training who proactively address the essential health needs of their neighbors. They are trusted, knowledgeable, frontline health workers who often come from and live in the communities they serve. While they do not have the same highly skilled training as a nurse or doctor, CHWs bridge cultural, geographical, and linguistic barriers and still effectively address a wide range of their community‚Äôs basic and preventative health needs. CHWs expand access to healthcare and education by proactively bringing essential health services to their neighbors‚Äô doorsteps at a fraction of the cost of facility-based care.   Unfortunately, few CHW platforms have reached the scale needed to significantly improve health outcomes. A recent assessment of the Kenyan community health strategy, for example, found that high workloads, lack of accountability, low pay, and insufficient supervision render government-managed CHWs ineffective.  Despite heavy reliance on CHWs in places like sub-Saharan Africa and South Asia, the current status quo is that CHWs are not properly paid, managed, trained, or equipped.   Living Goods knows that with the right support, however, CHWs can reach their full potential. CHWs have been proven to save lives, increase access to care, contain health crises, and keep healthcare affordable, all while delivering a positive economic return, reducing unemployment, and empowering women.5 It is estimated that 90% population coverage by CHWs in key countries by 2020 could save ~2.5 million lives  and produce a 10:1 return on investment.5 Thriving communities have the chance to thrive economically. Healthy families mean more children are in school, women have more time to dedicate to their work, and communities become more productive and thrive. With access to basic healthcare, children get a real shot at reaching their full potential and women gain more agency over their own lives and the future of their families.  Living Goods‚Äô solution is a new approach for managing and supporting government CHWs that delivers dramatically better health outcomes at significantly lower cost than alternatives. This game-changing approach reimagines community health systems by blending the best practices and research from public health with effective performance management and incentives from the business sector, a powerful mobile platform, and support to government partners to strengthen health systems.  </t>
  </si>
  <si>
    <t>Living Goods saves lives at scale by supporting digitally empowered community health workers who deliver care on call‚Äìmaking it easy for families in need to get the care they need.  We envision a world where every family can easily access the healthcare they need to survive and thrive.</t>
  </si>
  <si>
    <t xml:space="preserve">Baby under five and pregnant mothers </t>
  </si>
  <si>
    <t>"Mercy Corps","The Skoll Foundation","U.S. Agency for International Development"</t>
  </si>
  <si>
    <t>"Duke University","J-PAL Global","Results for Development","U.S. Agency for International Development"</t>
  </si>
  <si>
    <t>"J-PAL Global","Mercy Corps","The Skoll Foundation","U.S. Agency for International Development"</t>
  </si>
  <si>
    <t>"J-PAL Global"</t>
  </si>
  <si>
    <t>https://livinggoods.org</t>
  </si>
  <si>
    <t>BornFyne means safe delivery. BornFyne connects pregnant women to their doctors especially during emergencies via a prenatal management system, empowers rural non literate women and communities in communicating health needs and make informed choices.</t>
  </si>
  <si>
    <t>https://www.globalinnovationexchange.org/innovation/bornfyne</t>
  </si>
  <si>
    <t>University of Ottawa</t>
  </si>
  <si>
    <t>Proof of concept is funded by Grand Challenges Canada in Bali district in Cameroon.https://www.grandchallenges.ca/grantee-stars/1808-16602/. Project feasibility study at http://apps.who.int/trialsearch/Trial2.aspx?TrialID=PACTR201808703097367</t>
  </si>
  <si>
    <t>Gender,"Maternal Newborn and Child Health"</t>
  </si>
  <si>
    <t>"Evidence &amp; Impact"</t>
  </si>
  <si>
    <t>Health,Literacy,"Workforce Development","Economic Empowerment","Gender Equity","Communication with Communities","Health Systems","Primary Care","Sexual and Reproductive Health","Human Powered Transport"</t>
  </si>
  <si>
    <t>"Digital Development","Digital Inclusion &amp; Connectivity","Public-Private Partnerships","Social and Behavior Change","Monitoring &amp; Evaluation",GIS/Mapping,Technology</t>
  </si>
  <si>
    <t>In Cameroon, poor rural woman suffer inequitably from preventable, ill-health and death due to maternal related causes with maternal mortality at 596/100,000 lives birth (WHO,2016).Rural women, especially those with no formal education,are the most affected,with impeding  access to care, information and social barriers especially during emergencies like COVID19. Poor referrals,poor emergency services during pregnancy.Existing mobile applications is challenged in utilization by non literate group</t>
  </si>
  <si>
    <t>BornFyne-Prenatal management system connects pregnant women and individuals in need to their doctors and health facility.Overcome social and communication barriers with use of graphics.Providing remote  access during emergency using geonavigation and geolocalization  support systems to respond, track and monitor district, regional activities.Collect timely data remotely from both patient and facility to inform rapid decision making.Provide personalized health education and reminder messages.</t>
  </si>
  <si>
    <t>BornFyne is an interative system that supports the delivery of clinical care at primary care, health centers, district hospitals and facilitates referrals to regional hospitals and emergency using*GIS features. BornFyne has six icons connected to a web-based prenatal management system(PNMS).Women or patients can get registered at the health facility by a provider or at home and a unique code is assigned automatically to identify patient and track their records through out in the database for each service or activity perform to the patient. Data is collected in real time and PNMS flags high risk patient for follow up. Sends personalized health and educational messages,educate and empower. Secures health records for continuity of care. Core implementation aspect of BornFyne engages the Ministry of Health--District Medical Officers and stakeholders from the onset, public private partnership, telecom companies and local transport system. World Solar Fund donated 140 solar chargers to empower women, as a key partner. Provision of solar chargers ensure sustained energy for the phones and good light source versus using fuel lanterns which increase the risk of low birth weight. Support prevention and health promotional messages offline in various languages. BornFyne has the potential to collect data on COVID19 related information from patient and upload to the system for monitoring and decision making both at health facility and remotely from their homes.</t>
  </si>
  <si>
    <t xml:space="preserve"> We need support to further validate the PNMS platform, emergency communication,policy relevant and data driven activities that our innovation supports in responding to quality RMNCH. Support to enhance performance and quality of care by transforming RMNCH paper vouchers in the French zones to e-vouchers.Support and facilitate health financing activities like PBF, within health districts towards achieving universal health coverage.With support,we planned to implement in Trans Nzaio county,Kenya.</t>
  </si>
  <si>
    <t>To strengthened human well being by providing innovative approaches to help pregnant women,communities, and population at large especially in rural areas with remote access to basic, timely and urgent care and information especially during emergencies.Strengthened prevention and promotional activities at primary health care, facilitate referrals and emergencies.Reduced mortality and morbidity one district at a time and improve response strategies in crisis situation towards achieving SDGs.</t>
  </si>
  <si>
    <t>All age group, women of reproductive age from 15-49+  and newborns(track vaccination) with improved quality of care through out life, including men. Enhanced equity for non literate population in utilization of mobile app, address social and communication barriers.Health providers-- improves quality of RMNCH care -boost quality indicators of performance-based financing program. Transport system for emergency services--empower local transporters with powered GPS services, flags at risk pregnancy</t>
  </si>
  <si>
    <t>www.bornfyne.org</t>
  </si>
  <si>
    <t xml:space="preserve">Royalty rewards to address barriers to effective uptake and provision of immunization among caregivers in Rural and Urban areas in Kenya </t>
  </si>
  <si>
    <t>https://www.globalinnovationexchange.org/innovation/imu-root</t>
  </si>
  <si>
    <t xml:space="preserve">Royalty rewards Schemes  process developed .Caregivers earned points for vaccine/training taken ,  M&amp; E  system for real time tracking of defaulters , adherence and behaviour change . Training and mentorship , visualisation through animated Dummy </t>
  </si>
  <si>
    <t>"Parent &amp; Family Engagement","Maternal Newborn and Child Health","Gender-based Violence"</t>
  </si>
  <si>
    <t>"Basic Education","Infectious &amp; Vector Diseases","Health Systems"</t>
  </si>
  <si>
    <t>The public health problem due to missed immunisation has resulted into high prevalence of preventable disease,morbidity, mortality and disability amongst children in the first 1000 days of life. Rewarding of caregivers have shown increase in uptake, lack of consistency and target specific rewards have not addressed  immunisation apathy fully. This has increased gender based violence against women by men who feel they are being nagged to pay for treatment of young children.</t>
  </si>
  <si>
    <t>Royalty program to reward parents for vaccinating their children, secure health records, document adverse effect of the vaccines thus earning points and getting recognised as immunisation champions. M&amp; E  system for real time tracking of defaulters , adherence and behaviour change . Training and mentorship of caregivers , visualisation through animated Dummy which also has a 3D print out for ease of understanding vaccines benefits and impact of defaulting. GBV and COVID-19 intervetion tracker.</t>
  </si>
  <si>
    <t>Develop a checklist and criteria on becoming an Immunizations champion, process of training them and graduating them into to become CHVs and project staff. Enhance the animated and 3 D immunizations training, training more communities through Human centered design to evolve and cascade community owned and led immunization projects and unique reward schemes for caregiver‚Äôs thus sustainable adherence to immunization schedules. messages to combat COVID-19 in virtual groups</t>
  </si>
  <si>
    <t xml:space="preserve">Vision: Vibrant community owned and based immunization advocacy, process due to a transformative approach to immunization and vaccines amongst caregivers  Mission: - Reducing the impact of childhood diseases resulting in low child mortality rates during the first 1000 days of life through community based reward schemes , updated Health information system (HMIS) on immunization feedback loop and growth monitoring for children at home.  </t>
  </si>
  <si>
    <t xml:space="preserve">Children aged 0-100 days ( infants ) Teenage mothers. Girls aged 15-25 years made vulnerable  Mothers aged 25-45 living in slums with an average income of USD 2-3 per day Grandmothers made caregivers by absent daughters who gave birth at home or deceased. Health care providers  Immunization and after care services for any after effects of immunization </t>
  </si>
  <si>
    <t>"Bill &amp; Melinda Gates Foundation",GAVI,OpenIDEO</t>
  </si>
  <si>
    <t>http://stamp.co.ke/index.php/immunization-projects/</t>
  </si>
  <si>
    <t xml:space="preserve">(SCOPE CODA) Conditional On-Demand Assistance Solutions </t>
  </si>
  <si>
    <t>https://www.globalinnovationexchange.org/innovation/scope-coda-conditional-on-demand-assistance-solutions</t>
  </si>
  <si>
    <t>Nutrition,"Data Collection/Needs Assessments"</t>
  </si>
  <si>
    <t>"Child Protection","Health Systems","Maternal Newborn and Child Health"</t>
  </si>
  <si>
    <t>Uganda,Madagascar,Tajikistan,"Congo, Democratic Republic of the","El Salvador","South Sudan"</t>
  </si>
  <si>
    <t>GSMA,"United Nations","World Food Programme"</t>
  </si>
  <si>
    <t>GSMA,"World Food Programme"</t>
  </si>
  <si>
    <t>plus</t>
  </si>
  <si>
    <t>We have reached over 25,000 newborns in 26 countries with our intervention on newborn and maternal health. we are working with various governments, private hospitals and public health organizations to reduce neonatal mortality.</t>
  </si>
  <si>
    <t>"Maternal Newborn and Child Health","Medical Devices"</t>
  </si>
  <si>
    <t>Technology</t>
  </si>
  <si>
    <t>"Primary Care"</t>
  </si>
  <si>
    <t>Cameroon,"Papua New Guinea",Ghana,Benin,Zimbabwe,India,Pakistan,Guinea-Bissau</t>
  </si>
  <si>
    <t>Hypothermia, affecting 32-85% of neonates globally, is among the top causes of neonatal deaths, also resulting in poor organ development and growth. Regular temperature monitoring is the standard of care. However, as part of our research in 120+ clinics, we saw: ‚Ä¢ In low-resource clinics, nurses often skip temperature readings among competing priorities ‚Ä¢ Parents cannot operate thermometers due to lack of awareness and education ‚Ä¢ KMC compliance by family members was extremely low at homes</t>
  </si>
  <si>
    <t>TempWatch is a wearable temperature-monitoring wristband that continuously monitors a neonate‚Äôs temperature for 1 month in the clinic or at home. If a neonate enters into mild hypothermia (&amp;lt;36.5C), the device triggers a sound and light to alert the parents so they can perform KMC. This prevents further hypothermia and other deadly consequences. Multiple continuous alarms signal the infant is unable to maintain temperature, implying a possible infection and cause for seeking skilled help.</t>
  </si>
  <si>
    <t>The company is building strong sales teams, connecting to channel partners with robust distribution networks, generating clinical evidence on behavioral patterns around TempWatch. Direct funding will be needed to reach more babies in new geographies  and/or support technical refinements to the tool. Improvements to reduce cost the cost and support the training, implementation and M&amp;amp;E support the public health organizations such as UNICEF procuring the device.</t>
  </si>
  <si>
    <t>Over 4% of the world‚Äôs children die before their 5th birthday, and many of those surviving experience long-term health injuries. The vast majority of these deaths and injuries occur in low-resource parts of the world and are preventable. At BEMPU Health, our vision is for all children to have the chance to live full and healthy lives. To achieve this, BEMPU Health offers innovative life-saving health products for children in low-resource areas.</t>
  </si>
  <si>
    <t>TempWatch is typically prescribed when a LBW baby is discharged from the hospital and then used at home, empowering families to monitor the health of their children. While standard thermometers require parents to take their baby‚Äôs temperature at regular intervals, TempWatch enables parents to simply monitor a baby‚Äôs temperature remotely and around the clock, including at night, with over 95.8% accuracy.  Most importantly, the device is easy to use and does not require caretakers to be literate.</t>
  </si>
  <si>
    <t>http://www.bempu.com</t>
  </si>
  <si>
    <t xml:space="preserve">link to immediate factors </t>
  </si>
  <si>
    <t>We make affordable medical devices for Africa</t>
  </si>
  <si>
    <t xml:space="preserve">Working prototype device which we have patented. We have received ethical approval from NIMR. We are awaiting clinical trials. We have 27 clinics on the waitlist and we‚Äôve raised $62,778 from Facebook, Cisco, and Africa Capital Alliance. </t>
  </si>
  <si>
    <t>"Maternal Newborn and Child Health","Medical Devices","Primary Care"</t>
  </si>
  <si>
    <t>"Health Systems"</t>
  </si>
  <si>
    <t>"Digital Development",Technology,AI</t>
  </si>
  <si>
    <t xml:space="preserve">Last year 76,000 pregnant women and 500,000 children die for one simple reason ‚Äì they had high blood pressure and were not given magnesium sulfate at a specific rate and time through an infusion. This is because today, the infusion process is very manual and dependent on the memory of poorly trained medical practitioners. </t>
  </si>
  <si>
    <t>Complete Clinical Trials,   State Ministry of Health Approval,   Standard Organization of Nigeria Certification  National Agency for Food &amp; Drug Administration and Control Approval.  FDA 510K Device Clearance.  Europe CE Mark Certification.</t>
  </si>
  <si>
    <t>We are on a mission to save lives by empowering today's medical team with affordable medical devices.</t>
  </si>
  <si>
    <t>Our solution is needed in the following critical health sector;  Maternal Care ‚Äì To administer Magnesium Sulfate and Oxytocin.     Outpatient and Ambulatory Infusion ‚Äì To administer Chemotherapy, Antibiotics, IVIG and Chronic Inflammatory Disease Pediatric and Elderly Care ‚Äì For Fluid Management. Pre-Hospital Medication Administration ‚Äì To administer Vasopressures-Epinephrine and Dopamine. Infectious Disease Management ‚Äì To administer Quinine and Fluid Management for Cholera.</t>
  </si>
  <si>
    <t>https://treplabs.co</t>
  </si>
  <si>
    <t>"Bernard van Leer Foundation","Bill &amp; Melinda Gates Foundation","Grand Challenges Canada","Maria Ceclia Souto Vidigal","Palix Foundation","The Armauer Hansen Research Institute","The ELMA Foundation","UBS Optimus Foundation","World Vision"</t>
  </si>
  <si>
    <t>Monica Nolan of MU-JHU Care Limited in Uganda will adapt the existing open source Smart Register Platform, which digitally stores health records, for the real-time collection and transfer of immunization data, to improve vaccine coverage and other healthcare services for women and children in Uganda. In many low- to middle-income countries, records of childhood vaccinations are usually written by hand and can be poor quality. Digital records are of better quality and value, as they also enable the integration of different types of healthcare services, such as HIV services and vaccinations, to improve overall health. They will adapt existing technology and infrastructure, including the Smart Register Platform, which is already integrated into several national health systems and can produce automated SMS reminders of appointments. They will also design methods informed by mothers with young families, health workers and managers, to optimize data use and delivery of health services. They will use surveys and analyze health data to evaluate their approach for improving vaccine timeliness and coverage at selected clinics.</t>
  </si>
  <si>
    <t>"Bill &amp; Melinda Gates Foundation"</t>
  </si>
  <si>
    <t>The Alliance for Nutrition is building the Hybrid Value Chain between farmers and the most vulnerable members of our communities to offer access to affordable and healthy food with the goal of improving overall health status of beneficiaries</t>
  </si>
  <si>
    <t xml:space="preserve">https://www.globalinnovationexchange.org/innovation/cooperativa-multiactiva-de-madres-del-valle-coomac-hybrid-value-chain-for-vulnerable-populations </t>
  </si>
  <si>
    <t xml:space="preserve">Currently we are busy transitioning this project from a local model in Cali, Colombia to a national level. </t>
  </si>
  <si>
    <t>Agriculture,Nutrition,"Pre-primary/Pre-school/ECD Education"</t>
  </si>
  <si>
    <t>Colombia</t>
  </si>
  <si>
    <t>https://sites.google.com/view/coomacovalle/unidades-productivas</t>
  </si>
  <si>
    <t>link to basic factors</t>
  </si>
  <si>
    <t>GiftedMom is uses digital technologies to democratize maternal and infant health care access. Our vision is to enable African Moms use GiftedMom services to access all the information needed to prevent complications and improve quality of life.</t>
  </si>
  <si>
    <t>https://www.globalinnovationexchange.org/innovation/giftedmom</t>
  </si>
  <si>
    <t>Currently in 42 hospitals with 14 active in Cameroon and in Nigeria. Over 170,000 women are registered in our platform. By improving vaccination and antenatal outcomes in some hospitals from 70% to 92% within a 1-year period put it beyond pilot phase</t>
  </si>
  <si>
    <t>"Prevention &amp; Vaccination","Maternal Newborn and Child Health"</t>
  </si>
  <si>
    <t>"Public-Private Partnerships"</t>
  </si>
  <si>
    <t>Cameroon,"Sierra Leone",Nigeria,Rwanda,Gabon,Egypt,Brazil,Sudan,Haiti</t>
  </si>
  <si>
    <t>Our innovation addresses the problem of maternal and infant deaths which is alarming not only in Cameroon and Nigeria, but Africa as a whole. This results from delays in taking decision to seek care due to lack of proper information to make informed decisions. poor understanding of complications and negligence; delays in reaching care due to geographical location and delays in receiving care due to inadequate medical team.&amp;nbsp;</t>
  </si>
  <si>
    <t>We address this problem by providing a platform where women can obtain all the information they need to be able to make informed decisions. We provide health information that is trusted and practical from health professionals and other moms, we provide reminders for women to go to hospital for their appointments in order to receive adequate care, we provide a two-way communication between women and health professionals.</t>
  </si>
  <si>
    <t>1. Scale: nationwide in Cameroon and to 3 other countries reaching 1 million women by end of 2019&lt;br&gt;2. Fundraising: equity round of 1.5 million dollars&lt;br&gt;3. Employment: Create 25 more jobs in the next 12 months and recruit 100 volunteer nurses in to our affiliation program&lt;br&gt;4. Partnership: sign 5 new clients to advertise on our platform&lt;br&gt;&lt;br&gt;</t>
  </si>
  <si>
    <t>Our vision is to see African moms using GiftedMom digital solution to access all the information needed to prevent complications and improve quality of life. Our mission is to offer digital solutions to ensure that African moms are empowered with information for a safe pregnancy and healthy baby. No woman should die while giving birth and every child is expected to live healthy.</t>
  </si>
  <si>
    <t>We aim to serve pregnant women and nursing mothers.</t>
  </si>
  <si>
    <t>Shift7,"The United Nations Foundation","United Nations Non-Governmental Liaison Service (UN-NGLS)"</t>
  </si>
  <si>
    <t>"Australian Department of Foreign Affairs and Trade","Department for International Development",GSMA,"l‚ÄôAgence Fran√ßaise de D√©veloppement","Plan International","Seedstars World",Shift7,"The United Nations Foundation","United Nations Non-Governmental Liaison Service (UN-NGLS)","United Nations Population Fund"</t>
  </si>
  <si>
    <t>"Australian Department of Foreign Affairs and Trade","Department for International Development",GSMA,"l‚ÄôAgence Fran√ßaise de D√©veloppement","Plan International","Seedstars World","United Nations Population Fund"</t>
  </si>
  <si>
    <t>"Australian Department of Foreign Affairs and Trade","Department for International Development",GSMA,"Plan International","United Nations Population Fund"</t>
  </si>
  <si>
    <t>https://www.giftedmom.org</t>
  </si>
  <si>
    <t>"Bill &amp; Melinda Gates Foundation","Government of India Ministry of Science &amp; Technology",PMU-BIRAC</t>
  </si>
  <si>
    <t>MomConnect uses mobile technologies to provide health information to pregnant women and new mothers via SMS and WhatsApp. It also enables women to reach out with questions, and establishes a feedback loop to improve healthcare services</t>
  </si>
  <si>
    <t>https://www.globalinnovationexchange.org/innovation/momconnect</t>
  </si>
  <si>
    <t>Praekelt.org</t>
  </si>
  <si>
    <t>(250 chars) MomConnect is active in 95% of healthcare facilities in South Africa and has registered over 2.7 million mothers. The programme is expanding to address certain diseases, medication adherence and ECD support for the first 5 years of a child‚Äôs life.</t>
  </si>
  <si>
    <t>Nutrition,"Parent &amp; Family Engagement","Prevention &amp; Vaccination","Health Systems","Primary Care"</t>
  </si>
  <si>
    <t>"South Africa"</t>
  </si>
  <si>
    <t>MomConnect is a National Department of Health program in South Africa that has used mobile phones to deliver stage-based maternal and child health messages and to provide helpdesk services to over 1.8M women.  It is complemented by NurseConnect, which provides psycho-social support, a helpdesk, and training to 20,000 nurses.  Both are integrated into existing health data systems so that administrators can identify and respond to service delivery gaps.  MomConnect's proven demand and the success of the program at reducing barriers to access to care has driven demand for similar programs across Africa, customized to local needs, and has been launched in Nigeria and Uganda.  Regional scaling is held back however by concerns around sustainability.  To improve the program's overall value proposition, we are developing and testing with GCC public-private partnerships that can generate revenue to cover running costs, and developing an M&amp;amp;E framework to better track the program's health impact.</t>
  </si>
  <si>
    <t>"Grand Challenges Canada"</t>
  </si>
  <si>
    <t>"Australian Department of Foreign Affairs and Trade","Bayer Foundation",Dalberg,"Department for International Development","Fourth Sector Group","Gesellschaft f√ºr Internationale Zusammenarbeit","Global Affairs Canada","Global Innovation Fund","Grand Challenges Canada","Results for Development","United Nations Children's Fund","United Nations Development Programme","U.S. Agency for International Development"</t>
  </si>
  <si>
    <t xml:space="preserve">MNCH, </t>
  </si>
  <si>
    <t>https://www.globalinnovationexchange.org/innovation/community-based-information-system-for-child-and-maternal-health-in-remote-populations</t>
  </si>
  <si>
    <t>University of Zimbabwe College of Health Sciences</t>
  </si>
  <si>
    <t>HealthCare Mobile is a platform that connects patients to Community Health Workers (CHWs) to provide home based primary care services via a USSD code</t>
  </si>
  <si>
    <t xml:space="preserve">HealthCare Mobile current MVP is a USSD platform that is currently being tested amongst users (CHWs) and patients. The team is planning a pilot in July 2020 in Anambra, Delta, Edo and Ondo states, in Nigeria to test our hypothesis and gain traction. </t>
  </si>
  <si>
    <t>Entrepreneurship,"Health Systems","Primary Care"</t>
  </si>
  <si>
    <t>Health,"School-to-Work Transition","Workforce Development","Economic Empowerment","Gender Equity","Non-communicable Diseases","Prevention &amp; Vaccination","Health Systems","Maternal Newborn and Child Health","Gender-based Violence"</t>
  </si>
  <si>
    <t>"Digital Inclusion &amp; Connectivity","Human Centered Design","Monitoring &amp; Evaluation",Technology</t>
  </si>
  <si>
    <t xml:space="preserve">Many individuals lack access to primary health services especially in semi-urban, poor urban, and rural parts of Africa, reflecting a structural social inequality that cuts across geography and income. This is due to: inadequate health facilities, high medical cost, poor infrastructure, and lack of job opportunities for community health workers. Specifically in Nigeria, there are approximately 700,000 registered CHWs and 75% of them are underutilized due to lack of employment opportunities. </t>
  </si>
  <si>
    <t xml:space="preserve">HCM employs a systems thinking approach that leverages low fidelity technology - USSD (input) coupled with employment of CHWs (input) to increase access to affordable home based primary health care (output). Thus reducing the amount of time and money spent on transportation, and primary care at secondary and tertiary medical facilities (outcome) ultimately transforming patient access to care, positively impacting health outcomes, health care worker incomes and economic development (impact)  </t>
  </si>
  <si>
    <t xml:space="preserve">With a short USSD code, community members can register, pay, and request the nearest registered CHWs to administer home based Primary Care Services and health screenings such as coronavirus. Health Workers: Are directly connected to people who need their services. They generate an income for themselves for each patient they visit ‚Äì promoting social entrepreneurship by providing health care to community and financial benefits for health workers. HCM is the first service of its kind to offer semi-urban, urban, and rural Nigerian patients an alternative to the high prices and long wait times of the existing health care system. HCM has the potential to transform patient access to care and positively impact health outcomes, health care worker incomes and economic development.  With HealthCare Mobile, we've been able to cast a wide reach via our USSD platform and thus allows us to interact with all kinds of patients seeking a wide range of services. A perfect use case for this the ability to reach patients in hard to reach areas who are victims of Gender Base Violence. Our platform provides our patients with the ease of connecting with a CHW who provides counseling services on Gender Based Violence and directs them to appropriate resources.   Also, HealthCare Mobile allows patients to access their previous appointment history via our USSD platform. This arose from the inability of underserved populations to access their medical records due to cost and inadequate infrastructure. Thus, experiencing a prevalence of preventable diseases and inability to track emerging diseases in their families. It is our hope that this feature will promote preventative health practices, ultimately reducing the prevalence of easily treatable diseases.   In response to COVID-19, we have added new features on the platform that allow registered users to: 1) Receive daily updates on COVID-19 via SMS messaging 2) Anonymously report suspected symptoms of COVID-19 to health official for assistance 3) Receive information on test and isolation centers in the area </t>
  </si>
  <si>
    <t xml:space="preserve">In response to COVID-19 we mobilized our health workers in Enugu to engage the community by hosting a series of free COVID-19 educational seminars at various health centers. The purpose of these seminars is to disseminate information on how to prepare and protect yourself during the ongoing pandemic.  In April 2020, we hosted 3 seminars and registered 256 new users on the platform.    By 2030, HealthCare Mobile will impact over 10 million lives across 4 countries in partnership with iconic, multinational corporations and government institutions whilst employing CHWs to be the pillars of community health in their communities thus promoting socio-economic development and empowerment.   Develop an AI driven tool that utilizes geocodes from USSD messages for disease surveillance.   Sponsor a CHW initiative for MNO's with last mile distribution initiatives. </t>
  </si>
  <si>
    <t xml:space="preserve"> With HCM, children, mothers, and disadvantaged excluded populations no longer have to die from easily preventable disease due to lack of access to primary care services. With HCM, Community Health Workers will be empowered to be pillars of community health care in their communities. With HCM, governing bodies can use low tech (USSD) to prevent potential disease epidemics/pandemics. </t>
  </si>
  <si>
    <t xml:space="preserve">Primary Beneficiaries include: community health workers, patients (Adults requiring regular medication/assessments, expectant/new mothers, children), patients lacking transportation to medical facilities   Secondary Beneficiaries include: Ministry of Health, MNOs - World Health Organizations, World Bank, International Finance Cooperation, United Nations, Secondary/Tertiary Medical Facilities </t>
  </si>
  <si>
    <t xml:space="preserve">http://www.myhealthcaremobile.com </t>
  </si>
  <si>
    <t>https://www.globalinnovationexchange.org/innovation/www-statscongo-com</t>
  </si>
  <si>
    <t>"Congo, Democratic Republic of the"</t>
  </si>
  <si>
    <t>https://www.globalinnovationexchange.org/innovation/use-of-metabolomics-for-the-identification-and-validation-of-clinical-biomarkers-for-preterm-birth</t>
  </si>
  <si>
    <t>"Bill &amp; Melinda Gates Foundation",Fiotech</t>
  </si>
  <si>
    <t xml:space="preserve">We have created the largest digital network of pharmacies in southeast Asia, connecting over 150,000 pharmacy professionals from over 40,000 pharmacies.  </t>
  </si>
  <si>
    <t>We are now scaling rapidly across southeast Asia.  We work with pharmaceuticals, governments and NGOs to help access the pharmacy channel.  We are addressing challenges in TB, HIV/AIDs, MCH Health and now COVID-19 through the pharmacy channel.</t>
  </si>
  <si>
    <t>"Infectious &amp; Vector Diseases","Non-communicable Diseases","Health Systems"</t>
  </si>
  <si>
    <t>Indonesia,Cambodia,Malaysia,Philippines,Thailand,Vietnam</t>
  </si>
  <si>
    <t>"Australian Department of Foreign Affairs and Trade","Global Innovation Fund"</t>
  </si>
  <si>
    <t>http://www.mclinica.com/</t>
  </si>
  <si>
    <t>CareMother pregnancy care App is now upgraded with COVID-19 screening combined with an AI-powered symptom assessment to identify mild and severe cases, provide triage on the type-of-care, easing the strain on the health system.</t>
  </si>
  <si>
    <t>https://www.globalinnovationexchange.org/innovation/caremother</t>
  </si>
  <si>
    <t>CareMother is already implemented in 11 states of India with 30+ healthcare partners covering more than 35000 pregnancies. We are in the process of scaling up our per-pregnancy based model across India and other countries.</t>
  </si>
  <si>
    <t>"Health Systems","Maternal Newborn and Child Health","Medical Devices"</t>
  </si>
  <si>
    <t>In India alone, there are more than five million high-risk pregnancies every year. Studies show that regular antenatal care can reduce neonatal death and disease. However, frontline health workers in India can only provide 21 percent of antenatal care coverage, and routine fetal monitoring is limited, which contributes to 600,000 stillbirths and 3.5 million premature babies born every year.</t>
  </si>
  <si>
    <t>CareMother built a mobile care program that provides home-based and center-based antenatal tests. In this program, frontline health workers use antenatal test kit and a portable fetal heart monitor that uses machine learning to predict fetal health outcomes. Frontline health workers run tests and transfer data to doctors in real time‚Äîenabling remote monitoring by gynecologists. Health workers can make informed decisions and refer mothers for timely intervention, improving neonatal outcomes.</t>
  </si>
  <si>
    <t>CareMother includes a mobile application (app), web portal and portable digital diagnostics kit carried by health workers to perform doorstep diagnosis and tests for pregnant women. Mobile app helps health-workers at field with decision support tool and with algorithm in the app, once the test data is entered, doctors at other end are able to early identify high risk pregnancies and can intervene on priority. Automated follow-up and gestational age based intervention for health-workers, education and awareness content for mothers is generated in multiple languages.  By equipping the health-workers with a mobile app; CareMother increases the accessibility of health system. Moreover by providing the doorstep services and recording the data digitally, it reduces the operational cost and improves the quality of the healthcare provided on the basis of more precise data. Thereby CareMother helps to overcome three important challenges faced by Public Healthcare System i.e. Access, Quality and Cost.</t>
  </si>
  <si>
    <t>Develop an ecosystem which engages, empowers and enables pregnant mother to avail personalized healthcare access. This ecosystem provides positive and safe pregnancy experience by keeping mother connected to mainstream health facilities, have healthcare data available digitally and preventive antenatal check-up program to ensure healthcare access &amp;amp; care. We envision to reach out to 3 million pregnancies over next 5 years.</t>
  </si>
  <si>
    <t>Vision:  Democratize pregnancy-care by harnessing the power of AI to place personalized healthcare into the hands of every mother on earth   Mission:  PHASE 1- Personalized pregnancy care platform to engage, empower and enable personalized pregnancy experience through AI PHASE 2- Smart women healthcare platform to bring ownership of care in the hands of every women</t>
  </si>
  <si>
    <t>30 million pregnancies happen each year in India. We are increasing antenatal coverage from 20% to 100% to save at least 60% maternal &amp;amp; child mortality/morbidity through preventive approach.</t>
  </si>
  <si>
    <t>"MIT (Massachusetts Institute of Technology)"</t>
  </si>
  <si>
    <t>"Comic Relief","Singularity University","University of Cambridge"</t>
  </si>
  <si>
    <t>"Comic Relief","MIT (Massachusetts Institute of Technology)","Singularity University","University of Cambridge"</t>
  </si>
  <si>
    <t>https://caremother.in</t>
  </si>
  <si>
    <t xml:space="preserve">Diagnositic kit AI powered, data/info not related to nutrition , </t>
  </si>
  <si>
    <t>Soumyadipta Acharya of Johns Hopkins University in the U.S. will develop a technology they call NeMo (neonatal monitoring), for families in low-resource settings to monitor their newborns at home to help them identify potentially severe illnesses. Infant mortality rates are highest during the first week of life, and in developing countries are largely caused by treatable diseases such as pneumonia or sepsis. To help families detect these conditions they are developing a device that comprises a low-cost, paper sensor that can be placed on the infant's abdomen to measure respiratory rate and temperature, and a smartphone application that uses audio and visual cues to enable a family member to clinically assess the infant. The measurements and assessments together are then used to alert the family to dangerous conditions and connect them with a health worker. They will develop training methods and perform a pilot test of their device in Uganda to analyze usability.</t>
  </si>
  <si>
    <t>"Bill &amp; Melinda Gates Foundation","Unite for Sight"</t>
  </si>
  <si>
    <t>Purdue University</t>
  </si>
  <si>
    <t>With a mission "Be Well" is a social Media Network that spreads health and wellness information by health professionals, public health officials connect to individual through Web, App and Mobile Van, to share updates, to followers, groups and forums.</t>
  </si>
  <si>
    <t>Formerly named My Expression, from stage 1 of defining and analyzing problem to  Research and development &amp; Proof of Concept,This project was Tested to get an early Real-World,more than 2100 joined users from 3 continents,phase of attracting partners</t>
  </si>
  <si>
    <t>"Prevention &amp; Vaccination","Communication with Communities"</t>
  </si>
  <si>
    <t>"Digital Inclusion &amp; Connectivity"</t>
  </si>
  <si>
    <t>Health,HIV/AIDS,"Rule of Law and Human Rights",Nutrition,"Soft or Life Skills","Inclusive Education","Parent &amp; Family Engagement",Mentoring/Coaching,"Teacher Development and Training","Testing &amp; Assessment","Child Protection","Men and Boys","Gender Equity","Human Trafficking","Social Services","Non-communicable Diseases","Conflict Response","Response Technologies","Child, Early, and Forced Marriage","Emerging Adulthood (20-24)","Mid-Adolescence (15-19)","Youth Engagement and Contribution","Youth Friendly Services","Moral Development","Cognitive Development","Physical Development","Positive Youth Development","Peace and Resilience","Citizen Participation","Maternal Newborn and Child Health","Primary Care","Sexual and Reproductive Health","Economic Recovery","Gender-based Violence"</t>
  </si>
  <si>
    <t>"Communications and Media","Human Centered Design","Social and Behavior Change",Data/Analytics,"Monitoring &amp; Evaluation","Evidence &amp; Impact",Technology,Inclusion,"Policy and Regulation",Disability,"Digital Security",AI</t>
  </si>
  <si>
    <t>Uganda,"United States",Rwanda,"Congo, Republic of the",India</t>
  </si>
  <si>
    <t>Be Well is always a wish for human kind, but why the long-term of humanity matters more than anything else?,Before COVID-19 pandemic,people in different place lived without an emergency Communications health information to fighting false rumors, this helped virus like Ebola, H1N1 to kill million of people, now 5G rumors linked to COVID-19, the scale of the problem prompted the WHO, there's no public well being inclusion to the Vulnerable Groups,no way of Enabling Community and health Connection.</t>
  </si>
  <si>
    <t xml:space="preserve">Social media networking for health and well being for 1. Health and well being information sharing and inclusion to allow people to access to the health and well being information from Government and health professionals in a single trusted designed for promoting health for all. 2. Daily, health updates, shared from experts, 3.wellness learning opportunities to fight rumors, 4. Health and well being groups and forums to promote well being and inclusion. 5.Mobile Med Van for non internet areas. </t>
  </si>
  <si>
    <t>- Redesign Web and App to be ready to the market in June 2020 if we get funded in time. because we want to use it to fight COVID -19 by connecting all people.</t>
  </si>
  <si>
    <t>Medium to connect Health &amp; Wellness provides and global community  to connect, whole person-centered care and services though social media health information for all,illness prevention and health promotion,learning opportunities,All are tailored to support  well being, inclusion,and personal development,the health of the global community.  The use of technology to promote health &amp; well being information to promote health emergency communication,direct health learning empowering global community.</t>
  </si>
  <si>
    <t>Global population include Youth and adults who have access to internet connection, Government entities , Health Experts and Board-Certified in health and wellness include Doctors, Registered Nurses, Health Organizations, People in Urban and Rural areas, Health promoters and Health and wellness teachers, Health and wellness entrepreneurs as well as Media entities that promotes health and awareness,Patients ,Police, Fire Departments and other entities that has health and wellness in their mission.</t>
  </si>
  <si>
    <t>"United Nations Population Fund"</t>
  </si>
  <si>
    <t>https://memofeed.org</t>
  </si>
  <si>
    <t xml:space="preserve"> We are designing an Android application for community health workers that aims to (1) improve the rate of detection of children with delayed development from less than 50% to over 80% and (2) to provide families with information and support.</t>
  </si>
  <si>
    <t>https://www.globalinnovationexchange.org/innovation/ingane-health</t>
  </si>
  <si>
    <t>We are currently developing the app and creating the content. We are also forming partnerships with stakeholders to plan pilot studies and create a support pipeline for beneficiaries.</t>
  </si>
  <si>
    <t>"Testing &amp; Assessment","Behavioural Development","Maternal Newborn and Child Health"</t>
  </si>
  <si>
    <t>Youth,"Parent &amp; Family Engagement","Non-communicable Diseases","Cognitive Development","Physical Development"</t>
  </si>
  <si>
    <t>Data/Analytics,Technology,Disability</t>
  </si>
  <si>
    <t xml:space="preserve">In South Africa, it is estimated that 21% of children have developmental delays, which includes disorders of vision, speech and hearing, cognitive development, motor development and behavior. However, the current method of detection catches less than half these cases. This lack of efficiency in identification, resulting in insufficient treatment, causes a $2.7 billion loss in lifetime earnings for the affected individuals in the Western Cape province alone. </t>
  </si>
  <si>
    <t>We are developing an Android application to improve the rate of detection of children with delayed development from &lt;50 to 80% and provide families with information on development. Our method of detection has an 88% reliability rate in countries with similar socioeconomic makeup, and for every 10% of screening efficacy increase, we expect these individuals to produce $3 million over their lifetime in the Western Cape. Additionally their quality of life will improve dramatically when treated.</t>
  </si>
  <si>
    <t xml:space="preserve">Our first step is to pilot with a small group of South and East African nonprofits and adjust after proof of concept and feedback.   Early childhood interventions are most successful when everyone in the system is involved. We are currently establishing partnerships with the Departments of Health, Education, and Social Development, as well as local nonprofits, such as Mothers2Mothers, so that we can refer at-risk children to the right resources. </t>
  </si>
  <si>
    <t xml:space="preserve">Our vision is to enhance child development, support families, and reduce stigma. Our mission is to identify children with delays early in development when intervention is most effective, giving them the best chance for independence, access to education and productivity. We aim to identify at least 80% of developmental delays in the communities we serve, increase awareness of developmental delays in CH/CD workers, reduce wait time for diagnosis and services, and collect prevalence data. </t>
  </si>
  <si>
    <t>Community Health and Child Development (CH/CD) workers will be able to use the app to screen children between the ages of 0 and 9 years. The app will help CH/CD workers to: identify risk of disorders/delays; communicate the screening outcome to families; see the nearest diagnostic centers and intervention services; give information to families about the needs of the child and home support.   Additionally, we will collect data on the prevalence of disorders to inform policy makers.</t>
  </si>
  <si>
    <t>https://michellehoog.netlify.com/project/ingane-health/</t>
  </si>
  <si>
    <t>PAAS Program is an interdisciplinary strategy focused on people, which through innovation technology education and the articulation of various actors, brings health services to the most vulnerable population excluded from the system.</t>
  </si>
  <si>
    <t>https://www.globalinnovationexchange.org/innovation/programa-de-paas-salud-y-solidaridad</t>
  </si>
  <si>
    <t xml:space="preserve">We currently impact 6500 residents of deprived neighborhoods. We are looking to scale the project and take it to 60 organizations with an impact on around 30 thousand people. </t>
  </si>
  <si>
    <t>Health,"Social Services"</t>
  </si>
  <si>
    <t>Inclusion</t>
  </si>
  <si>
    <t>Education,Nutrition</t>
  </si>
  <si>
    <t>Access to health is a human right. However, 36% of Argentines do not have organized health coverage, the public system has serious structural deficiencies. The situation becomes dramatic if we look at what happens with children under 17. In 2019, 22.6% did not consult a doctor. 45.3% did not visit a dentist, and 52.7% have no social work or private health coverage. NCDs ascend  to worrying figures and harm the future of childhood. The poorest Argentines find great barriers to accessing health.</t>
  </si>
  <si>
    <t>We create a technological application that brings together neighborhood centers, social organizations and medical centers. With an important focus on personal meetings. We train them with health promoters who do not have access to health, NGOs gather and advise neighbors, we hold women's meetings with psychologists to avoid situations of violence and we train them as health promoters, nutritionists promote healthy habits and create garden spaces to Let the neighbors generate their own food.</t>
  </si>
  <si>
    <t xml:space="preserve">The principal goals in PAAS Program for the period 2020-2021 is to achieve impact with our initiatives to 60 organizations, currently the program works in alliance with 13 organizations and 65 health centers. This will allow the beneficiary to be a greater number of people, mainly women and children with disabilities. We have projected for the period presented a total of 880 approaches to the community, benefiting 44,000 people. </t>
  </si>
  <si>
    <t xml:space="preserve">Mission:    Being a bridge, a community facilitator of access to health and nutrition for the most needy, complementing public health, generating value to the community through prevention, awareness and education, in health issues.  With the horizon, to empower patients and contribute to improve their quality of life.    Vision   Achieve equitable access to the health of the most vulnerable communities to achieve universal coverage, general well being and healthy eating.   </t>
  </si>
  <si>
    <t>ONGs that are working in deprived and peripheral neighborhoods to reach every person in a situation of socio-economic vulnerability living in the areas to which the PAAS Program is directed.  It is not distinguished by age, sex, race, religion, disability, sexual orientation, gender identity or immigration status. Being a total of 6500 beneficiaries of this initiative in the 13 neighborhoods are beneficiaries of each healthy day and which this model impacts</t>
  </si>
  <si>
    <t>http://programapaas.com.ar/</t>
  </si>
  <si>
    <t>Our innovation seeks to deliver information to adolescent mothers, through interactive text messaging and group support networks, to enable them offer nurturing care to their children.</t>
  </si>
  <si>
    <t>The project is being implemented in form of a community trial in four sub-counties in Homa Bay County, Kenya. Recruitment, randomization and intervention has been completed. A six-month follow-up is ongoing, and final evaluation is due in July 2020.</t>
  </si>
  <si>
    <t>"Physical Development","Maternal Newborn and Child Health","Sexual and Reproductive Health"</t>
  </si>
  <si>
    <t>Approximately  21 million girls aged 15-19 years and 2 million below 15 years become pregnant in low- and middle-income countries every year. A quarter of all pregnancies in Sub-Saharan Africa occur in teenagers. 2 Teenage pregnancies are associated with poorer physical and socio-cognitive development during infancy and early childhood, partly due to inadequate knowledge on infant care. Teenage mothers have higher rates of depression, poverty and poor economic development.</t>
  </si>
  <si>
    <t xml:space="preserve">This innovation delivers targeted messages on nurturing childcare through an interactive text messaging platform and psycho-social support groups for the teenage mothers, moderated by trained personnel. The innovation is based on the World Health Organization Nurturing Care Framework, which recognizes health, nutrition, early learning, security and safety, as well as parent groups, counseling and support as a model for achieving responsive care-giving. </t>
  </si>
  <si>
    <t xml:space="preserve">Currently, the follow-up period is ongoing. In July-August 2020, the final evaluation will be carried out to determine proof of concept. After this, we will start planning for scale-up, first to other counties in Kenya (starting with those with high burden of teenage pregnancies) and then in the East African region. </t>
  </si>
  <si>
    <t xml:space="preserve"> Project mission: Deliver simple and concise information to adolescent mothers to enable them offer nurturing care to their children.   Project vision: A community where adolescents are empowered with relevant information on childcare, sexual and reproductive health.  </t>
  </si>
  <si>
    <t xml:space="preserve">The innovation targets teenage mothers, to deliver information and support structures for their well-being and that of their children. </t>
  </si>
  <si>
    <t xml:space="preserve">http://fesk.or.ke/ </t>
  </si>
  <si>
    <t xml:space="preserve">information delivery , NNC </t>
  </si>
  <si>
    <t>Improving livelihoods, nutrition and resilience through technology and grassroots-level partnerships</t>
  </si>
  <si>
    <t>We cost-effectively increase smallholder farmers‚Äô access to and uptake of critical agricultural and nutrition information by partnering with existing extension providers to produce short videos featuring local farmers demonstrating improved practices</t>
  </si>
  <si>
    <t>https://www.globalinnovationexchange.org/innovation/community-video</t>
  </si>
  <si>
    <t>We have facilitated production of more than 6,000 localized videos in 50 languages and dialects, which have been screened by 17,000 frontline workers to reach 2.3 million rural households (77% women).</t>
  </si>
  <si>
    <t>"Livestock &amp; Agriculture",Nutrition</t>
  </si>
  <si>
    <t>"Climate Change and Resilience"</t>
  </si>
  <si>
    <t>Bangladesh,Kenya,Senegal,Ghana,Guinea,Nigeria,Malawi,Afghanistan,India,Ethiopia,Niger,"South Sudan",Nepal,Tanzania</t>
  </si>
  <si>
    <t>Although smallholder farmers produce up to 80% of the food supply in Asia and sub-Saharan Africa, the highest incidence of poverty globally is associated with agricultural employment. Although small-scale farmers are acutely vulnerable to shocks and changing climactic conditions, their capacity to raise their yields and incomes is constrained by lack of access to relevant, actionable information.</t>
  </si>
  <si>
    <t>We bridge information gaps by developing innovative, appropriate, and cost-effective technologies that enable poor, rural people to access information and make informed decisions that improve their lives. Our core approach is to partner with and train agricultural and health extension providers to produce, disseminate, and monitor the impact of short, locally-relevant videos that share knowledge and prompt adoption of practices that improve agricultural production, livelihoods and nutrition.</t>
  </si>
  <si>
    <t>We cost-effectively increase smallholder farmers‚Äô access to and uptake of critical agricultural and nutrition information by partnering with existing extension providers to produce short videos featuring local farmers demonstrating improved practices. Peer community members and extension agents screen the videos among farmer groups and women-led self-help groups, facilitate interactive discussions and gather feedback, and subsequently visit viewers‚Äô fields and homes to observe uptake of promoted practices.   We have facilitated production of more than 6,000 localized videos in 50 languages and dialects, which have been screened by 17,000 frontline workers to reach 2.3 million rural households (77% women) in South Asia and Sub-Saharan Africa. More than 50% of viewers have adopted at least one practice (3 to 4 on average), representing 3.5 million total adoptions. More than a message delivery vehicle, our approach has organized timely knowledge exchange, and strengthened the social structures that meet to discuss them. Integration of data and feedback has given farmers a voice, increased their production and incomes, and helped national extension systems better respond to community needs. Evaluations have shown that the approach increases the reach, effectiveness and cost-effectiveness of extension providers, and the engagement of extension staff. By prioritizing promotion of practices with highest return on investment, we are increasing farmers‚Äô yields and incomes.</t>
  </si>
  <si>
    <t>Launch a digital platform that fosters greater service coordination among extension service providers in India, and provides smallholder farmers with more timely and contextualized advisory information in order to improve their yields and incomes, particularly as they face increasing temperatures and more frequent and severe droughts and floods.</t>
  </si>
  <si>
    <t>We plan to reach 5 million farmers by 2022 and increase farmers' incomes by an average of 25%.</t>
  </si>
  <si>
    <t>Our beneficiaries are poor, frequently food insecure, and economically vulnerable farmers, primarily in India and Ethiopia, who farm very small plots of land (one hectare or less). These smallholder farmers typify national statistics for undernutrition (40% of rural children under five years old are stunted) and poverty, typically have 3-4 years of education, and many cannot read or write. In India, more than 90% of beneficiaries are women; in Ethiopia, men comprise about 75% of beneficiaries.</t>
  </si>
  <si>
    <t>"U.S. Agency for International Development"</t>
  </si>
  <si>
    <t>https://www.digitalgreen.org</t>
  </si>
  <si>
    <t xml:space="preserve">access to nutrition infor, NNC  </t>
  </si>
  <si>
    <t>https://www.globalinnovationexchange.org/innovation/structured-speech-recognition-platform</t>
  </si>
  <si>
    <t xml:space="preserve">VIR band is a low cost innovative device which reminds parents when its time to get their children vaccinated. </t>
  </si>
  <si>
    <t xml:space="preserve">The VIR band was successfully developed and its effectiveness to increase vaccine initiation, coverage and timelines was tested through interventional studies. The initial results indicate that VIR band increases initiation and coverage of vaccine. </t>
  </si>
  <si>
    <t>"Prevention &amp; Vaccination","Health Systems","Maternal Newborn and Child Health"</t>
  </si>
  <si>
    <t>Nigeria,Pakistan</t>
  </si>
  <si>
    <t xml:space="preserve">Each year five million children die before their first birthday and 4.1 million of these deaths occur in low-income and lower-middle-income countries. Most of the deaths are due to vaccine preventable disease and vaccines are the most cost effective intervention of all times. However vaccine coverage remains to be dismal in low middle income countries pertaining to poor health system functionality and low knowledge of caregivers about the importance of vaccines. </t>
  </si>
  <si>
    <t xml:space="preserve"> Cell phone reminders to mothers for timely vaccination have shown promising results. But this intervention leaves out areas without cell phone coverage, and mothers without a handset. An intervention independent of cell phones, and reminds parents to bring their child to the vaccination centre for timely immunization is needed. Vaccine Indicator and Reminder (VIR) bands is a low cost innovative and waterproof ankle bands with built-in indicator reminders for completion of routine immunization. </t>
  </si>
  <si>
    <t xml:space="preserve">Our innovation is in transition to scale stage. We have proof of the effectiveness of the VIR bank to increase initatiation and completion of vaccines. In the next stage we want to scale up the innovation in Pakistan and reach one million childern to refine the business model and develop necessary partnerships to support us. </t>
  </si>
  <si>
    <t xml:space="preserve">This VIR band, which is smudge, rip and waterproof ankle bands with built-in indicator reminders is a low cost innovation which has the potential to improve timeliness and completion of childhood vaccination schedule for millions of children. This especially is crucial in countries which still don't have electronic vaccine registries or have dysfunctional electronic systems.  </t>
  </si>
  <si>
    <t>under the age of five year children</t>
  </si>
  <si>
    <t>www.phcglobal.org</t>
  </si>
  <si>
    <t>A solar powered mobile platform that can be towed by a vehicle or non-vehicle to remote rural areas, integrates technology and digital solutions in community engaging awareness campaigns and is prepared to properly store vaccines and register users.</t>
  </si>
  <si>
    <t xml:space="preserve">We have had success with different campaigns for international donors. We launched a pilot project for coronavirus awareness campaign with Government of Mozambique and Academia. The technology is patented and we are looking for partners to franchise </t>
  </si>
  <si>
    <t>"Inclusive Education","Prevention &amp; Vaccination","Communication with Communities"</t>
  </si>
  <si>
    <t>"Democracy, Human Rights, and Governance","Good Governance","Economic Empowerment","Maternal Newborn and Child Health","Gender-based Violence"</t>
  </si>
  <si>
    <t>The lack of infrastractrures constraints the access to information and education regarding global issues that affect the development of the rural communities in Developing Countries. The SDGs are the path to lessen disparities and inequalities between and within these countries. The provision of tools for universal education is a key factor to the successful implementation of development policies. In the 4.0 Industrial Revolution era, the access to internet and ICT is still a mirage in Africa.</t>
  </si>
  <si>
    <t xml:space="preserve">Our innovation provides live videoconference facilities and internet access allowing the use of technology for educational purposes in the most remote areas of the poor countries.  It can also be used to showcase educational videos and videogames. It is prepared with a cold chain compartment, biometric and data collector as well as printers to take vaccines to remote rural areas, digitally register people and print health/vaccine cards, associating digital inclusive education and immunization. </t>
  </si>
  <si>
    <t xml:space="preserve">The Tablet Comunit√°rio can be used for a myriad of purposes. Our goal is to find reliable partners to franchise our business. The Tablet Comunit√°rio can be used for awareness campaigns or a more practical use can be given to it, such as the vaccination unit shows. We intend to incorporate more practical uses as well, such as blood testing/collecting and start mapping regions and countries by gathering big data. </t>
  </si>
  <si>
    <t xml:space="preserve">To promote inclusive Education. Bring knowledge, information and awareness on the SDGs to the remote rural communities in Africa. To take technology  and education where it's most needed. To allow populations not only to interact with technology but to also learn from it. To promote a multidimensional effect: Inclusive Education through the engagement of the communities, particularly in what regards the SDGs; Digital Inclusion by using gaming and other tools; Promoting Health and Security. </t>
  </si>
  <si>
    <t>Our aim is to provide information and awareness campaigns through a digital platform in remote rural areas using gaming and other technological tools which will allow us to have a real-time feedback on the effectiveness of the message delivered. We focus on areas related to health and human rights by engaging communities, its leaders and health workers. Our vaccine unit allow us not only to deliver an effective message but to also immunize and register the population gathering reliable data.</t>
  </si>
  <si>
    <t>"World Bank"</t>
  </si>
  <si>
    <t>https://www.tabletcomunitario.org</t>
  </si>
  <si>
    <t xml:space="preserve">Shifo's Smart Paper Technology and change management processes enable reliable data to drive continuous improvement in the quality of care and health outcomes for women and children. Data is key to identify and close inequality gaps. </t>
  </si>
  <si>
    <t xml:space="preserve">Smart Paper Technology was implemented and externally evaluated in Afghanistan, Uganda and The Gambia. It is cost-effective, scalable, generates high-quality data and is integrated into the existing health system structure. </t>
  </si>
  <si>
    <t>"Health Systems","Maternal Newborn and Child Health"</t>
  </si>
  <si>
    <t>Data/Analytics</t>
  </si>
  <si>
    <t>"Prevention &amp; Vaccination"</t>
  </si>
  <si>
    <t>Uganda,Kenya,"Gambia, The",Afghanistan</t>
  </si>
  <si>
    <t xml:space="preserve">Two problems, which are hindering quality reproductive, maternal, newborn, child and adolescence health (RMNCAH) services and are leading to high maternal and child mortality such as 1) Lack of reliable denominator, poor data quality, heavy data collection and reporting workload at facility and sub-national level  2) Lack of access to quality and relevant RMNCAH performance data and inadequate data use capacity for improving quality of care and health outcomes.  </t>
  </si>
  <si>
    <t>Smart Paper Technology (SPT) enables health workers to register women and children with a unique ID and capture their health data on Smart Paper Forms. Afterwards, forms are scanned and automatically digitised at scanning stations. Forms are modelled after and replace existing paper forms used in the health centres (register books, tally sheets, summaries). Scanning stations are placed in selected sites (e.g. district, region) with proper ICT infrastructure already supported by the Government.</t>
  </si>
  <si>
    <t xml:space="preserve">Scaling up the solution nationally and sub-nationally in the existing and new countries with the highest maternal and child mortality and morbidity. </t>
  </si>
  <si>
    <t xml:space="preserve">Our vision is to reach a day when no mother or child dies or suffers from preventable diseases. Our strategy to achieve the vision is by working together with key actors to identify and close the gaps based on reliable and relevant data and information </t>
  </si>
  <si>
    <t xml:space="preserve">Women and children receiving RMNCAH services; frontline health workers, decision-makers and planners along the healthcare chain. </t>
  </si>
  <si>
    <t>https://shifo.org/en/</t>
  </si>
  <si>
    <t>The smartphone technology enables HIV rapid test results to be tracked in real time, allowing improved management for individuals, and clinicians and government to spot HIV hot spot activity and improve resource allocation.</t>
  </si>
  <si>
    <t>HIV/AIDS,"Health Systems","Maternal Newborn and Child Health"</t>
  </si>
  <si>
    <t>https://synaptic.bio/organizations/juncolabs</t>
  </si>
  <si>
    <t>African Population and Health Research Center</t>
  </si>
  <si>
    <t>Always-on Imperceptible Infant Monitoring (AIIM) in Kangaroo Mother Care</t>
  </si>
  <si>
    <t>Debra E. Weese-Mayer, Roozbeh Ghaffari, John A. Rogers, Matt Glucksberg, Aaron Hamvas, Mark Fisher, Bill Grobman and Casey Rand of the Ann &amp; Robert H. Lurie Children's Hospital of Chicago and the Center for Bio-Integrated Electronics at the Simpson &amp; Querrey Institute, Northwestern University in the U.S. will develop a skin-like sensor for newborns that improves the value of kangaroo mother care (KMC), which is a method used to maintain skin contact with the mother to keep the baby warm. Kangaroo mother care is particularly useful for premature babies in low-resource settings, but it is difficult to monitor how often it is used once the mothers have gone home. They have developed a wearable, ultrathin sensor adapted to delicate newborn skin by fusing soft, stretchable bioelectronics that can measure multiple physiological parameters such as breathing rate and temperature non-invasively through the skin. The device also emits audio and visual alerts when potentially dangerous values are detected, and can store and transmit data wirelessly for clinical monitoring and analysis. They will adapt the sensor to also detect motion and develop it for use during kangaroo mother care. The device will be tested for usability on a panel of mothers and nurses in a clinic in South Africa, and for accuracy in a U.S. based medical center.</t>
  </si>
  <si>
    <t>infant monitoring, Not specifically about nutrition, but has monitoring component</t>
  </si>
  <si>
    <t>Sanjay Jain of Johns Hopkins University School of Medicine in the U.S. and colleagues in the U.S. and India will develop a cloud-based platform to record the location, caregiver relationships, and immunization records of infants in developing countries, and provide personalized reminders and incentives via mobile phone to improve the coverage of childhood immunizations. Low immunization coverage has been linked to inaccurate or incomplete records, and the difficulties of encouraging follow-up immunizations and identifying those who miss them. Their platform will store data in a cloud to ensure universal access to records, and use fingerprint identification of the caregiver for accuracy. It will also document each child's care network and location, and use this to send multiple text message reminders, and manage group and combined vaccinations to improve efficiency. They will test their approach in a low-resource rural community by training health workers equipped with mobile tablets, and recruiting around 800 mothers with infants or pregnant women provided with mobile phones.</t>
  </si>
  <si>
    <t>https://www.globalinnovationexchange.org/innovation/meta-maternal-expert-thinking-analyzer</t>
  </si>
  <si>
    <t>&lt;p&gt;Mobile CRVS app will drive up increase coverage on registration of livebirth, stillbirth, death /cause of death. Tracks neonate birth weight less than 2.5kg and connects babies whose mother dies at childbirth to NGOs nutrition programme&amp;nbsp;&lt;/p&gt;</t>
  </si>
  <si>
    <t>The mobile CRVS app has been built by Dwips Technology team that transformed the UN standard forms for civil registration into digitized CRVS app. The solution is ready for field testing in partnership with the National Population Commission&amp;nbsp;</t>
  </si>
  <si>
    <t>"Rule of Law and Human Rights","Maternal Newborn and Child Health"</t>
  </si>
  <si>
    <t>In Nigeria, 37 neonatal death per 1000 live-births (260,000 of 7,000,000 annual births lost in their first month of life: NPopC, 2016) as against 12 per 1000 live-birth SDGs 3.2 targets by 2030. This greater occurance of rapid neonate death rate is associated with low coverage or late registration of Live birth and weak referral system and poor quality health system at the primary heathcare center in Nigeria</t>
  </si>
  <si>
    <t>Youth caregiver volunteers would be trained to lead follow-up on home-birth. Dwips deploy mobile-CRVS-app to work offline with encrypted backup data &amp;amp; online verification of newborn identity using mother fingerprints image linked to child. At pilot phase: At point of delivery, maternal death is tracked and 300 term baby profiled for nutrition care and 300 premature/or LBW &amp;lt;2.5kg babies qualify to receive formula-milk (3 packs each for 300 small-babies) with birth registration completed.</t>
  </si>
  <si>
    <t>We are working on modules to intergrate healthcare referral and feedback system into our mobile CRVS app. We have discussed with the CEO of Smufs Biometric Solution Limited, a startup company from Israel that agreed to supply affordable fingerprints scanner to talk to our mobile app. The Nigerian National Population Commission has also showed interest to partner with us toward piloting this solution, and this is why we are in search of fund to proof our concept.</t>
  </si>
  <si>
    <t>To trace and track every newborn everywhere, regardless of gender and rural location and to attain a world where babies will no longer die at infancy</t>
  </si>
  <si>
    <t>At pilot stage: 600 newborn are direct beneficiary and their birth outcome will be tracked and clustered by sex/location.&lt;b&gt;&amp;nbsp;A&lt;/b&gt;nd these output will be shared during &amp;amp; after six month for immediate health &amp;amp; nutrition accountability action by the National Executive Council for Nutrition (NECN) in Nigeria, the infant monitoring team of Federal Ministry of Health (FMOH) and vital statistics unit of NPopC.&lt;p&gt;&lt;/p&gt;&lt;br&gt;</t>
  </si>
  <si>
    <t>"United Nations","World Bank"</t>
  </si>
  <si>
    <t>https://youtu.be/cvFSlDbHqAA</t>
  </si>
  <si>
    <t>MTEK Sciences</t>
  </si>
  <si>
    <t>https://www.globalinnovationexchange.org/innovation/mtek-sciences</t>
  </si>
  <si>
    <t>Infectious diseases may have only transitory impacts on pregnant mothers, but they can have lasting impacts on children. Can public interventions mitigate these impacts? This project aims to identify how exposure to localized epidemiological risk factors in the fetal period influences developmental outcomes for children through the early years of life. The researchers propose to evaluate in what extent the access to primary health care and social welfare programs mitigate negative impacts in child development.</t>
  </si>
  <si>
    <t>Our project have a full prove of concept developed and online</t>
  </si>
  <si>
    <t>Health,"Maternal Newborn and Child Health"</t>
  </si>
  <si>
    <t>plataformasami.com.br</t>
  </si>
  <si>
    <t>The Brigham and Women's Hospital</t>
  </si>
  <si>
    <t>"Bill &amp; Melinda Gates Foundation","Department for International Development","Grand Challenges Canada","Korea International Cooperation Agency",Norad,"U.S. Agency for International Development"</t>
  </si>
  <si>
    <t>"Bill &amp; Melinda Gates Foundation","Department for International Development","Duke University","Grand Challenges Canada","Korea International Cooperation Agency",Norad,"U.S. Agency for International Development"</t>
  </si>
  <si>
    <t>"Burkina Faso",Mali</t>
  </si>
  <si>
    <t>1 chidren out of 10 dies in Burkina Faso, most of time from preventable diseases that should have been treated in primary health care clinics. Nurses staffing those clinics have been trained to screen, treat or refere sick children using a comprehensive clinical protocole developped by WHO (IMCI). By lack of time, skills, or motivation they rarely follow this protocol resulting in poor quality of the medical consultations for sick children</t>
  </si>
  <si>
    <t>We digitized the IMCI medical protocol thought an Android app and rolled-out the solution on tablets. We developped a suit of additional applications to train the nurse remotely, facilitate quality control and coaching. We process massive datas centrally using AI algorithms facilitating supervision and epidemiologic.We progressively add new medical protocols, including nutrition CMAM and perinatal care to cover the all range of care delivered in a primary health care facility.</t>
  </si>
  <si>
    <t>IeDA equipe remode primary health care facilities with a tablet and a solar panel. A smart application allow  the nurse to registerer every medical consultation and propose a diagnostic,  a treatment and/or a referral. Data are sent to the cloud, processed with AI  algorithms and smart dashboards that help the district management team better target their supervisions, better assess workforces capacities and training needs and better manage public health campaigns through  "precision epinemiology" powered by AI. A suit of coaching and traing app, using precise pattern of each agent, allow then a more tailored support to health care facility by the district team.</t>
  </si>
  <si>
    <t>Children under 5 Pregnant women</t>
  </si>
  <si>
    <t>https://www.tdh.ch/en/ieda</t>
  </si>
  <si>
    <t xml:space="preserve">Protecting 1550 Yemeni children from malnutrition   </t>
  </si>
  <si>
    <t xml:space="preserve"> Malnutrition is a real threat threatening the lives of the Yemeni people, especially pregnant and breastfeeding women, girls and children under the age of five. Nearly seven years of conflict and severe economic decline </t>
  </si>
  <si>
    <t>Environment,Nutrition,"Child, Early, and Forced Marriage"</t>
  </si>
  <si>
    <t>Yemen</t>
  </si>
  <si>
    <t>http://www.o2yemen.org</t>
  </si>
  <si>
    <t>M'Care AI is an offline and online mobile health assistant for community health workers providing medical care to patients in low resourced communities. M'Care AI includes predictive and prescriptive analytics to mitigate epidemics like COVID-19 and forecast medical supply chain needs.</t>
  </si>
  <si>
    <t>M'Care AI now has 7 solutions including a digital health marketplace accessible to individuals, employers of labor and healthcare payers.</t>
  </si>
  <si>
    <t>Health,"Prevention &amp; Vaccination","Primary Care"</t>
  </si>
  <si>
    <t>"Infectious &amp; Vector Diseases","Non-communicable Diseases","Health Systems","Maternal Newborn and Child Health"</t>
  </si>
  <si>
    <t>ygap</t>
  </si>
  <si>
    <t>www.mcarehealth.com.ng</t>
  </si>
  <si>
    <t>A digital &amp; dynamic growth monitor that interactively engages caregivers in evaluating their child's nutritional status thereby empowering them to address their health needs</t>
  </si>
  <si>
    <t>https://www.globalinnovationexchange.org/innovation/easygrow</t>
  </si>
  <si>
    <t>The application in the development stage, and will be tested at a small number of individuals to assess the efficacy of the application in improving good nutrition behaviors for caregivers, and knowledge and skill for the care provider.</t>
  </si>
  <si>
    <t>Education,"Food Safety and Standards",Nutrition</t>
  </si>
  <si>
    <t>"Maternal Newborn and Child Health","Sexual and Reproductive Health"</t>
  </si>
  <si>
    <t>Our goal is to combine different national level data sources to understand the main predictors of PTB and develop a machine-learning?based predictive model to conduct automated risk stratification for PTB in Brazil at the point of care level&amp;nbsp;</t>
  </si>
  <si>
    <t>We are currently improving the performance of the predictive model, designing a clinical trial do assess the performance of the solution. Once we can find a proof of effectivenes of the solution we will integrate the risk calculator to electronic health records. This soluttion could be offered to any primary care provider in the globe.&amp;nbsp;</t>
  </si>
  <si>
    <t>"Health Systems","Maternal Newborn and Child Health","Primary Care"</t>
  </si>
  <si>
    <t>Preterm birth (PTB) is a growing health issue worldwide, currently considered the leading cause of newborn deaths, accounting for 1.09 million deaths/year of children under the age of 5. Identifying the preventable causes and performing early risk stratification of pregnant women has been shown to be effective in developing preventive strategies aiming to reduce PTB. Research has shown that the PTB burden is higher in low-income populations and in places with lower quality of prenatal primary care. However, although data exists, the ability to identify at-risk pregnancies and to enroll women in prevention strategies has been weakened by the complexity of the associated risk factors.&amp;nbsp;</t>
  </si>
  <si>
    <t>&lt;b&gt;Our goal is to combine different national level data sources to understand the main predictors of PTB and develop a machine-learning‚Äìbased predictive model to conduct automated risk stratification for PTB in Brazil at the point of care level, integrated with advanced data visualization for clinical decision support&lt;/b&gt;. &lt;b&gt;Aim 1. Promote a linkage between databases with social determinants, health care delivery, and individual characteristics related to pregnant women's risk for PTB. &lt;/b&gt;&lt;b&gt;Aim 2. Develop a machine-learning‚Äìbased predictive model to perform risk stratification of pregnant women at risk for PTB.&amp;nbsp;&lt;/b&gt;&lt;b&gt;Aim 3. Build a decision support application integrating the machine-learning algorithm, data visualization and geographical information systems&lt;/b&gt;</t>
  </si>
  <si>
    <t>In our previous attempt to stratify the risk for PTB using the Live Births Information System (SINASC), we could  predict PTB with 2 weeks of error margin, suggesting that more data associated by individual level is needed.  We are currently working to improve the performance of the machine learning models to reach a more accurate model. To improve our results and achieve the defined goal, we need to strengthen our current databases with the data from the cohort of 100 million Brazilians from CIDACS making possible the study of social determinants and the effects of social policies on maternal and child health.</t>
  </si>
  <si>
    <t>Improve matenal and childh health using artificial intelligence to develop a scalable and cost-effective solution capable to be applied in several countries by the primary care providers.&amp;nbsp;</t>
  </si>
  <si>
    <t>&lt;p&gt;Our solution has the potential to improve the quality of women's and children health. This algorithm will also be ready for adaptation for use as a baseline for new learning algorithms in other countries.&lt;/p&gt;</t>
  </si>
  <si>
    <t>http://mathconsortium.com/</t>
  </si>
  <si>
    <t>Wireless Health Incident Monitoring System(WHIMS) for low-cost diagnosis and data analysis of community health indicators to provide a continuum of care at primary healthcare level through community health workers and partners collaborations.</t>
  </si>
  <si>
    <t xml:space="preserve">iKure with 9 Hub Clinics &amp; 150 touch up points has scaled up to 7states and 4000 villages in India and offers technology solutions in Sub-Saharan Africa, South-East Asia and Latin America. </t>
  </si>
  <si>
    <t>"Non-communicable Diseases","Maternal Newborn and Child Health","Primary Care"</t>
  </si>
  <si>
    <t>Nutrition,"Gender Equity"</t>
  </si>
  <si>
    <t>India has 1 doctor for every 1,700 people, a ratio far below minimal ratio of 1:1,000(WHO). India needs over 5,00,000 doctors to attain this standard, a disparity that is due to population growth. Over 600 million people in India live with limited access to healthcare. Of which, 50 percent live with no access to healthcare with over 8 percent Primary health care centers with no qualified medical staff.  It is impossible to train enough doctors and establish PHCs to attain the 1:1000 standard.</t>
  </si>
  <si>
    <t xml:space="preserve">iKure designed WHIMS with an intuitive graphical user interface that community health workers, could use. Accompanied with POCs to measure the vitals of patients, WHIMS loaded on a tablet, &amp; CHWs are employed in a hub orspoke clinic set up where a core medical team utilizing modern procedures and equipments provide doctor‚Äôs consultation. The integrated model ensures last-mile care, patient follow up, referrals to secondary care with the potential to scale up across different geographies.  </t>
  </si>
  <si>
    <t xml:space="preserve">Future Plans:Operate ~ 130 Hub Clinics and provide treatment to ~ 7.2 million patients by FY 23-24;  ‚Ä¢	Launch WHIMS Family App ‚Ä¢	Finalize Pre-Series A Funding of USD 2 Million ‚Ä¢	Finalize agreement with UNDP; undertake pilot to use WHIMS to collect diagnostics data for MCH project in Pune ‚Ä¢	Upgrade WHIMS and device integrations with technology partners (Microsoft &amp; IBM) ‚Ä¢	Implement Technology and MDIs with BVH ISKON </t>
  </si>
  <si>
    <t xml:space="preserve">Our mission is to create asystem transformation of primary healthcare system and making it accessible especially for the underserved communities, vulnerable sections including women and children across globally.  Vision iKure‚Äôs vision is to become a global leader in technology-enabled primary healthcare delivery focusing on accessibility, affordability, availability &amp; quality. </t>
  </si>
  <si>
    <t xml:space="preserve">Our target customers are  1.	Low-income rural and semi urban populations including pregnant women, newly; mothers, school children, village community; 2.	CSR clients, hospital partners and corporate businesses; 3.	Technology clients; 4.	Diagnostic Device companies; 5.	Research Clients; </t>
  </si>
  <si>
    <t>"Global Sourcing Council"</t>
  </si>
  <si>
    <t>http://www.ikuretechsoft.com/</t>
  </si>
  <si>
    <t>The Tika Vaani (vaccine voice) platform: Community-centred innovation to transform child health</t>
  </si>
  <si>
    <t>Tika Vaani brings together research, technology, and implementation partners united by a common vision: to create and evaluate impactful innovations to accelerate health equity through strengthening essential health services such as immunization.</t>
  </si>
  <si>
    <t>https://www.globalinnovationexchange.org/innovation/expanding-the-reach-of-the-tika-vaani-vaccine-voice-platform-a-bold-idea-to-transform-newborn-and-child-health-in-rural-india</t>
  </si>
  <si>
    <t xml:space="preserve">Using the most up-to-date scientific methods, we investigate every step of our work rigorously on the ground. To date, we have published 15 scientific articles to iteratively design interventions and provide early-stage evidence of impact. </t>
  </si>
  <si>
    <t>Gender,"Water Sanitation and Hygiene (WASH)","Communication with Communities"</t>
  </si>
  <si>
    <t>MobileVaani is a missed call technology platform for bottom-of-the-pyramid rural users. Accessible free of charge from any mobile phone, MV operates in 25 Indian districts and has 1.5 million users.   TikaVaani (vaccine voice) is a project to improve child vaccination coverage in rural Uttar Pradesh, India. It uses the MV platform for (1) behaviour change communication, (2) health worker training, and (3) community-based monitoring and use of call metadata to improve governance, transparency, and health services delivery.   In rural India, immunisation services are offered through monthly village health and nutrition days (VHNDs). VHNDs include child weighing and malnutrition treatment, oral rehydration, and basic disease prevention and health promotion including water, sanitation and hygiene (WASH).  Our bold idea is to expand the scope of the TikaVaani platform beyond immunisation to include breastfeeding, nutrition, and WASH, to transform the lives of newborns and children.    OnionDev generates revenue through public and private streams and has experience with partners bringing projects to scale. The government of India is searching for ways to extend the reach of basic health services, investing in integrated delivery models, and is a project partner.   High-quality scientific evidence is required to bring this low-cost innovation to scale and sustainability. Our timeline is designed to leverage the funded TikaVaani evaluation to be lead by Dr Mira Johri and team.</t>
  </si>
  <si>
    <t xml:space="preserve">www.tikavaani.org </t>
  </si>
  <si>
    <t>monitoring, Data project does include monitoring of some nutrition data</t>
  </si>
  <si>
    <t xml:space="preserve"> Income of Population Served:  Low-income, Lower-middle income  , Middle-income </t>
  </si>
  <si>
    <t>"Results for Development"</t>
  </si>
  <si>
    <t>"Global Affairs Canada","Results for Development","The Global Fund to fight AIDS, Tuberculosis and Malaria","United Nations Children's Fund","U.S. Agency for International Development"</t>
  </si>
  <si>
    <t>"Global Affairs Canada","The Global Fund to fight AIDS, Tuberculosis and Malaria","United Nations Children's Fund","U.S. Agency for International Development"</t>
  </si>
  <si>
    <t>http://www.lambproject.org</t>
  </si>
  <si>
    <t xml:space="preserve">GODAN is a government, UN, FAO supported initiative advocating the proactive sharing of Open Data to make information about agriculture and nutrition accessible and usable to deal with the urgent challenge of ending world hunger. </t>
  </si>
  <si>
    <t>https://www.globalinnovationexchange.org/innovation/godan-global-open-data-for-agriculture-and-nutrition</t>
  </si>
  <si>
    <t xml:space="preserve">GODAN is in the process of building high-level support among governments, policymakers, international organizations and business. It is rapidly growing, currently with almost 900 global partners, pledging support to GODAN‚Äôs Statement of Purpose </t>
  </si>
  <si>
    <t>Agriculture,Entrepreneurship,Nutrition</t>
  </si>
  <si>
    <t>Environment</t>
  </si>
  <si>
    <t>Sweden,Colombia,Algeria,Ghana,Rwanda,Zimbabwe,Australia,Belgium,"Bahamas, The","United Kingdom",Barbados,Argentina,India,Chad,Vietnam,"Central African Republic",Denmark,Botswana,Andorra</t>
  </si>
  <si>
    <t xml:space="preserve">GODAN was launched to pioneer the proactive sharing of Open Data to make information about agriculture and nutrition available, accessible and usable to the public to tackle the urgent challenge of ensuring world food security. Today, the lack of food is still bringing detriment to many societies and the next 50 years will bring the need to produce 70% more food than at presence. In order to meet this challenge, the worlds collective thinking needs to change and innovations must be in place </t>
  </si>
  <si>
    <t xml:space="preserve"> GODAN promotes the collaboration and cooperation among stakeholders in the agriculture sector to harness the growing volume of data generated by new technologies to address the long-standing food problems and to benefit farmers and the health of consumers. Through the use of Open Data to integrate different sources and improve the quality of data available to those in the farming industry, farmers can be provided with relevant and historical data to improve the efficiency of their practices. </t>
  </si>
  <si>
    <t xml:space="preserve">GODAN is constantly looking at ways to encourage and promote the sharing of Open Data on a global scale. Innovation is key to changing the agricultural and farming landscapes for the better. GODAN has earmarked 2019 as a crucial year in making strides toward global food security.   GODAN will be involved in a number of programmes, key events and initiatives, to help drive innovation and showcasing initiatives and advocating for further use of Open Data. </t>
  </si>
  <si>
    <t xml:space="preserve">GODAN‚ÄôS core objectives are to advocate for new and existing open data initiatives to set a core focus on agriculture and nutrition data by increasing widespread awareness of ongoing activities, innovations, and good practices. In line with the UN‚Äôs Sustainable Development Goals, GODAN‚Äôs mission is to tackle food security issues by promoting innovation, empowering farmers, processors, traders and consumers and put an end to world hunger </t>
  </si>
  <si>
    <t xml:space="preserve">Through the use of Open Data to integrate different sources and improve the quality of data available to those in the farming industry, farmers can develop their practices, and consumers can be further empowered to make better decisions when it comes to choosing their products. This information is easily accessible GODAN‚Äôs aim is to improve the livelihoods of those in the agricultural sector and all consumers globally in an effort to increase sustainability  </t>
  </si>
  <si>
    <t>www.godan.info</t>
  </si>
  <si>
    <t>monitoring pregnancy through wearable tech, While this data project does not seem to be focused on nutrition, could potentially include nutrition data</t>
  </si>
  <si>
    <t>The device that answers the first question, who are you, for all ages using innovative fingerprinting and health vitals which can identify everyone from infants to elderly.</t>
  </si>
  <si>
    <t>https://www.globalinnovationexchange.org/innovation/ion-kidprint</t>
  </si>
  <si>
    <t>University of California, San Diego</t>
  </si>
  <si>
    <t>The KidPrint Ion device has been developed and tested extensively in the US &amp; Mexico and we have detailed data on identification and re-identification.  We have also tested it in the field in Mali and have numerous requests to field it elsewhere.</t>
  </si>
  <si>
    <t>"Democracy, Human Rights, and Governance","Human Trafficking","Maternal Newborn and Child Health"</t>
  </si>
  <si>
    <t>Nutrition,"Social Services"</t>
  </si>
  <si>
    <t>"United States",Mali,Mexico</t>
  </si>
  <si>
    <t xml:space="preserve">Kidprint addresses the problem of accurately identifying people from birth through adulthood and at the same time providing basic tools for primary health screening. Reliable methods to identify infants and children and concurrently screen for medical conditions have historically been impossible. This lack of ‚Äúcradle to grave‚Äù interoperable and persistent identification has significant impact on civil registration and health provision, and efficient provision of public services. </t>
  </si>
  <si>
    <t>We used human-centered design to reframe problem of infant ID and discovered the problem was a failure to account for infant physiology and interactions. We developed our platform from the ground up, iterating with infants and caregivers and have now combined off the shelf and cutting edge technologies, to create the first extensible biometric platform for identity and medical screening, with an emphasis on health of children and families.</t>
  </si>
  <si>
    <t>We have several NGO and national based programs that want to utilize our current device.  We seek to deploy it widely with these partners and to begin field testing and deployment of the phase 2 device which includes a wide array of non-invasive health vitals together with universal identification.  Funding will support bringing the cost of the current device to under $100, and expand the functionality to phase 2 with ML and supporting triage/screening software for dozens of medical conditions.</t>
  </si>
  <si>
    <t xml:space="preserve">The mission is create and deploy a system that can be used to identify people from birth through adulthood and to positively impact a range of beneficiaries, starting with individuals and including governments, individuals, NGOs, private companies, and regional financial/health organizations. Our vision for Kidprint is that it will help attain SDG 16.9,  to ‚Äúprovide legal identity for all, including birth registration,‚Äù which has heretofore not been possible. </t>
  </si>
  <si>
    <t xml:space="preserve">Globally, an estimated 1.1 billion people lack legal identity documents, and an estimated 465 million of these are children, primarily in the developing world. 131 million children are born every year and will need access to accurate, trusted and secure identification methods to be fully integrated into an increasingly digital world. </t>
  </si>
  <si>
    <t>"United Nations","University of California, San Diego"</t>
  </si>
  <si>
    <t>http://kidprint.ucsd.edu</t>
  </si>
  <si>
    <t>Our tool is a multiplexed immunoassay that enables effective population surveillance of micronutrient (MN) status via the accurate detection of multiple biomarkers to micronutrient deficiencies (MND) and inflammation in a single test.</t>
  </si>
  <si>
    <t>PATH</t>
  </si>
  <si>
    <t>The 7-plex tool can inform on iron, iodine, and vitamin A status and inflammation and malarial antigenemia from a single drop of blood.  We have transferred this technology to a commercial partner, Quansys Biosciences who manufacture it.</t>
  </si>
  <si>
    <t>Nutrition,"Data Collection/Needs Assessments","Maternal Newborn and Child Health"</t>
  </si>
  <si>
    <t>"United States",Myanmar</t>
  </si>
  <si>
    <t>&lt;p&gt;Micronutrient sufficiency is critical for maternal health and the healthy development of the fetus and young children. Interventions are available but a tool for understanding the need and to monitor the success of these was lacking.&lt;/p&gt;</t>
  </si>
  <si>
    <t>&lt;p&gt;Current MND surveillance is limited to one biomarker per test that makes surveillance expensive and challenging to do in poor countries and so the test menu offered is typically limited to iron and vitamin A.  Our tool uses recognized biomarkers for iron, iodine and vitamin A deficiency, and inflammatory biomarkers and a malaria assay that are all pooled in a single test, essentially 7 tests in one. The technology is simple and affordable and designed for in country use.&lt;/p&gt;</t>
  </si>
  <si>
    <t>&lt;p&gt;It is a multiplexed immunoassay for use in a laboratory. Antibody spots are printed in discrete patterns in a test well. Each spot serves as a specific test reaction and up to 18 can be added. This means up to 18 different biomarkers can be measured in one reaction, saving sample and, time, reagents and most importantly reducing cost with no loss in performance. Our assay measures 2 iron biomarkers, 1 for vitamin A, 1 for iodine, and 1 for malaria and 2 for infection. The test uses either blood or plasma and needs only 8 uL of sample and so even finger stick blood can be used, reducing sampling complexity, risk, time and costs; very important considerations given the tool is for population surveillance of primarily women and young children. The sample is mixed and biomarkers bind to the antibody spots and after this, they can be identified. The reactivity of each spot after testing a sample is assessed via their brightness. The reader of the assay is a high-resolution digital camera in a lightproof box, a low cost and easy to maintain instrument in which the lid is the only moving part. The images are analyzed using a preset algorithm and so data recording is easy to do. All of the raw data is automatically converted into actionable values and requires no further manipulation. The protocol used to perform the testing is highly similar to a traditional method and so while the test is new, the procedure can be easily understood by laboratorian making training easy to do.&lt;/p&gt;</t>
  </si>
  <si>
    <t>We are developing new tests to add to the MN assay to predict stunting in young children.  A malaria panel has been developed and we have assays to improve monoclonal antibody production and to detect pneumococcal disease in urine underway. We have developed proof of concept assay for the detection of STIs (e.g. HIV) and vaccine seroconversion (measles and tetanus) which could be integrated with the MN assay for women (STIs) or children (vaccines) using the same sample.</t>
  </si>
  <si>
    <t>&lt;p&gt;Over two billion people have an MND.&amp;nbsp;MN supplementation is an effective and low cost intervention; the missing component is an effective way to find those most in need and to then accurately monitor interventions to ensure success. If mothers and children have access to sufficient MNs, their physical/cognitive development and improved health is more assured.  This saves lives and enables healthy populations to create greater equality, productivity and opportunity for all. &lt;/p&gt;</t>
  </si>
  <si>
    <t>&lt;p&gt;Women and especially children are most at risk of MND, most typically in low incomes countries but the MND is global. Fetal development needs micronutrients for physical, neural and ocular development. Physical and cognitive development in children requires sufficient iron. Effective interventions such as supplementation are available, the challenge is to identify the populations at risk and then to monitor the affected population to demonstrate the reduction in MND.&lt;/p&gt;</t>
  </si>
  <si>
    <t>http://sites.path.org/dx/ncd/measuring-vitamin-and-mineral-deficiencies-a-multiplexed-immunoassay-for-surveillance/</t>
  </si>
  <si>
    <t xml:space="preserve">reduce maternal deaths, </t>
  </si>
  <si>
    <t>Makerere University</t>
  </si>
  <si>
    <t xml:space="preserve">register information , NNC  </t>
  </si>
  <si>
    <t>Aga Khan University</t>
  </si>
  <si>
    <t>Relinkglobalhealth.org is a searchable online platform designed to connect organizations providing healthcare to improve operational efficiencies and increase access to high quality healthcare.&amp;nbsp; We are currently using in Haiti and have found the tool extremely valuable in supporting COVID-19 response in Haiti</t>
  </si>
  <si>
    <t>Platform is up and running with about 1700 organizations in the database for Haiti.&amp;nbsp; We're in the processing of gathering assessment data from potential implementation partners surrounding 6 projects we plan to implement via the platform. &amp;nbsp; We've adjusted our efforts use the data to connect groups in various regions throughout the country in response to COVID-19.</t>
  </si>
  <si>
    <t>"Technical and Vocational Education and Training (TVET)","Infectious &amp; Vector Diseases","Non-communicable Diseases","Primary Care"</t>
  </si>
  <si>
    <t xml:space="preserve">Working in silos is very common in places like Haiti due to the everyday struggles that keep staff busy all day long.  Frequently, both the general population and healthcare providers do not know how to quickly locate services for themselves or patients.  In addition, valuable staff time is spent every single day, trying to refer more critical patients to the help they need.   reLink Global Health was designed to address these problems and connect people to the healthcare resources they need.  Whether it's a clinical need or a supply chain need of a facility, the reLink Global Health database allows you to search for what you need in your area, with key contact information at your fingertips.  </t>
  </si>
  <si>
    <t xml:space="preserve">The reLink Global Health tool was nimbly designed and is easy to use for both in country data collection and the end user.  Our goal was to connect anyone looking for healthcare services in the target region in 3 clicks or within 3 seconds.  The site is available in English, French, and Creole and simple and quick to use to locate healthcare resources ranging from diagnostic imaging, specialty services, and special needs services.  The site can be utilized on mobile phones as well as desk top application. </t>
  </si>
  <si>
    <t>Our goal over the next 6 months is to use the reLink Global Health Tool to support COVID-19 response.  In Haiti, with the tool and relationships developed, we've begun creating connections necessary to improve the supply chain around providing PPE and oxygen supplies.   In addition, we've been able to foster dissemination of public health announcements regarding COVID-19 prevention.  We are reaching out to USAID and other organizations to see how the tool and network can support their efforts. While this is ongoing, we have partnered with two organizations in Malawi to implement reLink Global Health there and have begun working on a pilot project with 24 clinics and 2 hospitals.</t>
  </si>
  <si>
    <t>Overall vision is to improve access to care by creating awareness of all options available and to improve the overall quality of care delivered by utilizing the data to design and implement practical, sustainable solutions that can be offered in the target regions.</t>
  </si>
  <si>
    <t>We seek to serve two main audiences with this tool.  Number one is the Haitian population at large to provide knowledge and quick access to all healthcare resources. Secondly, and very importantly, we seek to support the healthcare providers in Haiti.  We want them to connect with their colleagues easily and we use the detailed capacity data to design and implement strategic projects that strengthen the health system within which they work.  We've used the data from the database to support and connect providers in response to COVID-19 in Haiti</t>
  </si>
  <si>
    <t>www.needs.relinkglobalhealth.org</t>
  </si>
  <si>
    <t>Agriculture,Nutrition</t>
  </si>
  <si>
    <t>Bangladesh,Philippines,Nepal</t>
  </si>
  <si>
    <t>Curated medication marketplace for African hospitals and pharmacies. &lt;br&gt;Medsaf is a one-stop shop solution that connects quality pharmaceutical manufacturers to health facilities using our Medsaf platform. It includes medication tracking, inventory management, access to credit facilities, and tech-enabled logistics service. &lt;br&gt;</t>
  </si>
  <si>
    <t>Medsaf has over 400 hospitals and pharmacies in Nigeria signed up to use our platform. We have seen accounts grow by 98% in 2017 with an average order size of $830. We have relationships with all major manufacturers that operate within Nigeria.</t>
  </si>
  <si>
    <t>Entrepreneurship,"Health Systems","Maternal Newborn and Child Health"</t>
  </si>
  <si>
    <t>"Social Development"</t>
  </si>
  <si>
    <t>&lt;p&gt;1 in 10 medications sold in Africa are fake or substandard.  (W.H.O 2017) &lt;/p&gt;&lt;p&gt;          &lt;/p&gt;        &lt;p&gt;75% of medical facilities in Nigeria owned by single owners &lt;/p&gt;  &lt;p&gt;Supply Chain issues drive medical facilities to purchase medications from the many open drug markets. If not, they have to work with too many distributors and manufacturers to fulfill all of their medication and consumable needs.  &lt;/p&gt;</t>
  </si>
  <si>
    <t>Medsaf is a curated medication marketplace to brings medications directly from manufacturers to the doorstep of hospitals and pharmacies across Africa. We are a one-stop shop for medications and consumables. Our technology platform facilitates procurement and brings value added services such as credit facility, inventory management, and logistics. We use the data that we get from medication needs across Africa to help manufacturers improve their offering to the African public.&amp;nbsp;</t>
  </si>
  <si>
    <t>$100,000 monthly recurring revenue. 100 facilities ordering monthly. $1000 monthly order size.&amp;nbsp;</t>
  </si>
  <si>
    <t>Quality Medication is a fundamental human right&amp;nbsp;</t>
  </si>
  <si>
    <t>Hospitals&amp;nbsp;&lt;br&gt;Pharmacies&amp;nbsp;&lt;br&gt;Manufacturers&amp;nbsp;&lt;br&gt;Patients&amp;nbsp;</t>
  </si>
  <si>
    <t>www.medsaf.com</t>
  </si>
  <si>
    <t>A data and technology platform that captures, catalogs, and profiles the changing quality of a nation‚Äôs packaged and restaurant food supply.</t>
  </si>
  <si>
    <t>https://www.globalinnovationexchange.org/innovation/the-foodswitch-program</t>
  </si>
  <si>
    <t>"Digital Development",Technology</t>
  </si>
  <si>
    <t>Packaged food products often contain surprisingly high levels of salt, sugar, saturated fat and kilojoules/calories which may contribute to diet-related health risks such as heart disease and diabetes. However, the nutrition information on pack labels can be confusing and it can be difficult to choose between the different brands.</t>
  </si>
  <si>
    <t>The FoodSwitch App can help you find out what is in the food you‚Äôre buying and suggest healthier alternatives for you and your family. FoodSwitch works by using the phone camera to scan the barcode of packaged food. It then uses science-based algorithms to calculate and then display simple nutrition profiles based on the nutrition content of the food.</t>
  </si>
  <si>
    <t>"Australian Department of Foreign Affairs and Trade",NASA,Nike,SecondMuse,"U.S. Agency for International Development","U.S. Department of State"</t>
  </si>
  <si>
    <t xml:space="preserve">make better food choices, </t>
  </si>
  <si>
    <t>Predict to Prevent Diseases</t>
  </si>
  <si>
    <t>We consider our stage as research and development as the core engine of our platform, which comprises of the knowledge graph is still under development. Our data management module is ready and two POCs are underway with 2 hospitals</t>
  </si>
  <si>
    <t>Nutrition,"Prevention &amp; Vaccination","Health Systems"</t>
  </si>
  <si>
    <t>The problem we are trying to solve is death due to missed diagnosis and lack of doctor‚Äôs attention. There are several cases of death or disability due to missed diagnosis or due to poor patient doctor ratio. The solution provides patients with mobile app which tracks multiple parameters from various sources to be able to predict and prevent scenarios at an early stage. The patient's health can be monitored by doctors remotely and can recommend strategies to prevent them</t>
  </si>
  <si>
    <t>http://www.quahoglife.com/</t>
  </si>
  <si>
    <t>https://www.globalinnovationexchange.org/innovation/using-digital-and-mobile-technology-to-create-an-affordable-community-rooted-community-health-service-for-poor-remote-settings</t>
  </si>
  <si>
    <t>The project will involve a community health service focusing on reducing neonatal and under 5 mortality and morbidity rates. It will build on a collaboration with 501 Village Health Team members (VHTs) to improve awareness and demand for healthcare services in the catchment area. The VHTs are key in linking the community to health facilities. We propose to enhance these linkages by forming an electronic messaging platform where households are able to remotely and directly consult health workers and VHTs using phone SMS.   This platform will facilitate screening high risk pregnancies right from the villages, improve communication for emergency referral for obstetric and newborn care, monitor and follow up all newborns in the area. This will address the key causes of neonatal and child death identified by previous work including prematurity, birth asphyxia, pneumonia, diarrhea and malaria.  We shall use the hospital??s rich and diverse set of operational databases, including all health and mortality data gathered from the communities, to target efforts most on parts of the population with poorest health outcomes across a wide set of indicators, and to design health messages. We shall use latest mobile medical equipment to maximize impact.  We shall train 501 VHTs and reach an estimated 70,000 people of the catchment area with particular emphasis on 12,000 children and 15,000 women of child bearing age.   The project aims at reducing the under 5 CMR from 120 annual deaths by 20%.</t>
  </si>
  <si>
    <t>"Non-communicable Diseases","Maternal Newborn and Child Health"</t>
  </si>
  <si>
    <t>Ukraine</t>
  </si>
  <si>
    <t xml:space="preserve">screening newborns, not about nutrition specifically </t>
  </si>
  <si>
    <t>Kinaki is an intuitive and flexible tool for project design, data collection, analysis, reporting and sharing that enables targeted communities to lead or participate in all aspects of project‚Äôs monitoring, evaluation, accountability and learning.</t>
  </si>
  <si>
    <t>This innovation is building on proven Kinaki platform used in 30+ countries, addressing global needs in the times of COVID-19 pandemic through (i) Remote project Co-design and (ii) evidence, based on qualitative data (e.g. observations, stories).</t>
  </si>
  <si>
    <t>"Methods &amp; Learning","Citizen Participation"</t>
  </si>
  <si>
    <t>"Monitoring &amp; Evaluation"</t>
  </si>
  <si>
    <t>"Maternal Newborn and Child Health","All Sectors"</t>
  </si>
  <si>
    <t>"Czech Republic",Cambodia,Laos,Ghana,Philippines,Rwanda,Malawi,Canada,Mongolia,Myanmar,Nepal</t>
  </si>
  <si>
    <t>Humanitarian, international development or other civil society organizations (CSOs) globally are faced with the rapidly changing landscape due to COVID-19 where their access to the areas of existing or newly emerging projects is fairly prohibited.  At the same time, the need for data collection, effective and timely analysis and evidence-based decisions persist or even increases with the need to keep adapting implementations from day-to-day and to sustain accountability to communities and donors</t>
  </si>
  <si>
    <t>The increasing need for enabling targeted communities to lead project design, monitoring and evaluation process while sustaining the accountability. Kinaki aims to be a bridge between communities, CSOs and donors. Through:  (i) supporting remote, highly collaborative project design (co-design) and (ii) providing an intuitive solution that works even remotely to use of qualitative (and quantitative) data effectively as evidence data and to support community-led monitoring, evaluation and learning</t>
  </si>
  <si>
    <t xml:space="preserve">Our immediate goals are: (i)	supporting remote, highly collaborative project design (co-design)  so organizations can quickly assess the needs or validate their existing programming and identify newly emerging needs in the response to COVID-19. (ii)	Full integration of qualitative (besides existing qualitative) data that can be effectively used as evidence, where quantitative data cannot be captured or doesn‚Äôt provide the full reflection of the reality or where remote management is required. </t>
  </si>
  <si>
    <t>We inspire and enable people and organizations to improve their practices so they can make a positive and sustainable change in our world. Our vision is the world, where all people have the opportunity to make a vision for a positive change in their life, making day-to-day decisions based on adequate evidence that they captured, or accessed from available sources. The world, where qualitative data accompany the quantitative so, we can better understand the change, its impact and drivers.</t>
  </si>
  <si>
    <t>Organizations designing or implementing any kind of aid or social projects, especially in the current landscape of the COVID-19 pandemic can benefit from integrating Kinaki in its monitoring, evaluation and learning processes. Additionally, foundations, donors and their implementing partners may benefit from (i) Kinaki‚Äôs ability to effectively aggregate results across projects and programs; (ii) from the innovative qualitative data features enabling remote monitoring and accountability.</t>
  </si>
  <si>
    <t>https://www.kinaki.ca/</t>
  </si>
  <si>
    <t>Diagnos is a mobile health solution that uses big data and artificial intelligence to provide a rapid diagnosis, detection, prediction and prevention of respiratory diseases including Covid-19 in Africa and the world.&lt;br&gt;</t>
  </si>
  <si>
    <t>We are actually at the prototype level.We tested the beta version of the app but we have not yet launched because we are iterating the feedback we obtained from the beta testing and outsourcing.This will enable us have a better version of the app&lt;br&gt;</t>
  </si>
  <si>
    <t>"Peace and Resilience","Maternal Newborn and Child Health"</t>
  </si>
  <si>
    <t>Each year 2.6 million people die due to unsafe healthcare (WHO, 2019). Recently, with the new respiratory disease, Covid-19, around 185 000 people lost their lives just in the few months.More than 2 Million people are still living with the virus , more than 500 000 are not aware they have the virus in them, infecting other people (Reports from worlmeters ). The main for these massive contamination is  because there is not simple way to quickly assess the presence of the  virus.</t>
  </si>
  <si>
    <t>Diagnos is a mobile health solution that uses big data and artificial intelligence to provide a rapid diagnosis, detection, prediction and prevention of respiratory diseases including Covid-19. The device provides a free top-line consult in less than 10 minutes, predicting future problems, providing advice and connecting patients with doctors/ approved health centers.&lt;br&gt;</t>
  </si>
  <si>
    <t>&lt;p&gt;In 5years time,  our diagnostic tool will incorporate disease diagnosis in local languages to enable everyone in villages have access to the service either via voice or text. &lt;/p&gt;  &lt;p&gt;Diagnos will also be having offline contents which will enable people in zones without internet  to still have access to the service using  USSD codes.Thus making even an old mother who have never been to school, to use the app and diagnose her children.&lt;br&gt;&lt;/p&gt;</t>
  </si>
  <si>
    <t>&lt;div&gt;Our mission is to enable people with a tool that will help them predict diseases based on their lifestyles, then prevent the disease from developing further by adjusting their lifestyle from expert tips given by specialists.&lt;/div&gt;&lt;div&gt;Our vision is a to have a world free of deaths caused by respiratory diseases by 2050.&lt;br&gt;&lt;/div&gt;</t>
  </si>
  <si>
    <t xml:space="preserve">- Any person who has exposure to an infected covid-19 patient and want to assess themselves. - people with weak immune systems - People who smoke </t>
  </si>
  <si>
    <t>https://www.diagnos.atrcyber.com</t>
  </si>
  <si>
    <t>WFP Innovation Accelerator</t>
  </si>
  <si>
    <t>https://www.globalinnovationexchange.org/innovation/wfp-innovation-accelerator</t>
  </si>
  <si>
    <t>Germany</t>
  </si>
  <si>
    <t xml:space="preserve">, To be further explored </t>
  </si>
  <si>
    <t xml:space="preserve">To addressing the challenge of lack of timely, accurate, and complete patient information that allows health providers to follow mothers and their infants along a continuum of care (CoC).   </t>
  </si>
  <si>
    <t>Elizabeth Glaser Pediatric AIDS Foundation</t>
  </si>
  <si>
    <t xml:space="preserve"> A challenge of lack of timely, accurate, and complete patient information that allows health providers to follow mothers and their infants along a continuum of care (CoC). </t>
  </si>
  <si>
    <t>HIV/AIDS,Nutrition,"Maternal Newborn and Child Health"</t>
  </si>
  <si>
    <t>"Basic Education"</t>
  </si>
  <si>
    <t xml:space="preserve"> Lack of timely, accurate, and complete patient information that allows health providers to follow mothers and their infants along a continuum of care (CoC Lack of collaboration among the health care workers, </t>
  </si>
  <si>
    <t>To introduce the  data aggregated by the App which will produce a real-time, patient-level database with site-level reporting features that are linked to the national reporting system (DHIS2). The project will facilitate a transformative shift in the delivery of comprehensive maternal, newborn, and child health (MNCH) in Tanzania.  To train workers how to use the app reporting system and to coordinate the workers and officials to work together to improve the reporting system.</t>
  </si>
  <si>
    <t>To introduce Android phone-based application called the Moby (MOther baBY) App, developed by EGPAF and D-Tree as a mother-baby pair health service provision and tracking tool, to support decision- for health providers with the ability to create electronic patient records in the MNCH setting in Tanzania. The app will addressing the lack of timely, accurate data, and complete patient information that allows health providers to follow mothers and their infants along a continuum of care (CoC).</t>
  </si>
  <si>
    <t>Women, Neonate, Children, workers, government, society</t>
  </si>
  <si>
    <t>Stanford University</t>
  </si>
  <si>
    <t>"Infectious &amp; Vector Diseases","Maternal Newborn and Child Health"</t>
  </si>
  <si>
    <t>Kenya,Madagascar,Brazil</t>
  </si>
  <si>
    <t>Malawi,"South Africa"</t>
  </si>
  <si>
    <t xml:space="preserve">timely response to disease, To be further explored </t>
  </si>
  <si>
    <t>Our tool assists governments in engaging private health providers for maternal care by using NFC and decision support technologies to link quality care to e-payments -- streamlining and automating patient, provider and payer transactions.</t>
  </si>
  <si>
    <t>In close collaboration with Liberian stakeholders, we have co-designed, refined and user-tested a working prototype.&amp;nbsp; We plan to pilot the system in 2018 with private facilities and 500+ pregnant women.</t>
  </si>
  <si>
    <t>Urbanization,"Maternal Newborn and Child Health"</t>
  </si>
  <si>
    <t>The increased demand for maternal health services has outpaced the ability of many public health systems to provide adequate, high quality and respectful care. Resources invested in public facilities often are without commensurate accountability mechanisms to empower communities. Engaging the private sector is critical for achieving reductions in maternal and newborn mortality because it fosters competition and improves the resilience of the health system overall. &lt;div&gt; &lt;div&gt;  &lt;/div&gt;  &lt;/div&gt;</t>
  </si>
  <si>
    <t>Our tool is designed to improve quality care by: providing the financing to empower women with more choice in where to seek care, providing healthcare workers with e-decision support based on a country‚Äôs own clinical guidelines and patient data, and by tying prompt payment to quality measures. At the same time, it streamlines and automates the operational functions required in a health insurance scheme, like coding care and submitting a claim.</t>
  </si>
  <si>
    <t>&lt;p&gt;As the prototype has already undergone extensive co-design, testing and refinement in Montserrado County, the pilot will be ready to proceed in mid-2018, pending financial support from donors and investors. The two-year pilot budget of USD $1.5 million would enroll approximately 850 pregnant women, providing them with access to quality care at an accredited facility throughout the maternal and newborn EOC. &lt;/p&gt;</t>
  </si>
  <si>
    <t>&lt;p&gt;We think this approach will empower national and local authorities to overcome many of the key operational challenges for engaging the private sector in UHC. We believe that by re-imagining ‚Äúwhy, what, when, how and by whom‚Äù data is captured, analyzed and used, we can reduce the financial barriers for poor women who want to access quality care from the private sector, without requiring payers and providers to invest in complex, time consuming and costly administrative systems. &lt;/p&gt;</t>
  </si>
  <si>
    <t>"Bill &amp; Melinda Gates Foundation","Department for International Development","Duke University","Grand Challenges Canada","Korea International Cooperation Agency",Norad,"Open Development, LLC","United Nations","U.S. Agency for International Development"</t>
  </si>
  <si>
    <t>"Bill &amp; Melinda Gates Foundation","Department for International Development","Grand Challenges Canada","Korea International Cooperation Agency",Norad,"Open Development, LLC","United Nations","U.S. Agency for International Development"</t>
  </si>
  <si>
    <t>opendevelopment.co</t>
  </si>
  <si>
    <t>The PIERS On the Move app provides real-time, mobile health-guided support for community health workers assessing pregnant and recently-pregnant women in their own homes, and has had a measurable impact is resource-constrained settings.</t>
  </si>
  <si>
    <t>The University of British Columbia</t>
  </si>
  <si>
    <t>We have completed three independently-powered cluster randomised controlled trials (Pakistan, Mozambique and India), with a measurable benefit seen in Pakistan and, probably, Mozambique. Almost 70,000 women participated in the trials.</t>
  </si>
  <si>
    <t>India,"South Africa",Mozambique,Pakistan</t>
  </si>
  <si>
    <t>https://pre-empt.bcchr.ca/monitoring/piers-move-pom</t>
  </si>
  <si>
    <t>https://www.globalinnovationexchange.org/innovation/hemoglobe-revitalizing-maternal-anemia-prevention-and-treatment-globally</t>
  </si>
  <si>
    <t>Developing an innovative method to facilitate the dual goal of community-based screening and national-level anemia surveillance.</t>
  </si>
  <si>
    <t>National Research Institute for Family Planning</t>
  </si>
  <si>
    <t>https://www.globalinnovationexchange.org/innovation/population-based-indicators-of-early-child-development</t>
  </si>
  <si>
    <t>University of the West Indies</t>
  </si>
  <si>
    <t>https://www.globalinnovationexchange.org/innovation/implementing-mobile-health-intervention-for-iycf-nutrition-among-children-of-less-than-two-years-in-age</t>
  </si>
  <si>
    <t>Nutrition,"Maternal Newborn and Child Health"</t>
  </si>
  <si>
    <t>IYCF Nutrition, Not enough info to determine if there are data components</t>
  </si>
  <si>
    <t>Artificial intelligence</t>
  </si>
  <si>
    <t>Definitions:</t>
  </si>
  <si>
    <t>Category</t>
  </si>
  <si>
    <t>Indicator development</t>
  </si>
  <si>
    <t>Citizen-generated &amp; open data</t>
  </si>
  <si>
    <t>Geospatial data &amp; statistics</t>
  </si>
  <si>
    <t>Data visuals</t>
  </si>
  <si>
    <t>Data collaboratives &amp; partnerships</t>
  </si>
  <si>
    <t xml:space="preserve">Type(s) of data innovation used (see table below for details); these categories were created by the DataDENT team based on innovation scoping </t>
  </si>
  <si>
    <t>Afghanistan, Bangladesh, Bolivia, Burkina Faso, Cambodia, China, DRC, Ethiopia, Haiti, India, Indonesia, Kenya, Laos, Liberia, Madagascar, Malawi, Mali, Mozambique, Myanmar, Nepal, Niger, Nigeria, Pakistan, Philippines, Senegal, South Africa, Sri Lanka, Rwanda, Tanzania, Timor-Leste, Uganda, Zambia, Zimbabwe</t>
  </si>
  <si>
    <t>Afghanistan, DRC, Madagascar, South Sudan, Tajikistan, Uganda</t>
  </si>
  <si>
    <t>Tajikistan</t>
  </si>
  <si>
    <t>Artificial Intelligence</t>
  </si>
  <si>
    <t>Hemoglobin Monitor Solution (HMS)</t>
  </si>
  <si>
    <t>Authors from different institutions</t>
  </si>
  <si>
    <t>Methods for Extremely Rapid Observation of Nutritional Status (MERON)</t>
  </si>
  <si>
    <t>IFPRI; Washington University in Saint Louis; Universidad Mariano Galvez</t>
  </si>
  <si>
    <t>Machine-learning approach to identify areas with high rates of stunting and wasting in Chad</t>
  </si>
  <si>
    <t>Chad</t>
  </si>
  <si>
    <t>https://fraym.io/food-shortages/</t>
  </si>
  <si>
    <t>USAID, Canadian Institutes of Health Research Sir Frederick Banting and Charles Best Research Award, and SickKids Child Growth and Development Fellowship</t>
  </si>
  <si>
    <t>DHS, Centre for Global Child Health, Hospital for Sick Children</t>
  </si>
  <si>
    <t>https://academic.oup.com/ajcn/article/112/Supplement_2/806S/5872361#208585905</t>
  </si>
  <si>
    <t>The definitions tab offers a detailed description of the content found in each column of the included innovations database.</t>
  </si>
  <si>
    <t>Data Innovation Categories</t>
  </si>
  <si>
    <t>Tanzania, Rwanda, Malawi, Kenya</t>
  </si>
  <si>
    <t>Botswana, Kenya, Malawi, Mali, Nigeria, Rwanda, Senegal, South Sudan, &amp; Zimbabwe</t>
  </si>
  <si>
    <t>SMART initiative (hosted by Action Against Hunger Canada)</t>
  </si>
  <si>
    <t>Global (36 countries participate in the initiative)</t>
  </si>
  <si>
    <t>Global (African region)</t>
  </si>
  <si>
    <t>DeepFood</t>
  </si>
  <si>
    <t>https://arxiv.org/ftp/arxiv/papers/1606/1606.05675.pdf</t>
  </si>
  <si>
    <t xml:space="preserve">National Science Foundation of the United States </t>
  </si>
  <si>
    <t xml:space="preserve">Accelerometer as proxy for an adequate diet </t>
  </si>
  <si>
    <t>Global (more than 90 countries)</t>
  </si>
  <si>
    <t>Advancing Research on Nutrition and Agriculture (AReNA)’s Demographic Health Surveys &amp; Geographic Information System (DHS-GIS) Database</t>
  </si>
  <si>
    <t xml:space="preserve">Developing composite indices of anthropometric data quality </t>
  </si>
  <si>
    <t>Equitable Impact Sensitive Tool (EQUIST)</t>
  </si>
  <si>
    <t>Fortify Management Information System (FortifyMIS)</t>
  </si>
  <si>
    <t>Global Open Data for Agriculture and Nutrition (GODAN)</t>
  </si>
  <si>
    <t>Omomi</t>
  </si>
  <si>
    <t>Partnership between GODAN &amp; University of Nottingham</t>
  </si>
  <si>
    <t>School Meal Planner (SMP) PLUS</t>
  </si>
  <si>
    <t>Severe Acute Malnutrition (SAM) Photo Diagnosis App</t>
  </si>
  <si>
    <t>Standardized Monitoring and Assessment of Relief and Transitions (SMART)+</t>
  </si>
  <si>
    <t>SCOPE Conditional On-Demand Assistance (CODA)</t>
  </si>
  <si>
    <t>Citizen-H2D3 is a novel and user-friendly tool to shift diet data collection pathways towards dynamic citizen-led systems that can be integrated with other data sources in agriculture and health. The system will be comprised of (1) a front-end tool that engages citizens as providers and consumers of information on diet diversity, and (2) a back-end platform that empowers researchers, institutions, and ultimately individuals to generate evidence-driven and robust insights about the dynamics of diet diversity.</t>
  </si>
  <si>
    <t>CSDietary is a software system developed to enter, manage, and process data from quantitative 24-hour dietary recall surveys. The software is fully customizable to tailor food composition tables and recipes to region-specific foods, measurement methods, and cooking techniques. It features an expanded food composition table, options to generate outputs for different statistical packages, and a seamless data sharing platform on the cloud.</t>
  </si>
  <si>
    <t>Hand in Hand is a rich set of data on food, agriculture, socioeconomics, and natural resources to help strengthen evidence-based decision-making in the food and agriculture sectors. It boasts over one million geospatial layers and thousands of statistics series with over 4,000 metadata records, bringing together geographic information and statistical data on over ten domains linked to food and agriculture - from food security, crops, soil, land, water, climate, fisheries, livestock to forestry. It also includes information on COVID-19's impact on food and agriculture.</t>
  </si>
  <si>
    <t>https://www.bosch-presse.de/pressportal/de/en/bosch-hemoglobin-monitor-early-detection-of-anemia-without-blood-tests-223296.html</t>
  </si>
  <si>
    <t xml:space="preserve">Keenoa is a bilingual (English &amp; French) smart food journal designed for dietitians and nutritionists. Clients can take pictures of their meals, and the application identifies foods in the image. The client can finetune the results as needed and adjust the servings, which allows for accurate calculation of the nutritional value of the meals.  </t>
  </si>
  <si>
    <t>Fraym uses its machine-learning based approach to identify areas with high rates of under-5 stunting and wasting in Chad. Within areas with high food insecurity risks, Fraym data further maps populations in occupations who may be among the first impacted by rising food prices and reduced incomes. The goal is to use local spatial data to help policymakers anticipate and mitigate these consequences.</t>
  </si>
  <si>
    <t>This study provided a comprehensive geospatial analysis of CGF in 51 African countries from 2000 to 2015, offering highly relevant subnational information on key nutrition indicators for policymakers and health practitioners at all administrative subdivisions. The study used Bayesian model-based geostatistics to produce 5 × 5 km gridded estimates of stunting, wasting, and underweight for children under five.</t>
  </si>
  <si>
    <t>Mbiotisho is a mobile phone application designed for use by households members who have little to no formal education to track indicators of their own health and nutrition status. Users receive individualized feedback of nutritional progress against the international standards.</t>
  </si>
  <si>
    <t>mVAM remotely monitors household food security and nutrition and food market-related trends in real-time, providing high-frequency, gender-disaggregated and operationally relevant data that supports humanitarian decision-making.</t>
  </si>
  <si>
    <t>OpeN-Global is an open-access knowledge hub that provides technical support for the implementation of biomarker assays in laboratories globally, as well as help to interpret the data obtained. The OpeN-Global website gives details on quality control and accreditation, technical support, and the usage of 20 nutritional biomarkers, from key nutrients such as zinc and iodine to newer technologies and -omics approaches.</t>
  </si>
  <si>
    <t>PalmATrack is an online platform designed to capture live production data from sugar industries and empower mills, laboratories, governments, and related agencies in assessing vitamin A quality in line with fortification regulations. This is a key indicator to inform industry about regulatory compliance with fortification standards.</t>
  </si>
  <si>
    <t>Periodic Table of Food Initiative (PTFI)</t>
  </si>
  <si>
    <t>Q-Plex is designed to evaluate biomarkers in women and children. The assay measures up to 18 different biomarkers in one reaction and can use finger stick blood, saving on time, laboratory resources, and cost. The assay measures 2 iron biomarkers, 1 for vitamin A, 1 for iodine, and 1 for malaria and 2 for infection. Samples are read by a highly accurate computer algorithm.</t>
  </si>
  <si>
    <t>RapidPro is an open-source platform of applications that can help governments deliver and collect real-time information in areas such as health, nutrition, education, water and sanitation, and child protection via SMS. The software has features for managing users’ contacts, sending messages in multiple languages and inter-operating with external systems.</t>
  </si>
  <si>
    <t>This project proposes the use of daily meal pictures taken by households to capture and assess broader dietary patterns over an extended period of time at a low cost. Pictures of individual plates can reveal intra-household food distribution, with particular interest in women in reproductive age and young children. This information can eventually be tapped to design tailored interventions to promote healthier diets that can be implemented directly through cell phones, creating a two-way communication channel.</t>
  </si>
  <si>
    <t>SMART+ is an integrated digital infrastructure that will combine the use of a mobile 3D diagnostic application for field staff with a global data dashboard and aggregator for analysts and policy makers. It uses 3D scans to provide fast, cheap and accurate child body measurements, analyzes incoming data, assures quality on a survey management tool, aggregates data into a central database, and visualizes results on a public dashboard down to sub-regional level.</t>
  </si>
  <si>
    <t xml:space="preserve">Soko-Foods is a mobile app-based sustainable food system with access to nutritional, healthy, and fresh farm foods. A registered user places an order for food from local vendors who are subscribed and certified by the platform and can track the delivery of said order via a connected internet of things (IoT) sensor. Furthermore, the app uses AI algorithms to automatically allow the user to track his/her nutritional feeding, access an appropriate nutritional diet, set nutritional goals, have nutritional tips for free based on one’s past feeding habit or schedule for a one-on-one meeting with a nutritional expert. </t>
  </si>
  <si>
    <t xml:space="preserve">Speech2Health is a voice-based mobile nutrition monitoring system that devises speech processing, natural language processing (NLP), and text mining techniques in a unified platform to facilitate nutrition monitoring. After converting the spoken data to text, nutrition-specific data are identified within the text and a tiered matching algorithm is used to search the food name in the nutrition database and accurately compute calorie intake values. </t>
  </si>
  <si>
    <t>This study, led by Patrick Webb of Tufts University, tracked the physical activity levels of rural works at different times of the year and charted their food consumption. The goal was to see if an accelerometer in conjunction with intake data could serve as a new measurement tool for assessing if people are doing more work than they are able to cover for in their diets.</t>
  </si>
  <si>
    <t>UNISE is an information system designed to accommodate nutrition-specific and nutrition-sensitive indicators from thirteen external sectors in Ethiopia. It will be implemented on District Health Information Software 2 (DHIS2) to ensure sustainability and ownership. DHIS2 is an open source software platform for reporting, analysis, and dissemination of data for health programs used in more than 60 countries.</t>
  </si>
  <si>
    <t>AutoAnthro is a digital anthropometry tool which uses 3D imagery and Body Surface Translations' proprietary modeling software (machine learning) to capture detailed body parameters. Information such as height and the circumference of the head and arm can be determined quickly and with a rate of accuracy that is on par with traditional anthropometry. Data is then easily digitized, uploaded from the device, and analyzed.</t>
  </si>
  <si>
    <t>Diet, nutrition status</t>
  </si>
  <si>
    <t>Food security, nutrition status</t>
  </si>
  <si>
    <t>Nutrition status, food security</t>
  </si>
  <si>
    <t>51 African countries</t>
  </si>
  <si>
    <t>1,000 Day Nutrient Monitor employs a revolutionary approach that puts nutrient monitoring in the hands of mothers using non-invasive near-infrared spectroscopy (NIRS). Fingernail scanning can be done at home, and results are instantaneous and easy to interpret. Each mother can repeatedly analyze her and her baby’s nutrient levels, informing proactive diet changes.</t>
  </si>
  <si>
    <t>University of Massachusetts Lowell; University of Massachusetts Medical School</t>
  </si>
  <si>
    <t>The Dharma Platform integrates collection, management, secure storage, analysis, and visualization features for real time surveillance in crisis affected areas. Dharma responds to the needs: (a) to build different types of surveys, (b) for a data collection tool and (c) for advanced data analysis. The software can be used to support food security and nutrition related programs, such as nutrition needs assessments, clinical trials, and electronic nutritional health records data management platform, with the objective of supporting data driven decisions.</t>
  </si>
  <si>
    <t>This open-access tool developed by the FAO Data Lab gathers, organizes, and analyses daily information on the impact of the COVID-19 pandemic on food and agriculture value chains, food prices, food security, and undertaken measures. Its ultimate aim is to provide countries with information on how the pandemic is impacting the food chains to build their decisions.</t>
  </si>
  <si>
    <t>University of Nottingham; Addis Ababa University; Lilongwe University of Agriculture &amp; Natural Resources; British Geological Survey; London School of Hygiene and Tropical Medicine; IFPRI; UC Davis</t>
  </si>
  <si>
    <t>Optima Nutrition is a quantitative tool that can provide practical advice to governments to assist with the allocation of current or projected budgets across nutrition programs. The model contains a geospatial component to determine funding allocations that minimize stunting, wasting, anemia or under-five mortality at both the national and regional levels.</t>
  </si>
  <si>
    <t>OMNI uses peer reviewed evidence, programming coverage data, and implementation experience to model the potential of high-impact nutrition programs. It's intended to empower decision-makers to maximize future investments. The tool includes a variety of impacts including: child deaths averted, anemia in different age groups, low birth weight, stunting, neural tube defects, mental impairments, and select non-health impacts (e.g., IQ, years of education, future earnings).</t>
  </si>
  <si>
    <t>PTFI is a global effort to make information on the biochemical composition and function of the food we eat publicly available. This project will strengthen and support ongoing nutrition work by developing low-cost mass spectrometry kits, standards, methods, cloud-based analytical tools, and a public database of foods that are representative of the geographic and cultural diversity worldwide.</t>
  </si>
  <si>
    <t>Rockefeller Foundation; Meridian Institute; UC Davis; Periodic Table of Food Initiative</t>
  </si>
  <si>
    <t>Omomi is a mhealth app, web and SMS service based on the WHO childhood survival strategies. The app allows mothers to track immunizations, to monitor growth and development, to access advice on breastfeeding, and to learn how to manage diarrhea at home. The growth monitor feature helps mothers personally provide ready diagnosis on oedema, malnutrition and color code. The app also connects mothers to a community via an online platform where they can chat with caregivers and other mothers for advice.</t>
  </si>
  <si>
    <t>The University of Nottingham’s Future Food Beacon will work with GODAN to maximize the impact of projects tackling a range of emerging issues across the food system including the geonutrition programme to improve estimates of micronutrient deficiency risks in Ethiopia and South Asia. Using natural science methods, the project can interrogate large-scale soil, agricultural, and landscape datasets to understand how micronutrients are/are not taken up by crops and then fed into food systems.</t>
  </si>
  <si>
    <t>Food environment</t>
  </si>
  <si>
    <t>Diet, food environment, food security</t>
  </si>
  <si>
    <t>Food security; food environment</t>
  </si>
  <si>
    <t>Nutrition status, micronutrients, food security, diets</t>
  </si>
  <si>
    <t>Hema app is an app which uses a smartphone camera to estimate hemoglobin concentrations and screen for anemia. By shining light from the phone’s camera flash through the patient’s finger, the app analyzes the color of his or her blood to estimate hemoglobin concentrations.</t>
  </si>
  <si>
    <t>University of Washington</t>
  </si>
  <si>
    <t>Washington Research Foundation</t>
  </si>
  <si>
    <t>https://www.washington.edu/news/2016/09/07/hemaapp-screens-for-anemia-blood-conditions-without-needle-sticks/</t>
  </si>
  <si>
    <t>HemaApp</t>
  </si>
  <si>
    <t>This database is the product of DataDENT's efforts to scope nutrition data innovations. The project seeks to start conversation between donors, governments, and development partners in low and middle income countries who have stake in the nutrition data value chain (DVC) about emerging solutions and potential investments in data innovations​. Detailed information on more than 60 such innovations can be found in this Excel book.</t>
  </si>
  <si>
    <t>Data innovation: A data innovation is defined as the use of new or non-traditional data sources, methods, and partnerships to reframe issues and generate new solutions. The adoption of traditional data sources, methods, and partnerships in new contexts was not considered innovative within this project's scope.</t>
  </si>
  <si>
    <t>In the search for data innovations, the DataDENT team utilized (1) innovation repositories, such as the Global Innovation Exchange​; (2) grey literature, such as reports and blog posts from nutrition-focused organizations (including UN subsidiaries) and investment portfolios of innovation funders (e.g. World Bank)​; and (3) consultations with key stakeholders. Searches were conducted between March and October of 2021.</t>
  </si>
  <si>
    <t>The nutrition domain(s) the innovation fits under, which includes one or more of the following: nutrition status, diet, food fortification, food security, food environment, and/or micronutrients</t>
  </si>
  <si>
    <t>INDDEX24 Dietary Assessment Platform</t>
  </si>
  <si>
    <t>The AReNA team created a DHS-GIS Database which combines nutrition-relevant information at the individual and household level from the Demographic and Health Survey (DHS) with a wide variety of geo-referenced data on agricultural production, agroecology, climate, demography, and infrastructure.</t>
  </si>
  <si>
    <t>CANDASA builds off the Indicators of Affordability of Nutritious Diets in Africa (IANDA) project, which developed several new metrics to measure the availability and affordability of nutritious, diverse foods and food groups in markets throughout the year. These include 'cost of recommended diet' and 'cost of nutrient adequacy'. The CANDASA project will refine and publish the indicator methodologies as well as support countries in implementing these metrics.</t>
  </si>
  <si>
    <t>Cockpit is a digital output and outcome monitoring system to provide field staff with timely access to automated, integrated, and visualized data analyses to optimize WFP's school feeding programming. The system aims to facilitate advanced analytics through data automation, integration and visualization by leveraging existing WFP analytics platforms. It will optimize data storage and analytics and enable the visualization of available school feeding data.</t>
  </si>
  <si>
    <t>CommCare is an offline, open source mobile data collection and service delivery platform that is used by 700,000 community health workers around the world. CommCare is used for mobile data collection in nutrition programs to assist with case management, complex anthropometric calculations, and case sharing capabilities to track children through the completion of nutrition rehab programs.</t>
  </si>
  <si>
    <t xml:space="preserve">Count Me In is an mHealth app that supports caregivers to identify and treat nutrition and feeding problems in vulnerable children, particularly those with disabilities. Count Me In uses data from users and machine learning to make real-time suggestions on feeding techniques and flags cases of potential stunting or wasting using anthropometric data collected.  </t>
  </si>
  <si>
    <t>DeepFood is a research project which aims to improve the accuracy of dietary assessment by analyzing food images captured by mobile devices. The researchers use deep learning-based food image recognition algorithms and propose a new Convolutional Neural Network (CNN)-based food image recognition algorithm to accurately determine food type and portion size.</t>
  </si>
  <si>
    <t>Research project  to develop composite indices of anthropometric data quality for use in multisurvey analysis of child health and nutritional status. Anthropometric data for children 0–59 mo. of age from all publicly available Demographic and Health Surveys (DHS) from 2000 onwards was used. Surveys were ranked from best to worst in quality across countries and over time.</t>
  </si>
  <si>
    <t>DataDENT is conducting comparative case studies in India and Nigeria to test newly developed advocacy metrics. In 2019-20, a case study in Nigeria was conducted to understand advocacy efforts taking place in two key nutrition policy domains: Infant and Young Child Feeding (IYCF) and food fortification. A standardized questionnaire was developed and 67 stakeholders were interviewed. The case study attempted to understand aspects of capacity, networks and outreach of advocates at the federal level as well as within the states of Kano and Kaduna. In 2021, DataDENT is conducting a similar case study in India at the federal level as well as within the states Bihar and Uttar Pradesh.</t>
  </si>
  <si>
    <t>The Food Systems Dashboard uses 171 indicators to show national and regional trends in food systems including crop yield, relative caloric prices, presence of markets, fruit and vegetable consumption, stunting rates, and population growth. The dashboard covers 230 countries.</t>
  </si>
  <si>
    <t>FortifyMIS is an online data collection and aggregation approach for fortification monitoring. FortifyMIS can be used offline in the field and allows for strict confidentiality of information by users. The goals of FortifyMIS are to (1) simplify the process of compliance data collection for national-level food inspectors and food producers, and (2) improve how food control agencies are informed of implementation challenges.</t>
  </si>
  <si>
    <t>Utilizing Gallup World Poll's ability to conduct nationally representative surveys in over 140 countries, the Global Diet Quality Project is an effort for the poll to collect diet quality monitoring data. This would allow for the comparison of diet quality data across countries over time and provide gender-, age-, and income-disaggregated data. The first phase of the data collection and country-adapted questionnaire tool is planned for 2020-2022.</t>
  </si>
  <si>
    <t xml:space="preserve">Researchers used Demographic and Health Survey data from 2006 and 2018 and converted key child, maternal, and household variables into geospatial covariates. These variables, together with selected environmental and demographic geospatial covariates, were used in a Bayesian geospatial model (1) to provide estimates for stunting and wasting at the subnational level, and (2) to identify key factors associated with undernutrition. This approach allows the Government of Mali to target programmatic efforts at lower administrative levels and to focus resources on complementary feeding, women’s nutrition, and environmental factors related to child undernutrition. </t>
  </si>
  <si>
    <t xml:space="preserve">GIFT is a publicly available global database that contains information from quantitative individual food consumption surveys and provides indicators in the areas of nutrition, food safety and (soon) environmental impact. The platform harmonizes information collected through large nationwide surveys and small-scale surveys to provide gender- and age-disaggregated food-based indicators in order to inform policy makers at country level. </t>
  </si>
  <si>
    <t xml:space="preserve">The HMS is a device which enables rapid point-of-care hemoglobin testing where a user places their finger on the device and the built-in machine learning algorithms automatically analyze the data to present quick and accurate results. The HMS was developed for use in regions where routine access to medical care tends to be difficult. </t>
  </si>
  <si>
    <t>iCheck Connect is a companion web and mobile application for an iCheck device, a device which enables measurement of individual vitamins and minerals in foods and animal samples. The app then allows for user-friendly ways to categorize, visualize and interpret transferred data, making it actionable.</t>
  </si>
  <si>
    <t>MAPS is a web-hosted tool which communicates estimates of dietary micronutrient supplies and deficiency risks at various spatial and temporal scales across African countries.</t>
  </si>
  <si>
    <t>NEWS processes data relevant to food and nutrition in sub-Saharan Africa in an effort to improve nutrition using machine learning. The tool’s data not only provides an early warning system to alert decision-makers to nutrition threats before crises strike, but the data also strengthens the tool’s intelligence, locating patterns and trends that can help speed up nutrition-improving responses globally. NEWS also helps accumulate a profile of proven solutions worldwide that national and regional leaders can consult for guidance.</t>
  </si>
  <si>
    <t>Technology that collects data from African flour mills via cellular-connected dosifiers, granting access to real-time data via GPS &amp; automatic curation into a central, cloud-based dataset.</t>
  </si>
  <si>
    <t>A cloud-based platform to improve data management in malnutrition treatment programs by giving a digital identity to clients and tracking nutrition services using android devices and a personalized smartcard linked to an electronic database.</t>
  </si>
  <si>
    <t>The SAM photo diagnosis app is an easy-to-use smartphone diagnostic tool based on geometric morphometric techniques and mobile phone technology.</t>
  </si>
  <si>
    <t>WFP (with support from UC Davis and Epicentre, Harvard, University, IFPRI, Mahidol University, Save the Children, &amp; UNICEF)</t>
  </si>
  <si>
    <t>Quansys Biosciences; PATH</t>
  </si>
  <si>
    <t>Development &amp; Testing</t>
  </si>
  <si>
    <t>Development &amp; Testing (expected to launch in 2022)</t>
  </si>
  <si>
    <t xml:space="preserve">South Asia, Sub-Saharan Africa </t>
  </si>
  <si>
    <t xml:space="preserve">Data Creation &amp; Collection </t>
  </si>
  <si>
    <t>Definition &amp; Sub-categories</t>
  </si>
  <si>
    <r>
      <t xml:space="preserve">New measures and metrics that provide information on a particular topic
</t>
    </r>
    <r>
      <rPr>
        <u/>
        <sz val="11"/>
        <color theme="1"/>
        <rFont val="Arial"/>
        <family val="2"/>
      </rPr>
      <t>Subcategories</t>
    </r>
    <r>
      <rPr>
        <sz val="11"/>
        <color theme="1"/>
        <rFont val="Arial"/>
        <family val="2"/>
      </rPr>
      <t>: De novo indicators, proxy indicators, &amp; composite indicators</t>
    </r>
  </si>
  <si>
    <r>
      <t xml:space="preserve">Data sourced directly from individuals in a population who voluntarily report; data that are freely used, shared, and aggregated together for public value
</t>
    </r>
    <r>
      <rPr>
        <u/>
        <sz val="11"/>
        <color theme="1"/>
        <rFont val="Arial"/>
        <family val="2"/>
      </rPr>
      <t>Subcategories</t>
    </r>
    <r>
      <rPr>
        <sz val="11"/>
        <color theme="1"/>
        <rFont val="Arial"/>
        <family val="2"/>
      </rPr>
      <t>: Citizen-generated data, open data, &amp; crowd-sourcing</t>
    </r>
  </si>
  <si>
    <r>
      <t xml:space="preserve">Tools which analyze data to help make predictions or guide decision-making based on a specific set of conditions
</t>
    </r>
    <r>
      <rPr>
        <u/>
        <sz val="11"/>
        <color theme="1"/>
        <rFont val="Arial"/>
        <family val="2"/>
      </rPr>
      <t>Subcategories:</t>
    </r>
    <r>
      <rPr>
        <sz val="11"/>
        <color theme="1"/>
        <rFont val="Arial"/>
        <family val="2"/>
      </rPr>
      <t xml:space="preserve"> </t>
    </r>
    <r>
      <rPr>
        <sz val="11"/>
        <color theme="1"/>
        <rFont val="Arial"/>
        <family val="2"/>
      </rPr>
      <t xml:space="preserve">Economic optimization​ modeling, health impact​ modeling, &amp; policy impact modeling​ </t>
    </r>
  </si>
  <si>
    <r>
      <t xml:space="preserve">Tools which utilize geospatial data for geographic mapping and to conduct analysis
</t>
    </r>
    <r>
      <rPr>
        <u/>
        <sz val="11"/>
        <color theme="1"/>
        <rFont val="Arial"/>
        <family val="2"/>
      </rPr>
      <t>Subcategories:</t>
    </r>
    <r>
      <rPr>
        <sz val="11"/>
        <color theme="1"/>
        <rFont val="Arial"/>
        <family val="2"/>
      </rPr>
      <t xml:space="preserve"> Re</t>
    </r>
    <r>
      <rPr>
        <sz val="11"/>
        <color theme="1"/>
        <rFont val="Arial"/>
        <family val="2"/>
      </rPr>
      <t>mote sensing, geospatial mapping, &amp; geographic information system (GIS)/ spatial statistics</t>
    </r>
  </si>
  <si>
    <r>
      <t xml:space="preserve">Development of computer systems able to perform tasks normally requiring human intelligence, such as visual perception, speech recognition, decision-making, and language
</t>
    </r>
    <r>
      <rPr>
        <u/>
        <sz val="11"/>
        <color theme="1"/>
        <rFont val="Arial"/>
        <family val="2"/>
      </rPr>
      <t>Subcategories:</t>
    </r>
    <r>
      <rPr>
        <sz val="11"/>
        <color theme="1"/>
        <rFont val="Arial"/>
        <family val="2"/>
      </rPr>
      <t xml:space="preserve"> M</t>
    </r>
    <r>
      <rPr>
        <sz val="11"/>
        <color theme="1"/>
        <rFont val="Arial"/>
        <family val="2"/>
      </rPr>
      <t>achine learning​, deep learning, natural language processing​ (NLP), &amp; computer vision</t>
    </r>
  </si>
  <si>
    <r>
      <t xml:space="preserve">Visuals which provide graphical representations of data that helps people see trends, outliers, and patterns
</t>
    </r>
    <r>
      <rPr>
        <u/>
        <sz val="11"/>
        <color theme="1"/>
        <rFont val="Arial"/>
        <family val="2"/>
      </rPr>
      <t>Subcategories:</t>
    </r>
    <r>
      <rPr>
        <sz val="11"/>
        <color theme="1"/>
        <rFont val="Arial"/>
        <family val="2"/>
      </rPr>
      <t xml:space="preserve"> Scorecards​, dashboards, indices, &amp; profiles </t>
    </r>
  </si>
  <si>
    <r>
      <t xml:space="preserve">New mechanisms or networks for bringing together different entities (e.g., research institutions, NGOs, government agencies, private companies) to support one or more aspects of the data value chain
</t>
    </r>
    <r>
      <rPr>
        <u/>
        <sz val="11"/>
        <color theme="1"/>
        <rFont val="Arial"/>
        <family val="2"/>
      </rPr>
      <t xml:space="preserve">Subcategories: </t>
    </r>
    <r>
      <rPr>
        <sz val="11"/>
        <color theme="1"/>
        <rFont val="Arial"/>
        <family val="2"/>
      </rPr>
      <t>Data collaboratives and data partnerships</t>
    </r>
  </si>
  <si>
    <t>GODAN is a network of over 1000 global innovators and change makers across national governments, non-governmental organizations, and international and private sector organizations. GODAN participates in a number of high-profile summits and conferences around the globe to advocate for the openness of data to improve developments within agriculture and nutrition. GODAN has members in 110 countries and  acts as a special advisor to various organizations and governments, especially those looking to define open data policies/regulations.</t>
  </si>
  <si>
    <t>Innovation Components Assessed</t>
  </si>
  <si>
    <r>
      <t xml:space="preserve">The use of mobile and wireless technologies for data entry and storage or to support decision-making (often when paired with other innovations on the backend)
</t>
    </r>
    <r>
      <rPr>
        <u/>
        <sz val="11"/>
        <color theme="1"/>
        <rFont val="Arial"/>
        <family val="2"/>
      </rPr>
      <t xml:space="preserve">Subcategories: </t>
    </r>
    <r>
      <rPr>
        <sz val="11"/>
        <color theme="1"/>
        <rFont val="Arial"/>
        <family val="2"/>
      </rPr>
      <t xml:space="preserve">Data </t>
    </r>
    <r>
      <rPr>
        <sz val="11"/>
        <color theme="1"/>
        <rFont val="Arial"/>
        <family val="2"/>
      </rPr>
      <t>collection tools​, wearables, case management apps​, &amp; diagnostic and clinical decision support apps</t>
    </r>
  </si>
  <si>
    <t>Data prioritization</t>
  </si>
  <si>
    <t>Data Translation &amp; Dissemination</t>
  </si>
  <si>
    <t>The stage of development the innovation is in: 
(1) Ideation- an idea to address a problem is described, but a prototype has not yet been created; 
(2) Development &amp; testing- a prototype is either being developed or tested in the field with the hope of producing evidence to solve a specific problem; 
(3) Scaling- a completed product with sufficient evidence to demonstrate it is being successfully utilized to address the intended problem</t>
  </si>
  <si>
    <r>
      <t xml:space="preserve">The location(s) where the innovation is designed for use:
 (1) Globally Relevant- innovations applicable to different countries/contexts;
(2) Country specific- innovations being researched, developed, piloted, or scaled in a specific country or are country-led and owned (specific countries are noted here)
</t>
    </r>
    <r>
      <rPr>
        <i/>
        <sz val="11"/>
        <color theme="1"/>
        <rFont val="Arial"/>
        <family val="2"/>
      </rPr>
      <t>*Please note these are not mutually exclusive</t>
    </r>
  </si>
  <si>
    <t>Innovations which stemmed from or were adapted to tackle challenges caused by the COVID-19 pandemic (Yes/No)</t>
  </si>
  <si>
    <t>The scope was limited to innovations created in or after 2015 since this was a key year after which substantial investments began to take place in the innovation space (except for a few select cases). The nutrition data domains included were nutritional status, diet, food environment, food security, food fortification, and micronutrients.</t>
  </si>
  <si>
    <t>The International Dietary Data Expansion (INDDEX) Project created the INDDEX24 Dietary Assessment Platform which provides unified access to the essential tools researchers in low- and middle-income countries need in order to assemble and access dietary reference data, conduct timely and effective quantitative food consumption surveys, and analyze results. Within the platform is the INDDEX24 Mobile App which is an efficient, effective, and flexible solution for conducting accurate, quantitative 24-hour dietary recall surveys in low- and middle-income countries that can provide timely, actionable results. This validated tool gives researchers a faster and more streamlined way to conduct individual-level dietary surveys using the multiple-pass 24-hour recall method. Additionally, within the platform is the Global Food Matters Database which is a unique open access centralized resource for assembling dietary reference data needed to conduct timely and actionable research on diets and food systems.</t>
  </si>
  <si>
    <t>The Nutrition Visualizer is an interactive visualization framework to illustrate the impact pathways affecting nutrition outcomes.</t>
  </si>
  <si>
    <t>Additional Notes</t>
  </si>
  <si>
    <t>Year the innovation was created</t>
  </si>
  <si>
    <t>Innovations created before 2015 were excluded, except in a few select cases where the team determined the innovation to be considered a key innovation in the space.</t>
  </si>
  <si>
    <t xml:space="preserve">   Link to a website where users can find more information on the
   innovation</t>
  </si>
  <si>
    <t>Nutrition Data Value Chain (DVC) stage influenced</t>
  </si>
  <si>
    <t>EQUIST is a powerful web-based, free-access, analytical platform designed to help decision-makers develop equitable strategies to improve health and nutrition. EQUIST identifies cost-effective interventions, prioritizes key bottlenecks that constrain their coverage, and fast-tracks the reduction of maternal and child mortality, especially among deprived populations. EQUIST has a built-in dashboard for users to analyze key priority areas in their health sectors and determine which interventions will make a meaningful impact.</t>
  </si>
  <si>
    <t>Nutrition data innovation: A data innovation which strengthens the nutrition data value chain​ (DVC).</t>
  </si>
  <si>
    <t>Only the categories mentioned in the innovation description will be tagged; we did not conduct additional searches.</t>
  </si>
  <si>
    <t>The scaling stage was tagged based on the information provided in the innovation description. We recognize there are limitations to this method given scaling stages are often subjective based on the original intent of the innovation (i.e., some innovations are developed only for use in a specific country while others are meant to be used in a variety of countries and contexts).</t>
  </si>
  <si>
    <t xml:space="preserve">For example, globally relevant innovations may include a product built for and used by a range stakeholders located across different geographic areas (e.g., Food Systems Dashboard) or a framework/methodology/indicator that can be applied to many countries or contexts (e.g. Nutrition visualizer). An example of a country specific innovation would be the Omomi app and platform which is only used in Nigeria. </t>
  </si>
  <si>
    <r>
      <t>Please note all applicable DVC stage(s) mentioned in the innovation description will be tagged. We did not do additional searches on the function of the innovation beyond the description given. Under each category, we included the following types of innovations -
(1) Prioritization: Innovations which help to define priorities or the development of new indicators
(2) Creation/Collection: Innovations which generate or collect new high-quality data
(3) Curation/Access: Innovations involved in the aggregation, structure, and reporting of field data (often from multiple sources)
(4) Analysis: Innovations which synthesize data or are analytical tools or models used to derive insight
(5) Translation/Dissemination: Innovations which translate data into an easy to digest format (e.g. data visuals) or program &amp; policy recommendations
(6) Decision Making: Innovations specifically used to make evidence-based decisions &amp; implement policy (</t>
    </r>
    <r>
      <rPr>
        <i/>
        <sz val="11"/>
        <color theme="1"/>
        <rFont val="Arial"/>
        <family val="2"/>
      </rPr>
      <t>Please note many innovations have an aspirational goal to influence decision making, however this stage was only tagged if clear evidence was provided that the tool was used for decision making.)</t>
    </r>
    <r>
      <rPr>
        <sz val="11"/>
        <color theme="1"/>
        <rFont val="Arial"/>
        <family val="2"/>
      </rPr>
      <t xml:space="preserve">
 </t>
    </r>
  </si>
  <si>
    <t>Coding methods:</t>
  </si>
  <si>
    <t xml:space="preserve">The stage(s) of the nutrition DVC the innovation influences, which includes one or more of the following: prioritization, creation/collection, curation/access, analysis, translation/dissemination, and/or decision making (see table below for definitions)
</t>
  </si>
  <si>
    <t xml:space="preserve">Definition </t>
  </si>
  <si>
    <t>Prioritization</t>
  </si>
  <si>
    <t>Define priorities and standard indicators</t>
  </si>
  <si>
    <t>Creation &amp; Collection</t>
  </si>
  <si>
    <t>Aggregate, structure and report field data</t>
  </si>
  <si>
    <t>Generate high-quality national &amp; subnational data</t>
  </si>
  <si>
    <t>Analysis</t>
  </si>
  <si>
    <t>Synthesize data, build analytical tools &amp; models to derive insights</t>
  </si>
  <si>
    <t>Translation &amp; Dissemination</t>
  </si>
  <si>
    <r>
      <t xml:space="preserve">Data Value Chain (DVC) Stages
</t>
    </r>
    <r>
      <rPr>
        <i/>
        <sz val="8"/>
        <color theme="1"/>
        <rFont val="Arial"/>
        <family val="2"/>
      </rPr>
      <t>Source: Piwoz et al., “Strengthening the Nutrition Data Value Chain for Accountability and Action.”</t>
    </r>
  </si>
  <si>
    <t>Translate into program &amp; policy recommendations</t>
  </si>
  <si>
    <t>Make evidence-based decisions and implement policy</t>
  </si>
  <si>
    <r>
      <t xml:space="preserve">Use of digital technology to transform systems or processes to bring efficiency to operations and improve service delivery 
</t>
    </r>
    <r>
      <rPr>
        <u/>
        <sz val="11"/>
        <color theme="1"/>
        <rFont val="Arial"/>
        <family val="2"/>
      </rPr>
      <t>Subcategories:</t>
    </r>
    <r>
      <rPr>
        <sz val="11"/>
        <color theme="1"/>
        <rFont val="Arial"/>
        <family val="2"/>
      </rPr>
      <t xml:space="preserve"> Electronic health records ​(EHRs) and blockchain</t>
    </r>
  </si>
  <si>
    <r>
      <t xml:space="preserve">Two coders assessed the innovations to fill in the descriptive information on the </t>
    </r>
    <r>
      <rPr>
        <i/>
        <sz val="11"/>
        <color theme="1"/>
        <rFont val="Arial"/>
        <family val="2"/>
      </rPr>
      <t xml:space="preserve">Included Innovations </t>
    </r>
    <r>
      <rPr>
        <sz val="11"/>
        <color theme="1"/>
        <rFont val="Arial"/>
        <family val="2"/>
      </rPr>
      <t xml:space="preserve">tab based on easily accessible and publicly available information. Please note the coding team did not reach out to the innovators themselves to confirm this information since this was beyond the scope of the project. In cases of disagreement, both coders discussed the question either with a nutrition data expert or a data innovation expert.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</si>
</sst>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scheme val="minor"/>
    </font>
    <font>
      <sz val="11"/>
      <color theme="1"/>
      <name val="Calibri"/>
      <family val="2"/>
      <scheme val="minor"/>
    </font>
    <font>
      <sz val="12"/>
      <color theme="1"/>
      <name val="Calibri"/>
      <family val="2"/>
      <scheme val="minor"/>
    </font>
    <font>
      <b/>
      <sz val="11"/>
      <color theme="0"/>
      <name val="Franklin Gothic Book"/>
      <family val="2"/>
    </font>
    <font>
      <sz val="12"/>
      <color theme="1"/>
      <name val="Franklin Gothic Book"/>
      <family val="2"/>
    </font>
    <font>
      <u/>
      <sz val="12"/>
      <color theme="10"/>
      <name val="Calibri"/>
      <family val="2"/>
      <scheme val="minor"/>
    </font>
    <font>
      <sz val="10"/>
      <color theme="1"/>
      <name val="Franklin Gothic Book"/>
      <family val="2"/>
    </font>
    <font>
      <u/>
      <sz val="12"/>
      <color theme="10"/>
      <name val="Franklin Gothic Book"/>
      <family val="2"/>
    </font>
    <font>
      <b/>
      <sz val="12"/>
      <color theme="1"/>
      <name val="Franklin Gothic Book"/>
      <family val="2"/>
    </font>
    <font>
      <b/>
      <sz val="10"/>
      <name val="Franklin Gothic Book"/>
      <family val="2"/>
    </font>
    <font>
      <sz val="10"/>
      <color rgb="FF000000"/>
      <name val="Franklin Gothic Book"/>
      <family val="2"/>
    </font>
    <font>
      <sz val="10"/>
      <color theme="0" tint="-0.249977111117893"/>
      <name val="Franklin Gothic Book"/>
      <family val="2"/>
    </font>
    <font>
      <sz val="9"/>
      <color theme="1"/>
      <name val="Franklin Gothic Book"/>
      <family val="2"/>
    </font>
    <font>
      <sz val="10"/>
      <color theme="1"/>
      <name val="Calibri"/>
      <family val="2"/>
      <scheme val="minor"/>
    </font>
    <font>
      <b/>
      <sz val="10"/>
      <color theme="1"/>
      <name val="Calibri"/>
      <family val="2"/>
      <scheme val="minor"/>
    </font>
    <font>
      <sz val="10"/>
      <color theme="3"/>
      <name val="Calibri"/>
      <family val="2"/>
      <scheme val="minor"/>
    </font>
    <font>
      <b/>
      <sz val="11"/>
      <color theme="1"/>
      <name val="Calibri"/>
      <family val="2"/>
      <scheme val="minor"/>
    </font>
    <font>
      <u/>
      <sz val="11"/>
      <color theme="10"/>
      <name val="Calibri"/>
      <family val="2"/>
      <scheme val="minor"/>
    </font>
    <font>
      <u/>
      <sz val="10"/>
      <color theme="10"/>
      <name val="Calibri"/>
      <family val="2"/>
      <scheme val="minor"/>
    </font>
    <font>
      <b/>
      <sz val="12"/>
      <color theme="1"/>
      <name val="Calibri"/>
      <family val="2"/>
      <scheme val="minor"/>
    </font>
    <font>
      <i/>
      <sz val="11"/>
      <color theme="1"/>
      <name val="Calibri"/>
      <family val="2"/>
      <scheme val="minor"/>
    </font>
    <font>
      <i/>
      <u/>
      <sz val="11"/>
      <color theme="10"/>
      <name val="Calibri"/>
      <family val="2"/>
      <scheme val="minor"/>
    </font>
    <font>
      <sz val="11"/>
      <name val="Franklin Gothic Book"/>
      <family val="2"/>
    </font>
    <font>
      <i/>
      <sz val="11"/>
      <name val="Franklin Gothic Book"/>
      <family val="2"/>
    </font>
    <font>
      <sz val="10"/>
      <color theme="2"/>
      <name val="Franklin Gothic Book"/>
      <family val="2"/>
    </font>
    <font>
      <b/>
      <sz val="10"/>
      <color rgb="FF000000"/>
      <name val="Franklin Gothic Book"/>
      <family val="2"/>
    </font>
    <font>
      <u/>
      <sz val="10"/>
      <color rgb="FF000000"/>
      <name val="Franklin Gothic Book"/>
      <family val="2"/>
    </font>
    <font>
      <b/>
      <vertAlign val="superscript"/>
      <sz val="10"/>
      <color rgb="FF000000"/>
      <name val="Franklin Gothic Book"/>
      <family val="2"/>
    </font>
    <font>
      <b/>
      <i/>
      <sz val="11"/>
      <color theme="1"/>
      <name val="Calibri"/>
      <family val="2"/>
      <scheme val="minor"/>
    </font>
    <font>
      <b/>
      <sz val="10"/>
      <color rgb="FF00B0F0"/>
      <name val="Calibri"/>
      <family val="2"/>
      <scheme val="minor"/>
    </font>
    <font>
      <b/>
      <sz val="10"/>
      <color theme="1"/>
      <name val="Arial"/>
      <family val="2"/>
    </font>
    <font>
      <sz val="10"/>
      <color theme="1"/>
      <name val="Arial"/>
      <family val="2"/>
    </font>
    <font>
      <sz val="10"/>
      <color rgb="FF000000"/>
      <name val="Arial"/>
      <family val="2"/>
    </font>
    <font>
      <sz val="10"/>
      <color rgb="FF000000"/>
      <name val="Roboto"/>
    </font>
    <font>
      <b/>
      <i/>
      <sz val="10"/>
      <color theme="1"/>
      <name val="Calibri"/>
      <family val="2"/>
    </font>
    <font>
      <i/>
      <sz val="10"/>
      <color theme="1"/>
      <name val="Calibri"/>
      <family val="2"/>
    </font>
    <font>
      <i/>
      <sz val="10"/>
      <color rgb="FF000000"/>
      <name val="Calibri"/>
      <family val="2"/>
    </font>
    <font>
      <b/>
      <i/>
      <sz val="10"/>
      <color rgb="FF000000"/>
      <name val="Calibri"/>
      <family val="2"/>
    </font>
    <font>
      <sz val="10"/>
      <color theme="1"/>
      <name val="Calibri"/>
      <family val="2"/>
    </font>
    <font>
      <b/>
      <sz val="10"/>
      <color theme="1"/>
      <name val="Calibri"/>
      <family val="2"/>
    </font>
    <font>
      <b/>
      <sz val="24"/>
      <color rgb="FFFFFFFF"/>
      <name val="Arial"/>
      <family val="2"/>
    </font>
    <font>
      <i/>
      <sz val="10"/>
      <color theme="1"/>
      <name val="Arial"/>
      <family val="2"/>
    </font>
    <font>
      <sz val="10"/>
      <color rgb="FF212121"/>
      <name val="Arial"/>
      <family val="2"/>
    </font>
    <font>
      <sz val="10"/>
      <color rgb="FFC00000"/>
      <name val="Calibri"/>
      <family val="2"/>
      <scheme val="minor"/>
    </font>
    <font>
      <sz val="10"/>
      <color theme="5"/>
      <name val="Calibri"/>
      <family val="2"/>
      <scheme val="minor"/>
    </font>
    <font>
      <sz val="10"/>
      <color rgb="FF000000"/>
      <name val="Calibri"/>
      <family val="2"/>
      <scheme val="minor"/>
    </font>
    <font>
      <sz val="10"/>
      <name val="Calibri"/>
      <family val="2"/>
      <scheme val="minor"/>
    </font>
    <font>
      <b/>
      <sz val="11"/>
      <color theme="0"/>
      <name val="Calibri"/>
      <family val="2"/>
      <scheme val="minor"/>
    </font>
    <font>
      <sz val="11"/>
      <color theme="0"/>
      <name val="Calibri"/>
      <family val="2"/>
      <scheme val="minor"/>
    </font>
    <font>
      <sz val="10"/>
      <color theme="9" tint="-0.499984740745262"/>
      <name val="Calibri"/>
      <family val="2"/>
      <scheme val="minor"/>
    </font>
    <font>
      <sz val="10"/>
      <color rgb="FF000000"/>
      <name val="Calibri"/>
      <family val="2"/>
    </font>
    <font>
      <b/>
      <sz val="12"/>
      <color theme="0"/>
      <name val="Calibri"/>
      <family val="2"/>
      <scheme val="minor"/>
    </font>
    <font>
      <b/>
      <sz val="14"/>
      <color theme="1"/>
      <name val="Calibri"/>
      <family val="2"/>
      <scheme val="minor"/>
    </font>
    <font>
      <sz val="7"/>
      <color rgb="FF031C2D"/>
      <name val="Open Sans"/>
      <family val="2"/>
    </font>
    <font>
      <b/>
      <sz val="13"/>
      <color theme="1"/>
      <name val="Arial"/>
      <family val="2"/>
    </font>
    <font>
      <b/>
      <sz val="13"/>
      <color theme="0"/>
      <name val="Arial"/>
      <family val="2"/>
    </font>
    <font>
      <b/>
      <sz val="10"/>
      <color theme="0"/>
      <name val="Arial"/>
      <family val="2"/>
    </font>
    <font>
      <sz val="10"/>
      <name val="Arial"/>
      <family val="2"/>
    </font>
    <font>
      <sz val="11"/>
      <color rgb="FF000000"/>
      <name val="Arial"/>
      <family val="2"/>
    </font>
    <font>
      <sz val="10"/>
      <color theme="3"/>
      <name val="Arial"/>
      <family val="2"/>
    </font>
    <font>
      <sz val="10"/>
      <color rgb="FF333333"/>
      <name val="Arial"/>
      <family val="2"/>
    </font>
    <font>
      <sz val="11"/>
      <color theme="1"/>
      <name val="Arial"/>
      <family val="2"/>
    </font>
    <font>
      <b/>
      <sz val="11"/>
      <color theme="1"/>
      <name val="Arial"/>
      <family val="2"/>
    </font>
    <font>
      <sz val="11"/>
      <color rgb="FF444444"/>
      <name val="Arial"/>
      <family val="2"/>
    </font>
    <font>
      <sz val="11"/>
      <color rgb="FF4472C4"/>
      <name val="Arial"/>
      <family val="2"/>
    </font>
    <font>
      <sz val="10"/>
      <color rgb="FF4472C4"/>
      <name val="Arial"/>
      <family val="2"/>
    </font>
    <font>
      <sz val="7"/>
      <color rgb="FF4472C4"/>
      <name val="Arial"/>
      <family val="2"/>
    </font>
    <font>
      <sz val="11"/>
      <color theme="1"/>
      <name val="Arial"/>
      <family val="2"/>
    </font>
    <font>
      <b/>
      <sz val="11"/>
      <color theme="1"/>
      <name val="Arial"/>
      <family val="2"/>
    </font>
    <font>
      <sz val="18"/>
      <color theme="1"/>
      <name val="Arial"/>
      <family val="2"/>
    </font>
    <font>
      <sz val="11"/>
      <color rgb="FFFFFFFF"/>
      <name val="Arial"/>
      <family val="2"/>
    </font>
    <font>
      <sz val="12"/>
      <color rgb="FFFFFFFF"/>
      <name val="Arial"/>
      <family val="2"/>
    </font>
    <font>
      <sz val="10"/>
      <color rgb="FFFFFFFF"/>
      <name val="Arial"/>
      <family val="2"/>
    </font>
    <font>
      <sz val="12"/>
      <color theme="1"/>
      <name val="Arial"/>
      <family val="2"/>
    </font>
    <font>
      <b/>
      <sz val="26"/>
      <color rgb="FFFFFFFF"/>
      <name val="Arial"/>
      <family val="2"/>
    </font>
    <font>
      <b/>
      <sz val="16"/>
      <color rgb="FFFFFFFF"/>
      <name val="Arial"/>
      <family val="2"/>
    </font>
    <font>
      <sz val="10"/>
      <color rgb="FF2A2A2A"/>
      <name val="Arial"/>
      <family val="2"/>
    </font>
    <font>
      <b/>
      <sz val="16"/>
      <color theme="1"/>
      <name val="Arial"/>
      <family val="2"/>
    </font>
    <font>
      <b/>
      <sz val="10"/>
      <color theme="1"/>
      <name val="Arial"/>
      <family val="2"/>
    </font>
    <font>
      <u/>
      <sz val="10"/>
      <color theme="10"/>
      <name val="Arial"/>
      <family val="2"/>
    </font>
    <font>
      <sz val="10"/>
      <color theme="1"/>
      <name val="Arial"/>
      <family val="2"/>
    </font>
    <font>
      <i/>
      <sz val="11"/>
      <color theme="1"/>
      <name val="Arial"/>
      <family val="2"/>
    </font>
    <font>
      <u/>
      <sz val="11"/>
      <color theme="1"/>
      <name val="Arial"/>
      <family val="2"/>
    </font>
    <font>
      <i/>
      <sz val="8"/>
      <color theme="1"/>
      <name val="Arial"/>
      <family val="2"/>
    </font>
  </fonts>
  <fills count="49">
    <fill>
      <patternFill patternType="none"/>
    </fill>
    <fill>
      <patternFill patternType="gray125"/>
    </fill>
    <fill>
      <patternFill patternType="solid">
        <fgColor rgb="FF6C8EAD"/>
        <bgColor indexed="64"/>
      </patternFill>
    </fill>
    <fill>
      <patternFill patternType="solid">
        <fgColor rgb="FFFFF275"/>
        <bgColor indexed="64"/>
      </patternFill>
    </fill>
    <fill>
      <patternFill patternType="solid">
        <fgColor theme="0"/>
        <bgColor indexed="64"/>
      </patternFill>
    </fill>
    <fill>
      <patternFill patternType="solid">
        <fgColor theme="3"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rgb="FFFFF2CC"/>
        <bgColor indexed="64"/>
      </patternFill>
    </fill>
    <fill>
      <patternFill patternType="solid">
        <fgColor rgb="FFFFE599"/>
        <bgColor indexed="64"/>
      </patternFill>
    </fill>
    <fill>
      <patternFill patternType="solid">
        <fgColor rgb="FF9FC5E8"/>
        <bgColor indexed="64"/>
      </patternFill>
    </fill>
    <fill>
      <patternFill patternType="solid">
        <fgColor rgb="FFB7E1CD"/>
        <bgColor indexed="64"/>
      </patternFill>
    </fill>
    <fill>
      <patternFill patternType="solid">
        <fgColor rgb="FF6FA8DC"/>
        <bgColor indexed="64"/>
      </patternFill>
    </fill>
    <fill>
      <patternFill patternType="solid">
        <fgColor rgb="FF93C47D"/>
        <bgColor indexed="64"/>
      </patternFill>
    </fill>
    <fill>
      <patternFill patternType="solid">
        <fgColor rgb="FFC9DAF8"/>
        <bgColor indexed="64"/>
      </patternFill>
    </fill>
    <fill>
      <patternFill patternType="solid">
        <fgColor rgb="FFFFFFFF"/>
        <bgColor indexed="64"/>
      </patternFill>
    </fill>
    <fill>
      <patternFill patternType="solid">
        <fgColor rgb="FF3CE0E3"/>
        <bgColor indexed="64"/>
      </patternFill>
    </fill>
    <fill>
      <patternFill patternType="solid">
        <fgColor rgb="FF3C78D8"/>
        <bgColor indexed="64"/>
      </patternFill>
    </fill>
    <fill>
      <patternFill patternType="solid">
        <fgColor rgb="FFC9C9C9"/>
        <bgColor indexed="64"/>
      </patternFill>
    </fill>
    <fill>
      <patternFill patternType="solid">
        <fgColor rgb="FFFF00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4B084"/>
        <bgColor indexed="64"/>
      </patternFill>
    </fill>
    <fill>
      <patternFill patternType="solid">
        <fgColor rgb="FFFFE69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D9D9D9"/>
        <bgColor indexed="64"/>
      </patternFill>
    </fill>
    <fill>
      <patternFill patternType="solid">
        <fgColor rgb="FF177E72"/>
        <bgColor indexed="64"/>
      </patternFill>
    </fill>
    <fill>
      <patternFill patternType="solid">
        <fgColor rgb="FF00B0E9"/>
        <bgColor indexed="64"/>
      </patternFill>
    </fill>
    <fill>
      <patternFill patternType="solid">
        <fgColor rgb="FF10394A"/>
        <bgColor indexed="64"/>
      </patternFill>
    </fill>
    <fill>
      <patternFill patternType="solid">
        <fgColor rgb="FF13628F"/>
        <bgColor indexed="64"/>
      </patternFill>
    </fill>
    <fill>
      <patternFill patternType="solid">
        <fgColor rgb="FF64757F"/>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right style="dotted">
        <color rgb="FF000000"/>
      </right>
      <top/>
      <bottom/>
      <diagonal/>
    </border>
    <border>
      <left style="thin">
        <color indexed="64"/>
      </left>
      <right style="thin">
        <color indexed="64"/>
      </right>
      <top/>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dotted">
        <color rgb="FF000000"/>
      </left>
      <right/>
      <top style="medium">
        <color theme="1"/>
      </top>
      <bottom/>
      <diagonal/>
    </border>
    <border>
      <left/>
      <right/>
      <top style="medium">
        <color theme="1"/>
      </top>
      <bottom/>
      <diagonal/>
    </border>
    <border>
      <left style="thin">
        <color indexed="64"/>
      </left>
      <right/>
      <top/>
      <bottom/>
      <diagonal/>
    </border>
    <border>
      <left style="thin">
        <color indexed="64"/>
      </left>
      <right/>
      <top style="thin">
        <color indexed="64"/>
      </top>
      <bottom style="thin">
        <color indexed="64"/>
      </bottom>
      <diagonal/>
    </border>
    <border>
      <left style="thin">
        <color theme="1"/>
      </left>
      <right/>
      <top/>
      <bottom style="thin">
        <color theme="1"/>
      </bottom>
      <diagonal/>
    </border>
    <border>
      <left/>
      <right style="thin">
        <color indexed="64"/>
      </right>
      <top/>
      <bottom/>
      <diagonal/>
    </border>
    <border>
      <left/>
      <right style="thin">
        <color indexed="64"/>
      </right>
      <top style="thin">
        <color indexed="64"/>
      </top>
      <bottom style="thin">
        <color indexed="64"/>
      </bottom>
      <diagonal/>
    </border>
    <border>
      <left/>
      <right style="thin">
        <color theme="1"/>
      </right>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dotted">
        <color rgb="FF000000"/>
      </left>
      <right/>
      <top/>
      <bottom style="thin">
        <color indexed="64"/>
      </bottom>
      <diagonal/>
    </border>
    <border>
      <left/>
      <right style="dotted">
        <color rgb="FF000000"/>
      </right>
      <top/>
      <bottom style="thin">
        <color indexed="64"/>
      </bottom>
      <diagonal/>
    </border>
    <border>
      <left style="dotted">
        <color rgb="FF000000"/>
      </left>
      <right style="thin">
        <color indexed="64"/>
      </right>
      <top/>
      <bottom style="thin">
        <color indexed="64"/>
      </bottom>
      <diagonal/>
    </border>
    <border>
      <left style="dotted">
        <color rgb="FF000000"/>
      </left>
      <right style="thin">
        <color indexed="64"/>
      </right>
      <top style="thin">
        <color indexed="64"/>
      </top>
      <bottom/>
      <diagonal/>
    </border>
    <border>
      <left style="dotted">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dotted">
        <color rgb="FF000000"/>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bottom/>
      <diagonal/>
    </border>
    <border>
      <left/>
      <right style="medium">
        <color indexed="64"/>
      </right>
      <top style="medium">
        <color theme="1"/>
      </top>
      <bottom/>
      <diagonal/>
    </border>
    <border>
      <left/>
      <right style="medium">
        <color indexed="64"/>
      </right>
      <top/>
      <bottom/>
      <diagonal/>
    </border>
    <border>
      <left style="dotted">
        <color rgb="FF000000"/>
      </left>
      <right/>
      <top/>
      <bottom style="medium">
        <color indexed="64"/>
      </bottom>
      <diagonal/>
    </border>
  </borders>
  <cellStyleXfs count="5">
    <xf numFmtId="0" fontId="0" fillId="0" borderId="0"/>
    <xf numFmtId="0" fontId="2" fillId="0" borderId="0"/>
    <xf numFmtId="0" fontId="5" fillId="0" borderId="0" applyNumberFormat="0" applyFill="0" applyBorder="0" applyAlignment="0" applyProtection="0"/>
    <xf numFmtId="0" fontId="1" fillId="0" borderId="0"/>
    <xf numFmtId="0" fontId="17" fillId="0" borderId="0" applyNumberFormat="0" applyFill="0" applyBorder="0" applyAlignment="0" applyProtection="0"/>
  </cellStyleXfs>
  <cellXfs count="593">
    <xf numFmtId="0" fontId="0" fillId="0" borderId="0" xfId="0"/>
    <xf numFmtId="0" fontId="14" fillId="0" borderId="1" xfId="0" applyFont="1" applyBorder="1" applyAlignment="1">
      <alignment horizontal="left" vertical="top" wrapText="1"/>
    </xf>
    <xf numFmtId="0" fontId="4" fillId="4" borderId="1" xfId="1" applyFont="1" applyFill="1" applyBorder="1" applyAlignment="1">
      <alignment vertical="center" wrapText="1"/>
    </xf>
    <xf numFmtId="0" fontId="4" fillId="4" borderId="1" xfId="1" applyFont="1" applyFill="1" applyBorder="1" applyAlignment="1">
      <alignment horizontal="left" vertical="center" wrapText="1"/>
    </xf>
    <xf numFmtId="0" fontId="4" fillId="0" borderId="1" xfId="1" applyFont="1" applyBorder="1" applyAlignment="1">
      <alignment vertical="center" wrapText="1"/>
    </xf>
    <xf numFmtId="0" fontId="4" fillId="4" borderId="1" xfId="1" quotePrefix="1" applyFont="1" applyFill="1" applyBorder="1" applyAlignment="1">
      <alignment horizontal="left" vertical="center" wrapText="1"/>
    </xf>
    <xf numFmtId="0" fontId="4" fillId="4" borderId="1" xfId="1" quotePrefix="1" applyFont="1" applyFill="1" applyBorder="1" applyAlignment="1">
      <alignment vertical="center" wrapText="1"/>
    </xf>
    <xf numFmtId="0" fontId="9" fillId="3" borderId="1" xfId="1" applyFont="1" applyFill="1" applyBorder="1" applyAlignment="1">
      <alignment horizontal="center" vertical="center" textRotation="90" wrapText="1"/>
    </xf>
    <xf numFmtId="0" fontId="10" fillId="4"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4" fillId="0" borderId="1" xfId="1" applyFont="1" applyBorder="1" applyAlignment="1">
      <alignment horizontal="left" vertical="center" wrapText="1"/>
    </xf>
    <xf numFmtId="0" fontId="14" fillId="6" borderId="1" xfId="0" applyFont="1" applyFill="1" applyBorder="1" applyAlignment="1">
      <alignment horizontal="left" vertical="top" textRotation="90" wrapText="1"/>
    </xf>
    <xf numFmtId="0" fontId="14" fillId="0" borderId="1" xfId="0" applyFont="1" applyBorder="1" applyAlignment="1">
      <alignment horizontal="left" vertical="top"/>
    </xf>
    <xf numFmtId="0" fontId="0" fillId="0" borderId="1" xfId="0" applyBorder="1"/>
    <xf numFmtId="0" fontId="20" fillId="0" borderId="0" xfId="0" applyFont="1" applyAlignment="1">
      <alignment horizontal="left" vertical="top"/>
    </xf>
    <xf numFmtId="0" fontId="22" fillId="3" borderId="1" xfId="1" applyFont="1" applyFill="1" applyBorder="1" applyAlignment="1">
      <alignment horizontal="center" vertical="center" textRotation="90" wrapText="1"/>
    </xf>
    <xf numFmtId="0" fontId="10" fillId="6" borderId="1" xfId="1" applyFont="1" applyFill="1" applyBorder="1" applyAlignment="1">
      <alignment horizontal="center" vertical="center" wrapText="1"/>
    </xf>
    <xf numFmtId="0" fontId="24" fillId="6" borderId="1" xfId="1" applyFont="1" applyFill="1" applyBorder="1" applyAlignment="1">
      <alignment horizontal="center" vertical="center" wrapText="1"/>
    </xf>
    <xf numFmtId="0" fontId="10" fillId="6" borderId="1" xfId="1" quotePrefix="1" applyFont="1" applyFill="1" applyBorder="1" applyAlignment="1">
      <alignment horizontal="center" vertical="center" wrapText="1"/>
    </xf>
    <xf numFmtId="0" fontId="10" fillId="4" borderId="1" xfId="1" quotePrefix="1" applyFont="1" applyFill="1" applyBorder="1" applyAlignment="1">
      <alignment horizontal="center" vertical="center" wrapText="1"/>
    </xf>
    <xf numFmtId="0" fontId="25" fillId="6" borderId="1" xfId="1" quotePrefix="1" applyFont="1" applyFill="1" applyBorder="1" applyAlignment="1">
      <alignment horizontal="center" vertical="center" wrapText="1"/>
    </xf>
    <xf numFmtId="0" fontId="26" fillId="4" borderId="1" xfId="1" applyFont="1" applyFill="1" applyBorder="1" applyAlignment="1">
      <alignment horizontal="center" vertical="center" wrapText="1"/>
    </xf>
    <xf numFmtId="0" fontId="6" fillId="6" borderId="1" xfId="1" quotePrefix="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4" borderId="1" xfId="1" quotePrefix="1" applyFont="1" applyFill="1" applyBorder="1" applyAlignment="1">
      <alignment horizontal="center" vertical="center" wrapText="1"/>
    </xf>
    <xf numFmtId="0" fontId="3" fillId="2" borderId="1" xfId="0" applyFont="1" applyFill="1" applyBorder="1" applyAlignment="1">
      <alignment vertical="center" wrapText="1"/>
    </xf>
    <xf numFmtId="0" fontId="23" fillId="3" borderId="1" xfId="1" applyFont="1" applyFill="1" applyBorder="1" applyAlignment="1">
      <alignment horizontal="center" vertical="center" textRotation="90" wrapText="1"/>
    </xf>
    <xf numFmtId="0" fontId="8" fillId="4" borderId="1" xfId="1" applyFont="1" applyFill="1" applyBorder="1" applyAlignment="1">
      <alignment vertical="center" wrapText="1"/>
    </xf>
    <xf numFmtId="0" fontId="7" fillId="4" borderId="1" xfId="2" applyFont="1" applyFill="1" applyBorder="1" applyAlignment="1">
      <alignment horizontal="left" vertical="center" wrapText="1"/>
    </xf>
    <xf numFmtId="0" fontId="8" fillId="4" borderId="1" xfId="1" applyFont="1" applyFill="1" applyBorder="1" applyAlignment="1">
      <alignment horizontal="left" vertical="center" wrapText="1"/>
    </xf>
    <xf numFmtId="0" fontId="7" fillId="4" borderId="1" xfId="2" applyFont="1" applyFill="1" applyBorder="1" applyAlignment="1">
      <alignment wrapText="1"/>
    </xf>
    <xf numFmtId="0" fontId="7" fillId="4" borderId="1" xfId="2" applyFont="1" applyFill="1" applyBorder="1" applyAlignment="1">
      <alignment vertical="center" wrapText="1"/>
    </xf>
    <xf numFmtId="0" fontId="7" fillId="4" borderId="1" xfId="2" applyFont="1" applyFill="1" applyBorder="1" applyAlignment="1">
      <alignment horizontal="left" wrapText="1"/>
    </xf>
    <xf numFmtId="0" fontId="7" fillId="4" borderId="1" xfId="2" applyFont="1" applyFill="1" applyBorder="1" applyAlignment="1">
      <alignment horizontal="left" vertical="top" wrapText="1"/>
    </xf>
    <xf numFmtId="0" fontId="4" fillId="4" borderId="1" xfId="1" applyFont="1" applyFill="1" applyBorder="1" applyAlignment="1">
      <alignment wrapText="1"/>
    </xf>
    <xf numFmtId="0" fontId="8" fillId="0" borderId="1" xfId="1" applyFont="1" applyBorder="1" applyAlignment="1">
      <alignment vertical="center" wrapText="1"/>
    </xf>
    <xf numFmtId="0" fontId="7" fillId="0" borderId="1" xfId="2" applyFont="1" applyBorder="1" applyAlignment="1">
      <alignment vertical="center" wrapText="1"/>
    </xf>
    <xf numFmtId="0" fontId="12" fillId="0" borderId="1" xfId="3" applyFont="1" applyBorder="1" applyAlignment="1">
      <alignment wrapText="1"/>
    </xf>
    <xf numFmtId="0" fontId="7" fillId="0" borderId="1" xfId="2" applyFont="1" applyBorder="1" applyAlignment="1">
      <alignment wrapText="1"/>
    </xf>
    <xf numFmtId="0" fontId="21" fillId="4" borderId="1" xfId="2" applyFont="1" applyFill="1" applyBorder="1" applyAlignment="1">
      <alignment horizontal="left" vertical="top" wrapText="1"/>
    </xf>
    <xf numFmtId="0" fontId="20" fillId="0" borderId="1" xfId="0" applyFont="1" applyBorder="1" applyAlignment="1">
      <alignment horizontal="left" vertical="top"/>
    </xf>
    <xf numFmtId="0" fontId="20" fillId="0" borderId="1" xfId="0" applyFont="1" applyBorder="1" applyAlignment="1">
      <alignment horizontal="left" vertical="top" wrapText="1"/>
    </xf>
    <xf numFmtId="0" fontId="0" fillId="0" borderId="1" xfId="0" applyBorder="1" applyAlignment="1">
      <alignment horizontal="left" vertical="top"/>
    </xf>
    <xf numFmtId="0" fontId="18" fillId="0" borderId="1" xfId="2" applyFont="1" applyBorder="1" applyAlignment="1">
      <alignment horizontal="left" vertical="top" wrapText="1"/>
    </xf>
    <xf numFmtId="0" fontId="0" fillId="0" borderId="1" xfId="0" applyBorder="1" applyAlignment="1">
      <alignment horizontal="left" vertical="top" wrapText="1"/>
    </xf>
    <xf numFmtId="0" fontId="5" fillId="4" borderId="1" xfId="2" applyFill="1" applyBorder="1" applyAlignment="1">
      <alignment horizontal="left" vertical="top" wrapText="1"/>
    </xf>
    <xf numFmtId="0" fontId="5" fillId="0" borderId="0" xfId="2"/>
    <xf numFmtId="0" fontId="0" fillId="0" borderId="0" xfId="0" applyAlignment="1">
      <alignment wrapText="1"/>
    </xf>
    <xf numFmtId="0" fontId="5" fillId="0" borderId="1" xfId="2" applyFill="1" applyBorder="1" applyAlignment="1">
      <alignment wrapText="1"/>
    </xf>
    <xf numFmtId="0" fontId="5" fillId="4" borderId="1" xfId="2" applyFill="1" applyBorder="1" applyAlignment="1">
      <alignment horizontal="left" vertical="center" wrapText="1"/>
    </xf>
    <xf numFmtId="0" fontId="5" fillId="4" borderId="1" xfId="2" applyFill="1" applyBorder="1" applyAlignment="1">
      <alignment vertical="center" wrapText="1"/>
    </xf>
    <xf numFmtId="0" fontId="30" fillId="9" borderId="3" xfId="0" applyFont="1" applyFill="1" applyBorder="1" applyAlignment="1">
      <alignment horizontal="center" vertical="top" wrapText="1"/>
    </xf>
    <xf numFmtId="0" fontId="30" fillId="10" borderId="4" xfId="0" applyFont="1" applyFill="1" applyBorder="1" applyAlignment="1">
      <alignment vertical="top" wrapText="1"/>
    </xf>
    <xf numFmtId="0" fontId="30" fillId="11" borderId="4" xfId="0" applyFont="1" applyFill="1" applyBorder="1" applyAlignment="1">
      <alignment vertical="top" wrapText="1"/>
    </xf>
    <xf numFmtId="0" fontId="30" fillId="12" borderId="4" xfId="0" applyFont="1" applyFill="1" applyBorder="1" applyAlignment="1">
      <alignment vertical="top" wrapText="1"/>
    </xf>
    <xf numFmtId="0" fontId="30" fillId="12" borderId="5" xfId="0" applyFont="1" applyFill="1" applyBorder="1" applyAlignment="1">
      <alignment vertical="top" wrapText="1"/>
    </xf>
    <xf numFmtId="0" fontId="30" fillId="9" borderId="5" xfId="0" applyFont="1" applyFill="1" applyBorder="1" applyAlignment="1">
      <alignment horizontal="center" vertical="top" wrapText="1"/>
    </xf>
    <xf numFmtId="0" fontId="5" fillId="0" borderId="5" xfId="2" applyBorder="1" applyAlignment="1">
      <alignment vertical="top" wrapText="1"/>
    </xf>
    <xf numFmtId="0" fontId="31" fillId="13" borderId="5" xfId="0" applyFont="1" applyFill="1" applyBorder="1" applyAlignment="1">
      <alignment vertical="top" wrapText="1"/>
    </xf>
    <xf numFmtId="0" fontId="31" fillId="11" borderId="5" xfId="0" applyFont="1" applyFill="1" applyBorder="1" applyAlignment="1">
      <alignment vertical="top" wrapText="1"/>
    </xf>
    <xf numFmtId="0" fontId="31" fillId="14" borderId="5" xfId="0" applyFont="1" applyFill="1" applyBorder="1" applyAlignment="1">
      <alignment vertical="top" wrapText="1"/>
    </xf>
    <xf numFmtId="0" fontId="32" fillId="14" borderId="5" xfId="0" applyFont="1" applyFill="1" applyBorder="1" applyAlignment="1">
      <alignment vertical="top" wrapText="1"/>
    </xf>
    <xf numFmtId="0" fontId="32" fillId="15" borderId="5" xfId="0" applyFont="1" applyFill="1" applyBorder="1" applyAlignment="1">
      <alignment vertical="top" wrapText="1"/>
    </xf>
    <xf numFmtId="0" fontId="33" fillId="15" borderId="5" xfId="0" applyFont="1" applyFill="1" applyBorder="1" applyAlignment="1">
      <alignment vertical="top" wrapText="1"/>
    </xf>
    <xf numFmtId="0" fontId="5" fillId="0" borderId="5" xfId="2" applyBorder="1" applyAlignment="1">
      <alignment wrapText="1"/>
    </xf>
    <xf numFmtId="0" fontId="34" fillId="9" borderId="3" xfId="0" applyFont="1" applyFill="1" applyBorder="1" applyAlignment="1">
      <alignment horizontal="center" vertical="top" wrapText="1"/>
    </xf>
    <xf numFmtId="0" fontId="34" fillId="9" borderId="6" xfId="0" applyFont="1" applyFill="1" applyBorder="1" applyAlignment="1">
      <alignment horizontal="center" vertical="top" wrapText="1"/>
    </xf>
    <xf numFmtId="0" fontId="34" fillId="10" borderId="6" xfId="0" applyFont="1" applyFill="1" applyBorder="1" applyAlignment="1">
      <alignment vertical="top" wrapText="1"/>
    </xf>
    <xf numFmtId="0" fontId="35" fillId="9" borderId="6" xfId="0" applyFont="1" applyFill="1" applyBorder="1" applyAlignment="1">
      <alignment horizontal="center" vertical="top" wrapText="1"/>
    </xf>
    <xf numFmtId="0" fontId="34" fillId="9" borderId="6" xfId="0" applyFont="1" applyFill="1" applyBorder="1" applyAlignment="1">
      <alignment vertical="top" wrapText="1"/>
    </xf>
    <xf numFmtId="0" fontId="34" fillId="9" borderId="7" xfId="0" applyFont="1" applyFill="1" applyBorder="1" applyAlignment="1">
      <alignment horizontal="center" vertical="top" wrapText="1"/>
    </xf>
    <xf numFmtId="0" fontId="5" fillId="16" borderId="4" xfId="2" applyFill="1" applyBorder="1" applyAlignment="1">
      <alignment vertical="top" wrapText="1"/>
    </xf>
    <xf numFmtId="0" fontId="36" fillId="16" borderId="4" xfId="0" applyFont="1" applyFill="1" applyBorder="1" applyAlignment="1">
      <alignment vertical="top" wrapText="1"/>
    </xf>
    <xf numFmtId="0" fontId="37" fillId="16" borderId="4" xfId="0" applyFont="1" applyFill="1" applyBorder="1" applyAlignment="1">
      <alignment vertical="top" wrapText="1"/>
    </xf>
    <xf numFmtId="0" fontId="34" fillId="15" borderId="4" xfId="0" applyFont="1" applyFill="1" applyBorder="1" applyAlignment="1">
      <alignment vertical="top" wrapText="1"/>
    </xf>
    <xf numFmtId="0" fontId="38" fillId="15" borderId="4" xfId="0" applyFont="1" applyFill="1" applyBorder="1" applyAlignment="1">
      <alignment horizontal="center" vertical="top" wrapText="1"/>
    </xf>
    <xf numFmtId="0" fontId="35" fillId="15" borderId="4" xfId="0" applyFont="1" applyFill="1" applyBorder="1" applyAlignment="1">
      <alignment vertical="top" wrapText="1"/>
    </xf>
    <xf numFmtId="0" fontId="35" fillId="17" borderId="4" xfId="0" applyFont="1" applyFill="1" applyBorder="1" applyAlignment="1">
      <alignment vertical="top" wrapText="1"/>
    </xf>
    <xf numFmtId="0" fontId="39" fillId="15" borderId="4" xfId="0" applyFont="1" applyFill="1" applyBorder="1" applyAlignment="1">
      <alignment horizontal="center" vertical="top" wrapText="1"/>
    </xf>
    <xf numFmtId="0" fontId="35" fillId="13" borderId="4" xfId="0" applyFont="1" applyFill="1" applyBorder="1" applyAlignment="1">
      <alignment vertical="top" wrapText="1"/>
    </xf>
    <xf numFmtId="0" fontId="31" fillId="0" borderId="5" xfId="0" applyFont="1" applyBorder="1" applyAlignment="1">
      <alignment vertical="top" wrapText="1"/>
    </xf>
    <xf numFmtId="0" fontId="31" fillId="12" borderId="11" xfId="0" applyFont="1" applyFill="1" applyBorder="1" applyAlignment="1">
      <alignment vertical="top" wrapText="1"/>
    </xf>
    <xf numFmtId="0" fontId="30" fillId="12" borderId="7" xfId="0" applyFont="1" applyFill="1" applyBorder="1" applyAlignment="1">
      <alignment vertical="top" wrapText="1"/>
    </xf>
    <xf numFmtId="0" fontId="30" fillId="12" borderId="4" xfId="0" applyFont="1" applyFill="1" applyBorder="1" applyAlignment="1">
      <alignment horizontal="center" vertical="top" wrapText="1"/>
    </xf>
    <xf numFmtId="0" fontId="30" fillId="14" borderId="5" xfId="0" applyFont="1" applyFill="1" applyBorder="1" applyAlignment="1">
      <alignment vertical="top" wrapText="1"/>
    </xf>
    <xf numFmtId="0" fontId="31" fillId="14" borderId="5" xfId="0" applyFont="1" applyFill="1" applyBorder="1" applyAlignment="1">
      <alignment horizontal="center" vertical="top" wrapText="1"/>
    </xf>
    <xf numFmtId="0" fontId="5" fillId="14" borderId="5" xfId="2" applyFill="1" applyBorder="1" applyAlignment="1">
      <alignment vertical="top" wrapText="1"/>
    </xf>
    <xf numFmtId="0" fontId="30" fillId="0" borderId="5" xfId="0" applyFont="1" applyBorder="1" applyAlignment="1">
      <alignment vertical="top" wrapText="1"/>
    </xf>
    <xf numFmtId="0" fontId="31" fillId="15" borderId="5" xfId="0" applyFont="1" applyFill="1" applyBorder="1" applyAlignment="1">
      <alignment horizontal="center" vertical="top" wrapText="1"/>
    </xf>
    <xf numFmtId="0" fontId="5" fillId="15" borderId="5" xfId="2" applyFill="1" applyBorder="1" applyAlignment="1">
      <alignment vertical="top" wrapText="1"/>
    </xf>
    <xf numFmtId="0" fontId="30" fillId="15" borderId="5" xfId="0" applyFont="1" applyFill="1" applyBorder="1" applyAlignment="1">
      <alignment vertical="top" wrapText="1"/>
    </xf>
    <xf numFmtId="0" fontId="31" fillId="15" borderId="5" xfId="0" applyFont="1" applyFill="1" applyBorder="1" applyAlignment="1">
      <alignment vertical="top" wrapText="1"/>
    </xf>
    <xf numFmtId="0" fontId="42" fillId="14" borderId="5" xfId="0" applyFont="1" applyFill="1" applyBorder="1" applyAlignment="1">
      <alignment vertical="top" wrapText="1"/>
    </xf>
    <xf numFmtId="0" fontId="16" fillId="0" borderId="0" xfId="0" applyFont="1"/>
    <xf numFmtId="0" fontId="16" fillId="0" borderId="0" xfId="0" applyFont="1" applyAlignment="1">
      <alignment horizontal="center" vertical="center"/>
    </xf>
    <xf numFmtId="0" fontId="0" fillId="0" borderId="0" xfId="0" applyAlignment="1">
      <alignment horizontal="center" vertical="center"/>
    </xf>
    <xf numFmtId="0" fontId="4" fillId="4" borderId="1" xfId="1"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8" borderId="0" xfId="0" applyFill="1" applyAlignment="1">
      <alignment horizontal="left" vertical="top"/>
    </xf>
    <xf numFmtId="0" fontId="0" fillId="8" borderId="0" xfId="0" applyFill="1" applyAlignment="1">
      <alignment horizontal="left" vertical="top" wrapText="1"/>
    </xf>
    <xf numFmtId="0" fontId="5" fillId="0" borderId="1" xfId="2" applyFill="1" applyBorder="1" applyAlignment="1">
      <alignment horizontal="left" vertical="top" wrapText="1"/>
    </xf>
    <xf numFmtId="0" fontId="4" fillId="0" borderId="1" xfId="1" applyFont="1" applyBorder="1" applyAlignment="1">
      <alignment horizontal="left" vertical="top" wrapText="1"/>
    </xf>
    <xf numFmtId="0" fontId="12" fillId="0" borderId="1" xfId="3" applyFont="1" applyBorder="1" applyAlignment="1">
      <alignment horizontal="left" vertical="top" wrapText="1"/>
    </xf>
    <xf numFmtId="0" fontId="19" fillId="0" borderId="12" xfId="0" applyFont="1" applyBorder="1" applyAlignment="1">
      <alignment horizontal="left" vertical="top" wrapText="1"/>
    </xf>
    <xf numFmtId="0" fontId="19" fillId="0" borderId="12" xfId="0" applyFont="1" applyBorder="1" applyAlignment="1">
      <alignment horizontal="left" vertical="top"/>
    </xf>
    <xf numFmtId="0" fontId="13" fillId="0" borderId="12" xfId="0" applyFont="1" applyBorder="1" applyAlignment="1">
      <alignment horizontal="left" vertical="top" wrapTex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6" borderId="12" xfId="0" applyFont="1" applyFill="1" applyBorder="1" applyAlignment="1">
      <alignment horizontal="left" vertical="top" wrapText="1"/>
    </xf>
    <xf numFmtId="0" fontId="14" fillId="6" borderId="12" xfId="0" applyFont="1" applyFill="1" applyBorder="1" applyAlignment="1">
      <alignment horizontal="left" vertical="top" textRotation="90" wrapText="1"/>
    </xf>
    <xf numFmtId="0" fontId="13" fillId="0" borderId="12" xfId="0" applyFont="1" applyBorder="1" applyAlignment="1">
      <alignment horizontal="left" vertical="top"/>
    </xf>
    <xf numFmtId="0" fontId="15" fillId="0" borderId="12" xfId="0" applyFont="1" applyBorder="1" applyAlignment="1">
      <alignment horizontal="left" vertical="top" wrapText="1"/>
    </xf>
    <xf numFmtId="0" fontId="18" fillId="0" borderId="12" xfId="2" applyFont="1" applyBorder="1" applyAlignment="1">
      <alignment vertical="top"/>
    </xf>
    <xf numFmtId="0" fontId="16" fillId="0" borderId="12" xfId="0" applyFont="1" applyBorder="1"/>
    <xf numFmtId="0" fontId="0" fillId="0" borderId="12" xfId="0" applyBorder="1"/>
    <xf numFmtId="0" fontId="18" fillId="0" borderId="12" xfId="2" applyFont="1" applyFill="1" applyBorder="1" applyAlignment="1">
      <alignment vertical="top"/>
    </xf>
    <xf numFmtId="0" fontId="5" fillId="0" borderId="12" xfId="2" applyFill="1" applyBorder="1" applyAlignment="1">
      <alignment horizontal="left" vertical="top"/>
    </xf>
    <xf numFmtId="0" fontId="19" fillId="7" borderId="12" xfId="0" applyFont="1" applyFill="1" applyBorder="1" applyAlignment="1">
      <alignment horizontal="left" vertical="top"/>
    </xf>
    <xf numFmtId="0" fontId="13" fillId="15" borderId="12" xfId="0" applyFont="1" applyFill="1" applyBorder="1" applyAlignment="1">
      <alignment horizontal="left" vertical="top"/>
    </xf>
    <xf numFmtId="0" fontId="13" fillId="15" borderId="12" xfId="0" applyFont="1" applyFill="1" applyBorder="1" applyAlignment="1">
      <alignment horizontal="left" vertical="top" wrapText="1"/>
    </xf>
    <xf numFmtId="0" fontId="0" fillId="15" borderId="12" xfId="0" applyFill="1" applyBorder="1"/>
    <xf numFmtId="0" fontId="15" fillId="15" borderId="12" xfId="0" applyFont="1" applyFill="1" applyBorder="1" applyAlignment="1">
      <alignment horizontal="left" vertical="top" wrapText="1"/>
    </xf>
    <xf numFmtId="0" fontId="18" fillId="15" borderId="12" xfId="2" applyFont="1" applyFill="1" applyBorder="1" applyAlignment="1">
      <alignment vertical="top"/>
    </xf>
    <xf numFmtId="0" fontId="19" fillId="18" borderId="12" xfId="0" applyFont="1" applyFill="1" applyBorder="1" applyAlignment="1">
      <alignment horizontal="left" vertical="top" wrapText="1"/>
    </xf>
    <xf numFmtId="0" fontId="13" fillId="4" borderId="12" xfId="0" applyFont="1" applyFill="1" applyBorder="1" applyAlignment="1">
      <alignment horizontal="left" vertical="top" wrapText="1"/>
    </xf>
    <xf numFmtId="0" fontId="14" fillId="0" borderId="1" xfId="1" applyFont="1" applyBorder="1" applyAlignment="1">
      <alignment horizontal="left" vertical="top" wrapText="1"/>
    </xf>
    <xf numFmtId="0" fontId="14" fillId="6" borderId="1" xfId="1" applyFont="1" applyFill="1" applyBorder="1" applyAlignment="1">
      <alignment horizontal="left" vertical="top" wrapText="1"/>
    </xf>
    <xf numFmtId="0" fontId="19" fillId="0" borderId="0" xfId="1" applyFont="1"/>
    <xf numFmtId="0" fontId="13" fillId="0" borderId="1" xfId="1" applyFont="1" applyBorder="1" applyAlignment="1">
      <alignment horizontal="left" vertical="top" wrapText="1"/>
    </xf>
    <xf numFmtId="0" fontId="2" fillId="0" borderId="1" xfId="1" applyBorder="1"/>
    <xf numFmtId="0" fontId="2" fillId="20" borderId="1" xfId="1" applyFill="1" applyBorder="1" applyAlignment="1">
      <alignment horizontal="left" vertical="top" wrapText="1"/>
    </xf>
    <xf numFmtId="0" fontId="2" fillId="0" borderId="0" xfId="1"/>
    <xf numFmtId="0" fontId="2" fillId="21" borderId="1" xfId="1" applyFill="1" applyBorder="1" applyAlignment="1">
      <alignment horizontal="left" vertical="top" wrapText="1"/>
    </xf>
    <xf numFmtId="0" fontId="2" fillId="0" borderId="1" xfId="1" applyBorder="1" applyAlignment="1">
      <alignment horizontal="left" vertical="top" wrapText="1"/>
    </xf>
    <xf numFmtId="0" fontId="2" fillId="0" borderId="0" xfId="1" applyAlignment="1">
      <alignment horizontal="left" vertical="top" wrapText="1"/>
    </xf>
    <xf numFmtId="0" fontId="5" fillId="0" borderId="1" xfId="2" applyBorder="1" applyAlignment="1">
      <alignment horizontal="left" vertical="top" wrapText="1"/>
    </xf>
    <xf numFmtId="0" fontId="16" fillId="0" borderId="12" xfId="0" applyFont="1" applyBorder="1" applyAlignment="1">
      <alignment wrapText="1"/>
    </xf>
    <xf numFmtId="0" fontId="14" fillId="15" borderId="12" xfId="0" applyFont="1" applyFill="1" applyBorder="1" applyAlignment="1">
      <alignment horizontal="left" vertical="top" wrapText="1"/>
    </xf>
    <xf numFmtId="0" fontId="13" fillId="0" borderId="12" xfId="0" applyFont="1" applyBorder="1" applyAlignment="1">
      <alignment wrapText="1"/>
    </xf>
    <xf numFmtId="0" fontId="18" fillId="0" borderId="12" xfId="2" applyFont="1" applyFill="1" applyBorder="1" applyAlignment="1">
      <alignment horizontal="left" vertical="top" wrapText="1"/>
    </xf>
    <xf numFmtId="0" fontId="18" fillId="15" borderId="12" xfId="2" applyFont="1" applyFill="1" applyBorder="1" applyAlignment="1">
      <alignment vertical="top" wrapText="1"/>
    </xf>
    <xf numFmtId="0" fontId="13" fillId="15" borderId="12" xfId="0" applyFont="1" applyFill="1" applyBorder="1" applyAlignment="1">
      <alignment wrapText="1"/>
    </xf>
    <xf numFmtId="0" fontId="18" fillId="0" borderId="12" xfId="2" applyFont="1" applyBorder="1" applyAlignment="1">
      <alignment vertical="top" wrapText="1"/>
    </xf>
    <xf numFmtId="0" fontId="18" fillId="0" borderId="12" xfId="2" applyFont="1" applyFill="1" applyBorder="1" applyAlignment="1">
      <alignment vertical="top" wrapText="1"/>
    </xf>
    <xf numFmtId="0" fontId="18" fillId="0" borderId="12" xfId="2" applyFont="1" applyBorder="1" applyAlignment="1">
      <alignment horizontal="left" vertical="top" wrapText="1"/>
    </xf>
    <xf numFmtId="0" fontId="18" fillId="15" borderId="12" xfId="2" applyFont="1" applyFill="1" applyBorder="1" applyAlignment="1">
      <alignment horizontal="left" vertical="top" wrapText="1"/>
    </xf>
    <xf numFmtId="0" fontId="46" fillId="4" borderId="12" xfId="0" applyFont="1" applyFill="1" applyBorder="1" applyAlignment="1">
      <alignment horizontal="left" vertical="top" wrapText="1"/>
    </xf>
    <xf numFmtId="0" fontId="13" fillId="8" borderId="12" xfId="0" applyFont="1" applyFill="1" applyBorder="1" applyAlignment="1">
      <alignment horizontal="left" vertical="top" wrapText="1"/>
    </xf>
    <xf numFmtId="0" fontId="13" fillId="0" borderId="1" xfId="0" applyFont="1" applyBorder="1" applyAlignment="1">
      <alignment horizontal="left" vertical="top" wrapText="1"/>
    </xf>
    <xf numFmtId="0" fontId="13" fillId="15"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4" fillId="0" borderId="0" xfId="0" applyFont="1"/>
    <xf numFmtId="0" fontId="13" fillId="0" borderId="0" xfId="0" applyFont="1"/>
    <xf numFmtId="0" fontId="13" fillId="6" borderId="1" xfId="0" applyFont="1" applyFill="1" applyBorder="1"/>
    <xf numFmtId="0" fontId="13" fillId="6" borderId="1" xfId="0" applyFont="1" applyFill="1" applyBorder="1" applyAlignment="1">
      <alignment horizontal="center" vertical="center"/>
    </xf>
    <xf numFmtId="0" fontId="13" fillId="0" borderId="1" xfId="0" applyFont="1" applyBorder="1" applyAlignment="1">
      <alignment horizontal="center" vertical="center"/>
    </xf>
    <xf numFmtId="0" fontId="14" fillId="6" borderId="1" xfId="0" applyFont="1" applyFill="1" applyBorder="1" applyAlignment="1">
      <alignment horizontal="center" vertical="center"/>
    </xf>
    <xf numFmtId="0" fontId="13" fillId="6" borderId="1"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4" borderId="1" xfId="0" applyFont="1" applyFill="1" applyBorder="1" applyAlignment="1">
      <alignment horizontal="center" vertical="center"/>
    </xf>
    <xf numFmtId="0" fontId="0" fillId="0" borderId="0" xfId="0" applyAlignment="1">
      <alignment horizontal="left" vertical="center"/>
    </xf>
    <xf numFmtId="0" fontId="18" fillId="4" borderId="1" xfId="2" applyFont="1" applyFill="1" applyBorder="1" applyAlignment="1">
      <alignment horizontal="left" vertical="center" wrapText="1"/>
    </xf>
    <xf numFmtId="0" fontId="38" fillId="4" borderId="1" xfId="0" applyFont="1" applyFill="1" applyBorder="1" applyAlignment="1">
      <alignment horizontal="left" vertical="center" wrapText="1"/>
    </xf>
    <xf numFmtId="0" fontId="50" fillId="4" borderId="1" xfId="0" applyFont="1" applyFill="1" applyBorder="1" applyAlignment="1">
      <alignment horizontal="left" vertical="center" wrapText="1"/>
    </xf>
    <xf numFmtId="0" fontId="14" fillId="0" borderId="12" xfId="0" applyFont="1" applyBorder="1" applyAlignment="1">
      <alignment vertical="top" wrapText="1"/>
    </xf>
    <xf numFmtId="0" fontId="16" fillId="0" borderId="1" xfId="0" applyFont="1" applyBorder="1" applyAlignment="1">
      <alignment horizontal="left" vertical="top" wrapText="1"/>
    </xf>
    <xf numFmtId="0" fontId="5" fillId="0" borderId="1" xfId="2" applyBorder="1" applyAlignment="1">
      <alignment horizontal="left" vertical="top"/>
    </xf>
    <xf numFmtId="0" fontId="0" fillId="8" borderId="1" xfId="0" applyFill="1" applyBorder="1" applyAlignment="1">
      <alignment horizontal="left" vertical="top" wrapText="1"/>
    </xf>
    <xf numFmtId="0" fontId="0" fillId="15" borderId="1" xfId="0" applyFill="1" applyBorder="1"/>
    <xf numFmtId="0" fontId="5" fillId="15" borderId="1" xfId="2" applyFill="1" applyBorder="1"/>
    <xf numFmtId="0" fontId="18" fillId="8" borderId="1" xfId="2" applyFont="1" applyFill="1" applyBorder="1" applyAlignment="1">
      <alignment vertical="top"/>
    </xf>
    <xf numFmtId="0" fontId="48" fillId="22" borderId="0" xfId="0" applyFont="1" applyFill="1" applyAlignment="1">
      <alignment horizontal="left" vertical="top"/>
    </xf>
    <xf numFmtId="0" fontId="48" fillId="22" borderId="0" xfId="0" applyFont="1" applyFill="1" applyAlignment="1">
      <alignment horizontal="left" vertical="top" wrapText="1"/>
    </xf>
    <xf numFmtId="0" fontId="51" fillId="22" borderId="2" xfId="0" applyFont="1" applyFill="1" applyBorder="1" applyAlignment="1">
      <alignment horizontal="left" vertical="top" wrapText="1"/>
    </xf>
    <xf numFmtId="0" fontId="48" fillId="22" borderId="2" xfId="0" applyFont="1" applyFill="1" applyBorder="1" applyAlignment="1">
      <alignment horizontal="left" vertical="top"/>
    </xf>
    <xf numFmtId="0" fontId="13" fillId="0" borderId="1" xfId="0" applyFont="1" applyBorder="1"/>
    <xf numFmtId="0" fontId="14" fillId="6" borderId="1" xfId="0" applyFont="1" applyFill="1" applyBorder="1"/>
    <xf numFmtId="0" fontId="5" fillId="0" borderId="12" xfId="2" applyBorder="1" applyAlignment="1">
      <alignment horizontal="left" vertical="top" wrapText="1"/>
    </xf>
    <xf numFmtId="0" fontId="14" fillId="23" borderId="12" xfId="0" applyFont="1" applyFill="1" applyBorder="1" applyAlignment="1">
      <alignment horizontal="left" vertical="top" textRotation="90" wrapText="1"/>
    </xf>
    <xf numFmtId="0" fontId="14" fillId="19" borderId="12"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25" borderId="12" xfId="0" applyFont="1" applyFill="1" applyBorder="1" applyAlignment="1">
      <alignment horizontal="left" vertical="top" wrapText="1"/>
    </xf>
    <xf numFmtId="0" fontId="14" fillId="24" borderId="12" xfId="0" applyFont="1" applyFill="1" applyBorder="1" applyAlignment="1">
      <alignment horizontal="left" vertical="top" wrapText="1"/>
    </xf>
    <xf numFmtId="0" fontId="15" fillId="0" borderId="12" xfId="0" applyFont="1" applyBorder="1" applyAlignment="1">
      <alignment horizontal="left" vertical="top"/>
    </xf>
    <xf numFmtId="0" fontId="5" fillId="0" borderId="12" xfId="2" applyBorder="1" applyAlignment="1">
      <alignment vertical="top" wrapText="1"/>
    </xf>
    <xf numFmtId="0" fontId="14" fillId="15" borderId="12" xfId="0" applyFont="1" applyFill="1" applyBorder="1" applyAlignment="1">
      <alignment vertical="top" wrapText="1"/>
    </xf>
    <xf numFmtId="0" fontId="5" fillId="0" borderId="12" xfId="2" applyFill="1" applyBorder="1" applyAlignment="1">
      <alignment vertical="top" wrapText="1"/>
    </xf>
    <xf numFmtId="0" fontId="16" fillId="0" borderId="0" xfId="0" applyFont="1" applyAlignment="1">
      <alignment vertical="center" wrapText="1"/>
    </xf>
    <xf numFmtId="0" fontId="14" fillId="7" borderId="12" xfId="0" applyFont="1" applyFill="1" applyBorder="1" applyAlignment="1">
      <alignment horizontal="left" vertical="top" wrapText="1"/>
    </xf>
    <xf numFmtId="0" fontId="13" fillId="0" borderId="0" xfId="0" applyFont="1" applyAlignment="1">
      <alignment horizontal="left" vertical="top" wrapText="1"/>
    </xf>
    <xf numFmtId="0" fontId="19" fillId="6" borderId="12" xfId="0" applyFont="1" applyFill="1" applyBorder="1" applyAlignment="1">
      <alignment horizontal="left" vertical="top" wrapText="1"/>
    </xf>
    <xf numFmtId="0" fontId="14" fillId="25" borderId="12" xfId="0" applyFont="1" applyFill="1" applyBorder="1" applyAlignment="1">
      <alignment horizontal="left" vertical="top" textRotation="90" wrapText="1"/>
    </xf>
    <xf numFmtId="0" fontId="14" fillId="5" borderId="12" xfId="0" applyFont="1" applyFill="1" applyBorder="1" applyAlignment="1">
      <alignment vertical="top" wrapText="1"/>
    </xf>
    <xf numFmtId="0" fontId="14" fillId="21" borderId="12" xfId="0" applyFont="1" applyFill="1" applyBorder="1" applyAlignment="1">
      <alignment horizontal="left" vertical="top" wrapText="1"/>
    </xf>
    <xf numFmtId="0" fontId="14" fillId="7" borderId="12" xfId="0" applyFont="1" applyFill="1" applyBorder="1" applyAlignment="1">
      <alignment horizontal="center" vertical="top" wrapText="1"/>
    </xf>
    <xf numFmtId="0" fontId="5" fillId="0" borderId="12" xfId="2" applyFill="1" applyBorder="1" applyAlignment="1">
      <alignment horizontal="left" vertical="top" wrapText="1"/>
    </xf>
    <xf numFmtId="0" fontId="13" fillId="25" borderId="12" xfId="0" applyFont="1" applyFill="1" applyBorder="1" applyAlignment="1">
      <alignment horizontal="left" vertical="top" wrapText="1"/>
    </xf>
    <xf numFmtId="0" fontId="19" fillId="5" borderId="13" xfId="0" applyFont="1" applyFill="1" applyBorder="1" applyAlignment="1">
      <alignment horizontal="center" vertical="center" wrapText="1"/>
    </xf>
    <xf numFmtId="0" fontId="20" fillId="4" borderId="1" xfId="0" applyFont="1" applyFill="1" applyBorder="1" applyAlignment="1">
      <alignment horizontal="left" vertical="top"/>
    </xf>
    <xf numFmtId="0" fontId="0" fillId="4" borderId="1" xfId="0" applyFill="1"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14" fillId="26" borderId="12" xfId="0" applyFont="1" applyFill="1" applyBorder="1" applyAlignment="1">
      <alignment horizontal="left" vertical="top" wrapText="1"/>
    </xf>
    <xf numFmtId="0" fontId="14" fillId="27" borderId="12" xfId="0" applyFont="1" applyFill="1" applyBorder="1" applyAlignment="1">
      <alignment horizontal="left" vertical="top" wrapText="1"/>
    </xf>
    <xf numFmtId="0" fontId="14" fillId="27" borderId="12" xfId="0" applyFont="1" applyFill="1" applyBorder="1" applyAlignment="1">
      <alignment vertical="top" wrapText="1"/>
    </xf>
    <xf numFmtId="0" fontId="14" fillId="26" borderId="12" xfId="0" applyFont="1" applyFill="1" applyBorder="1" applyAlignment="1">
      <alignment vertical="top" wrapText="1"/>
    </xf>
    <xf numFmtId="0" fontId="14" fillId="28" borderId="12" xfId="0" applyFont="1" applyFill="1" applyBorder="1" applyAlignment="1">
      <alignment vertical="top" wrapText="1"/>
    </xf>
    <xf numFmtId="0" fontId="14" fillId="29" borderId="12" xfId="0" applyFont="1" applyFill="1" applyBorder="1" applyAlignment="1">
      <alignment vertical="top" wrapText="1"/>
    </xf>
    <xf numFmtId="0" fontId="14" fillId="28" borderId="12" xfId="0" applyFont="1" applyFill="1" applyBorder="1" applyAlignment="1">
      <alignment horizontal="left" vertical="top" wrapText="1"/>
    </xf>
    <xf numFmtId="0" fontId="13" fillId="27" borderId="12" xfId="0" applyFont="1" applyFill="1" applyBorder="1" applyAlignment="1">
      <alignment horizontal="left" vertical="top" wrapText="1"/>
    </xf>
    <xf numFmtId="0" fontId="14" fillId="30" borderId="12" xfId="0" applyFont="1" applyFill="1" applyBorder="1" applyAlignment="1">
      <alignment horizontal="left" vertical="top" wrapText="1"/>
    </xf>
    <xf numFmtId="0" fontId="14" fillId="29" borderId="12" xfId="0" applyFont="1" applyFill="1" applyBorder="1" applyAlignment="1">
      <alignment horizontal="left" vertical="top" wrapText="1"/>
    </xf>
    <xf numFmtId="0" fontId="13" fillId="31" borderId="12" xfId="0" applyFont="1" applyFill="1" applyBorder="1" applyAlignment="1">
      <alignment horizontal="left" vertical="top" wrapText="1"/>
    </xf>
    <xf numFmtId="0" fontId="0" fillId="0" borderId="12" xfId="0" applyBorder="1" applyAlignment="1">
      <alignment wrapText="1"/>
    </xf>
    <xf numFmtId="0" fontId="5" fillId="0" borderId="12" xfId="2" applyBorder="1"/>
    <xf numFmtId="0" fontId="15" fillId="0" borderId="0" xfId="0" applyFont="1" applyAlignment="1">
      <alignment horizontal="left" vertical="top" wrapText="1"/>
    </xf>
    <xf numFmtId="0" fontId="52" fillId="32" borderId="0" xfId="0" applyFont="1" applyFill="1" applyAlignment="1">
      <alignment horizontal="left" vertical="top" wrapText="1"/>
    </xf>
    <xf numFmtId="0" fontId="52" fillId="32" borderId="0" xfId="0" applyFont="1" applyFill="1" applyAlignment="1">
      <alignment horizontal="left" vertical="top"/>
    </xf>
    <xf numFmtId="0" fontId="13" fillId="0" borderId="0" xfId="0" applyFont="1" applyAlignment="1">
      <alignment horizontal="left" vertical="top"/>
    </xf>
    <xf numFmtId="0" fontId="13" fillId="4" borderId="0" xfId="0" applyFont="1" applyFill="1" applyAlignment="1">
      <alignment horizontal="left" vertical="top"/>
    </xf>
    <xf numFmtId="0" fontId="13" fillId="24" borderId="0" xfId="0" applyFont="1" applyFill="1" applyAlignment="1">
      <alignment horizontal="left" vertical="top"/>
    </xf>
    <xf numFmtId="0" fontId="14" fillId="4" borderId="12" xfId="0" applyFont="1" applyFill="1" applyBorder="1" applyAlignment="1">
      <alignment vertical="top" wrapText="1"/>
    </xf>
    <xf numFmtId="0" fontId="13" fillId="25" borderId="0" xfId="0" applyFont="1" applyFill="1" applyAlignment="1">
      <alignment horizontal="left" vertical="top" wrapText="1"/>
    </xf>
    <xf numFmtId="0" fontId="45" fillId="4" borderId="12" xfId="0" applyFont="1" applyFill="1" applyBorder="1" applyAlignment="1">
      <alignment horizontal="left" vertical="top" wrapText="1"/>
    </xf>
    <xf numFmtId="0" fontId="13" fillId="19" borderId="12" xfId="0" applyFont="1" applyFill="1" applyBorder="1" applyAlignment="1">
      <alignment horizontal="left" vertical="top" wrapText="1"/>
    </xf>
    <xf numFmtId="0" fontId="13" fillId="33" borderId="12" xfId="0" applyFont="1" applyFill="1" applyBorder="1" applyAlignment="1">
      <alignment horizontal="left" vertical="top" wrapText="1"/>
    </xf>
    <xf numFmtId="0" fontId="15" fillId="33" borderId="12" xfId="0" applyFont="1" applyFill="1" applyBorder="1" applyAlignment="1">
      <alignment horizontal="left" vertical="top" wrapText="1"/>
    </xf>
    <xf numFmtId="0" fontId="14" fillId="4" borderId="12" xfId="1" applyFont="1" applyFill="1" applyBorder="1" applyAlignment="1">
      <alignment horizontal="left" vertical="top" wrapText="1"/>
    </xf>
    <xf numFmtId="0" fontId="15" fillId="31" borderId="12" xfId="0" applyFont="1" applyFill="1" applyBorder="1" applyAlignment="1">
      <alignment horizontal="left" vertical="top" wrapText="1"/>
    </xf>
    <xf numFmtId="0" fontId="13" fillId="19" borderId="12" xfId="0" applyFont="1" applyFill="1" applyBorder="1" applyAlignment="1">
      <alignment wrapText="1"/>
    </xf>
    <xf numFmtId="0" fontId="13" fillId="34" borderId="12" xfId="0" applyFont="1" applyFill="1" applyBorder="1" applyAlignment="1">
      <alignment horizontal="left" vertical="top" wrapText="1"/>
    </xf>
    <xf numFmtId="0" fontId="15" fillId="34" borderId="12" xfId="0" applyFont="1" applyFill="1" applyBorder="1" applyAlignment="1">
      <alignment horizontal="left" vertical="top" wrapText="1"/>
    </xf>
    <xf numFmtId="0" fontId="14" fillId="19" borderId="12" xfId="0" applyFont="1" applyFill="1" applyBorder="1" applyAlignment="1">
      <alignment vertical="top" wrapText="1"/>
    </xf>
    <xf numFmtId="0" fontId="13" fillId="15" borderId="0" xfId="0" applyFont="1" applyFill="1" applyAlignment="1">
      <alignment horizontal="left" vertical="top" wrapText="1"/>
    </xf>
    <xf numFmtId="0" fontId="0" fillId="31" borderId="12" xfId="0" applyFill="1" applyBorder="1"/>
    <xf numFmtId="0" fontId="13" fillId="35" borderId="12" xfId="0" applyFont="1" applyFill="1" applyBorder="1" applyAlignment="1">
      <alignment horizontal="left" vertical="top" wrapText="1"/>
    </xf>
    <xf numFmtId="0" fontId="0" fillId="34" borderId="12" xfId="0" applyFill="1" applyBorder="1"/>
    <xf numFmtId="0" fontId="13" fillId="34" borderId="0" xfId="0" applyFont="1" applyFill="1" applyAlignment="1">
      <alignment horizontal="left" vertical="top" wrapText="1"/>
    </xf>
    <xf numFmtId="0" fontId="15" fillId="15" borderId="0" xfId="0" applyFont="1" applyFill="1" applyAlignment="1">
      <alignment horizontal="left" vertical="top" wrapText="1"/>
    </xf>
    <xf numFmtId="0" fontId="18" fillId="15" borderId="0" xfId="2" applyFont="1" applyFill="1" applyBorder="1" applyAlignment="1">
      <alignment vertical="top" wrapText="1"/>
    </xf>
    <xf numFmtId="0" fontId="13" fillId="0" borderId="12" xfId="0" quotePrefix="1" applyFont="1" applyBorder="1" applyAlignment="1">
      <alignment horizontal="left" vertical="top" wrapText="1"/>
    </xf>
    <xf numFmtId="0" fontId="13" fillId="36" borderId="12" xfId="0" applyFont="1" applyFill="1" applyBorder="1" applyAlignment="1">
      <alignment horizontal="left" vertical="top" wrapText="1"/>
    </xf>
    <xf numFmtId="0" fontId="13" fillId="6" borderId="12" xfId="0" applyFont="1" applyFill="1" applyBorder="1" applyAlignment="1">
      <alignment horizontal="left" vertical="top" wrapTex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3" fillId="0" borderId="0" xfId="0" applyFont="1" applyAlignment="1">
      <alignment wrapText="1"/>
    </xf>
    <xf numFmtId="0" fontId="13" fillId="15" borderId="0" xfId="0" applyFont="1" applyFill="1" applyAlignment="1">
      <alignment wrapText="1"/>
    </xf>
    <xf numFmtId="0" fontId="53" fillId="0" borderId="12" xfId="0" applyFont="1" applyBorder="1"/>
    <xf numFmtId="0" fontId="5" fillId="0" borderId="0" xfId="2" applyFill="1" applyBorder="1" applyAlignment="1">
      <alignment horizontal="left" vertical="top" wrapText="1"/>
    </xf>
    <xf numFmtId="0" fontId="18" fillId="0" borderId="0" xfId="2"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left" vertical="top"/>
    </xf>
    <xf numFmtId="0" fontId="14" fillId="6" borderId="1" xfId="0" applyFont="1" applyFill="1" applyBorder="1" applyAlignment="1">
      <alignment horizontal="left" vertical="top" wrapText="1"/>
    </xf>
    <xf numFmtId="0" fontId="14" fillId="25" borderId="1" xfId="0" applyFont="1" applyFill="1" applyBorder="1" applyAlignment="1">
      <alignment horizontal="left" vertical="top" textRotation="90"/>
    </xf>
    <xf numFmtId="0" fontId="16" fillId="4" borderId="1" xfId="0" applyFont="1" applyFill="1" applyBorder="1" applyAlignment="1">
      <alignment vertical="top" wrapText="1"/>
    </xf>
    <xf numFmtId="0" fontId="14" fillId="29" borderId="1" xfId="0" applyFont="1" applyFill="1" applyBorder="1" applyAlignment="1">
      <alignment horizontal="left" vertical="top" wrapText="1"/>
    </xf>
    <xf numFmtId="0" fontId="16" fillId="29" borderId="1" xfId="0" applyFont="1" applyFill="1" applyBorder="1" applyAlignment="1">
      <alignment vertical="top" wrapText="1"/>
    </xf>
    <xf numFmtId="0" fontId="14" fillId="21" borderId="1" xfId="0" applyFont="1" applyFill="1" applyBorder="1" applyAlignment="1">
      <alignment horizontal="center" vertical="center" wrapText="1"/>
    </xf>
    <xf numFmtId="0" fontId="13" fillId="0" borderId="1" xfId="0" applyFont="1" applyBorder="1" applyAlignment="1">
      <alignment horizontal="left" vertical="top"/>
    </xf>
    <xf numFmtId="0" fontId="5" fillId="0" borderId="1" xfId="2" applyFill="1" applyBorder="1" applyAlignment="1">
      <alignment horizontal="left" vertical="top"/>
    </xf>
    <xf numFmtId="0" fontId="0" fillId="0" borderId="1" xfId="0" applyBorder="1" applyAlignment="1">
      <alignment wrapText="1"/>
    </xf>
    <xf numFmtId="0" fontId="5" fillId="0" borderId="1" xfId="2" applyBorder="1" applyAlignment="1"/>
    <xf numFmtId="0" fontId="13" fillId="4" borderId="1" xfId="0" applyFont="1" applyFill="1" applyBorder="1" applyAlignment="1">
      <alignment horizontal="left" vertical="top"/>
    </xf>
    <xf numFmtId="0" fontId="18" fillId="0" borderId="1" xfId="2" applyFont="1" applyFill="1" applyBorder="1" applyAlignment="1">
      <alignment horizontal="left" vertical="top"/>
    </xf>
    <xf numFmtId="0" fontId="13" fillId="15" borderId="1" xfId="0" applyFont="1" applyFill="1" applyBorder="1" applyAlignment="1">
      <alignment horizontal="left" vertical="top"/>
    </xf>
    <xf numFmtId="0" fontId="15" fillId="15" borderId="1" xfId="0" applyFont="1" applyFill="1" applyBorder="1" applyAlignment="1">
      <alignment horizontal="left" vertical="top"/>
    </xf>
    <xf numFmtId="0" fontId="13" fillId="19" borderId="1" xfId="0" applyFont="1" applyFill="1" applyBorder="1" applyAlignment="1">
      <alignment horizontal="left" vertical="top"/>
    </xf>
    <xf numFmtId="0" fontId="13" fillId="0" borderId="1" xfId="0" applyFont="1" applyBorder="1" applyAlignment="1">
      <alignment horizontal="left" vertical="center"/>
    </xf>
    <xf numFmtId="0" fontId="18" fillId="0" borderId="1" xfId="2" applyFont="1" applyBorder="1" applyAlignment="1">
      <alignment vertical="top"/>
    </xf>
    <xf numFmtId="0" fontId="13" fillId="15" borderId="1" xfId="0" applyFont="1" applyFill="1" applyBorder="1"/>
    <xf numFmtId="0" fontId="13" fillId="4" borderId="1" xfId="0" applyFont="1" applyFill="1" applyBorder="1" applyAlignment="1">
      <alignment vertical="top"/>
    </xf>
    <xf numFmtId="0" fontId="13" fillId="37" borderId="1" xfId="0" applyFont="1" applyFill="1" applyBorder="1" applyAlignment="1">
      <alignment horizontal="left" vertical="top"/>
    </xf>
    <xf numFmtId="0" fontId="0" fillId="37" borderId="1" xfId="0" applyFill="1" applyBorder="1" applyAlignment="1">
      <alignment horizontal="left" vertical="center"/>
    </xf>
    <xf numFmtId="0" fontId="19" fillId="7" borderId="12" xfId="0" applyFont="1" applyFill="1" applyBorder="1" applyAlignment="1">
      <alignment horizontal="left" vertical="top" wrapText="1"/>
    </xf>
    <xf numFmtId="0" fontId="19" fillId="5" borderId="12" xfId="0" applyFont="1" applyFill="1" applyBorder="1" applyAlignment="1">
      <alignment horizontal="left" vertical="center" wrapText="1"/>
    </xf>
    <xf numFmtId="0" fontId="19" fillId="5" borderId="12" xfId="0" applyFont="1" applyFill="1" applyBorder="1" applyAlignment="1">
      <alignment horizontal="left" vertical="top" wrapText="1"/>
    </xf>
    <xf numFmtId="0" fontId="0" fillId="19" borderId="1" xfId="0" applyFill="1" applyBorder="1"/>
    <xf numFmtId="0" fontId="54" fillId="0" borderId="1" xfId="0" applyFont="1" applyBorder="1"/>
    <xf numFmtId="0" fontId="31" fillId="0" borderId="1" xfId="0" applyFont="1" applyBorder="1" applyAlignment="1">
      <alignment wrapText="1"/>
    </xf>
    <xf numFmtId="0" fontId="31" fillId="0" borderId="1" xfId="0" applyFont="1" applyBorder="1"/>
    <xf numFmtId="0" fontId="31" fillId="4" borderId="1" xfId="0" applyFont="1" applyFill="1" applyBorder="1"/>
    <xf numFmtId="0" fontId="31" fillId="0" borderId="0" xfId="0" applyFont="1"/>
    <xf numFmtId="0" fontId="31" fillId="0" borderId="1" xfId="0" applyFont="1" applyBorder="1" applyAlignment="1">
      <alignment horizontal="left" vertical="center"/>
    </xf>
    <xf numFmtId="0" fontId="31" fillId="0" borderId="0" xfId="0" applyFont="1" applyAlignment="1">
      <alignment horizontal="left" vertical="top"/>
    </xf>
    <xf numFmtId="0" fontId="61" fillId="0" borderId="0" xfId="0" applyFont="1"/>
    <xf numFmtId="0" fontId="61" fillId="26" borderId="0" xfId="0" applyFont="1" applyFill="1"/>
    <xf numFmtId="0" fontId="61" fillId="25" borderId="0" xfId="0" applyFont="1" applyFill="1"/>
    <xf numFmtId="0" fontId="61" fillId="38" borderId="0" xfId="0" applyFont="1" applyFill="1"/>
    <xf numFmtId="0" fontId="31" fillId="0" borderId="12" xfId="0" applyFont="1" applyBorder="1" applyAlignment="1">
      <alignment horizontal="left" vertical="top"/>
    </xf>
    <xf numFmtId="0" fontId="61" fillId="0" borderId="0" xfId="0" applyFont="1" applyAlignment="1">
      <alignment horizontal="left" vertical="top"/>
    </xf>
    <xf numFmtId="0" fontId="58" fillId="0" borderId="0" xfId="0" quotePrefix="1" applyFont="1"/>
    <xf numFmtId="0" fontId="61" fillId="0" borderId="0" xfId="0" applyFont="1" applyAlignment="1">
      <alignment horizontal="left" vertical="top" wrapText="1"/>
    </xf>
    <xf numFmtId="0" fontId="63" fillId="0" borderId="0" xfId="0" quotePrefix="1" applyFont="1"/>
    <xf numFmtId="0" fontId="31" fillId="0" borderId="12" xfId="0" applyFont="1" applyBorder="1"/>
    <xf numFmtId="0" fontId="61" fillId="0" borderId="0" xfId="0" applyFont="1" applyAlignment="1">
      <alignment wrapText="1"/>
    </xf>
    <xf numFmtId="0" fontId="31" fillId="0" borderId="12" xfId="0" applyFont="1" applyBorder="1" applyAlignment="1">
      <alignment horizontal="left" vertical="top" wrapText="1"/>
    </xf>
    <xf numFmtId="0" fontId="32" fillId="0" borderId="0" xfId="0" applyFont="1"/>
    <xf numFmtId="0" fontId="61" fillId="0" borderId="12" xfId="0" applyFont="1" applyBorder="1"/>
    <xf numFmtId="0" fontId="31" fillId="0" borderId="12" xfId="0" applyFont="1" applyBorder="1" applyAlignment="1">
      <alignment wrapText="1"/>
    </xf>
    <xf numFmtId="0" fontId="63" fillId="0" borderId="0" xfId="0" applyFont="1"/>
    <xf numFmtId="0" fontId="31" fillId="15" borderId="12" xfId="0" applyFont="1" applyFill="1" applyBorder="1"/>
    <xf numFmtId="0" fontId="61" fillId="15" borderId="0" xfId="0" applyFont="1" applyFill="1"/>
    <xf numFmtId="0" fontId="62" fillId="4" borderId="0" xfId="0" applyFont="1" applyFill="1" applyAlignment="1">
      <alignment horizontal="left" vertical="top" wrapText="1"/>
    </xf>
    <xf numFmtId="0" fontId="61" fillId="31" borderId="0" xfId="0" applyFont="1" applyFill="1" applyAlignment="1">
      <alignment wrapText="1"/>
    </xf>
    <xf numFmtId="0" fontId="61" fillId="0" borderId="17" xfId="0" applyFont="1" applyBorder="1"/>
    <xf numFmtId="0" fontId="64" fillId="0" borderId="0" xfId="0" applyFont="1"/>
    <xf numFmtId="0" fontId="65" fillId="0" borderId="0" xfId="0" applyFont="1" applyAlignment="1">
      <alignment horizontal="left" vertical="top"/>
    </xf>
    <xf numFmtId="0" fontId="66" fillId="0" borderId="0" xfId="0" applyFont="1"/>
    <xf numFmtId="0" fontId="65" fillId="0" borderId="0" xfId="0" applyFont="1" applyAlignment="1">
      <alignment horizontal="left" vertical="top" wrapText="1"/>
    </xf>
    <xf numFmtId="0" fontId="31" fillId="0" borderId="1" xfId="0" applyFont="1" applyBorder="1" applyAlignment="1">
      <alignment vertical="center"/>
    </xf>
    <xf numFmtId="0" fontId="32" fillId="0" borderId="12" xfId="0" applyFont="1" applyBorder="1" applyAlignment="1">
      <alignment vertical="center"/>
    </xf>
    <xf numFmtId="0" fontId="31" fillId="0" borderId="29" xfId="0" applyFont="1" applyBorder="1"/>
    <xf numFmtId="0" fontId="31" fillId="0" borderId="12" xfId="0" applyFont="1" applyBorder="1" applyAlignment="1">
      <alignment vertical="center"/>
    </xf>
    <xf numFmtId="0" fontId="30" fillId="25" borderId="12" xfId="0" applyFont="1" applyFill="1" applyBorder="1" applyAlignment="1">
      <alignment horizontal="left" vertical="top" wrapText="1"/>
    </xf>
    <xf numFmtId="0" fontId="30" fillId="25" borderId="12" xfId="0" applyFont="1" applyFill="1" applyBorder="1" applyAlignment="1">
      <alignment vertical="top"/>
    </xf>
    <xf numFmtId="0" fontId="30" fillId="39" borderId="12" xfId="0" applyFont="1" applyFill="1" applyBorder="1" applyAlignment="1">
      <alignment horizontal="left" vertical="top" textRotation="90" wrapText="1"/>
    </xf>
    <xf numFmtId="0" fontId="56" fillId="40" borderId="12" xfId="0" applyFont="1" applyFill="1" applyBorder="1" applyAlignment="1">
      <alignment horizontal="left" vertical="top" wrapText="1"/>
    </xf>
    <xf numFmtId="0" fontId="56" fillId="40" borderId="12" xfId="0" applyFont="1" applyFill="1" applyBorder="1" applyAlignment="1">
      <alignment vertical="top" wrapText="1"/>
    </xf>
    <xf numFmtId="0" fontId="56" fillId="41" borderId="12" xfId="0" applyFont="1" applyFill="1" applyBorder="1" applyAlignment="1">
      <alignment horizontal="left" vertical="top" wrapText="1"/>
    </xf>
    <xf numFmtId="0" fontId="56" fillId="41" borderId="12" xfId="0" applyFont="1" applyFill="1" applyBorder="1" applyAlignment="1">
      <alignment vertical="top" wrapText="1"/>
    </xf>
    <xf numFmtId="0" fontId="31" fillId="0" borderId="12" xfId="0" applyFont="1" applyBorder="1" applyAlignment="1">
      <alignment horizontal="left" vertical="center"/>
    </xf>
    <xf numFmtId="0" fontId="31" fillId="4" borderId="12" xfId="0" applyFont="1" applyFill="1" applyBorder="1" applyAlignment="1">
      <alignment vertical="center"/>
    </xf>
    <xf numFmtId="0" fontId="31" fillId="4" borderId="12" xfId="0" applyFont="1" applyFill="1" applyBorder="1" applyAlignment="1">
      <alignment horizontal="left" vertical="center"/>
    </xf>
    <xf numFmtId="0" fontId="31" fillId="15" borderId="12" xfId="0" applyFont="1" applyFill="1" applyBorder="1" applyAlignment="1">
      <alignment vertical="center"/>
    </xf>
    <xf numFmtId="0" fontId="31" fillId="15" borderId="12" xfId="0" applyFont="1" applyFill="1" applyBorder="1" applyAlignment="1">
      <alignment horizontal="left" vertical="center"/>
    </xf>
    <xf numFmtId="0" fontId="60" fillId="0" borderId="12" xfId="0" applyFont="1" applyBorder="1" applyAlignment="1">
      <alignment vertical="center"/>
    </xf>
    <xf numFmtId="49" fontId="31" fillId="0" borderId="12" xfId="0" applyNumberFormat="1" applyFont="1" applyBorder="1" applyAlignment="1">
      <alignment vertical="center"/>
    </xf>
    <xf numFmtId="0" fontId="59" fillId="15" borderId="12" xfId="0" applyFont="1" applyFill="1" applyBorder="1" applyAlignment="1">
      <alignment horizontal="left" vertical="center"/>
    </xf>
    <xf numFmtId="0" fontId="57" fillId="4" borderId="12" xfId="0" applyFont="1" applyFill="1" applyBorder="1" applyAlignment="1">
      <alignment vertical="center"/>
    </xf>
    <xf numFmtId="0" fontId="67" fillId="0" borderId="0" xfId="0" applyFont="1"/>
    <xf numFmtId="0" fontId="68" fillId="4" borderId="0" xfId="0" applyFont="1" applyFill="1"/>
    <xf numFmtId="0" fontId="67" fillId="4" borderId="0" xfId="0" applyFont="1" applyFill="1"/>
    <xf numFmtId="0" fontId="69" fillId="0" borderId="31" xfId="0" applyFont="1" applyBorder="1" applyAlignment="1">
      <alignment vertical="center"/>
    </xf>
    <xf numFmtId="0" fontId="67" fillId="0" borderId="0" xfId="0" applyFont="1" applyAlignment="1">
      <alignment vertical="center"/>
    </xf>
    <xf numFmtId="0" fontId="67" fillId="0" borderId="32" xfId="0" applyFont="1" applyBorder="1" applyAlignment="1">
      <alignment vertical="center"/>
    </xf>
    <xf numFmtId="0" fontId="67" fillId="0" borderId="33" xfId="0" applyFont="1" applyBorder="1" applyAlignment="1">
      <alignment vertical="center"/>
    </xf>
    <xf numFmtId="0" fontId="69" fillId="0" borderId="36" xfId="0" applyFont="1" applyBorder="1" applyAlignment="1">
      <alignment vertical="center"/>
    </xf>
    <xf numFmtId="0" fontId="0" fillId="0" borderId="0" xfId="0" applyAlignment="1">
      <alignment vertical="center"/>
    </xf>
    <xf numFmtId="0" fontId="67" fillId="0" borderId="0" xfId="0" applyFont="1" applyAlignment="1">
      <alignment horizontal="left" vertical="center" wrapText="1" indent="2"/>
    </xf>
    <xf numFmtId="0" fontId="71" fillId="45" borderId="3" xfId="0" applyFont="1" applyFill="1" applyBorder="1" applyAlignment="1">
      <alignment vertical="center"/>
    </xf>
    <xf numFmtId="0" fontId="70" fillId="45" borderId="35" xfId="0" applyFont="1" applyFill="1" applyBorder="1" applyAlignment="1">
      <alignment vertical="center"/>
    </xf>
    <xf numFmtId="0" fontId="70" fillId="45" borderId="28" xfId="0" applyFont="1" applyFill="1" applyBorder="1" applyAlignment="1">
      <alignment vertical="center"/>
    </xf>
    <xf numFmtId="0" fontId="31" fillId="0" borderId="2" xfId="0" applyFont="1" applyBorder="1"/>
    <xf numFmtId="0" fontId="31" fillId="0" borderId="0" xfId="0" applyFont="1" applyBorder="1"/>
    <xf numFmtId="0" fontId="31" fillId="0" borderId="0" xfId="0" applyFont="1" applyBorder="1" applyAlignment="1">
      <alignment vertical="center"/>
    </xf>
    <xf numFmtId="0" fontId="31" fillId="0" borderId="0" xfId="0" applyFont="1" applyBorder="1" applyAlignment="1">
      <alignment horizontal="left" vertical="center"/>
    </xf>
    <xf numFmtId="0" fontId="31" fillId="0" borderId="0" xfId="0" applyFont="1" applyBorder="1" applyAlignment="1">
      <alignment wrapText="1"/>
    </xf>
    <xf numFmtId="0" fontId="54" fillId="0" borderId="0" xfId="0" applyFont="1" applyBorder="1"/>
    <xf numFmtId="0" fontId="31" fillId="4" borderId="0" xfId="0" applyFont="1" applyFill="1" applyBorder="1"/>
    <xf numFmtId="0" fontId="31" fillId="0" borderId="42" xfId="0" applyFont="1" applyBorder="1" applyAlignment="1">
      <alignment vertical="center"/>
    </xf>
    <xf numFmtId="0" fontId="31" fillId="0" borderId="42" xfId="0" applyFont="1" applyBorder="1" applyAlignment="1">
      <alignment horizontal="left" vertical="center"/>
    </xf>
    <xf numFmtId="0" fontId="31" fillId="4" borderId="42" xfId="0" applyFont="1" applyFill="1" applyBorder="1" applyAlignment="1">
      <alignment horizontal="left" vertical="center"/>
    </xf>
    <xf numFmtId="0" fontId="76" fillId="0" borderId="12" xfId="0" applyFont="1" applyBorder="1" applyAlignment="1">
      <alignment vertical="center"/>
    </xf>
    <xf numFmtId="0" fontId="31" fillId="4" borderId="43" xfId="0" applyFont="1" applyFill="1" applyBorder="1" applyAlignment="1">
      <alignment horizontal="left" vertical="center"/>
    </xf>
    <xf numFmtId="0" fontId="31" fillId="0" borderId="43" xfId="0" applyFont="1" applyBorder="1" applyAlignment="1">
      <alignment vertical="center"/>
    </xf>
    <xf numFmtId="0" fontId="31" fillId="0" borderId="43" xfId="0" applyFont="1" applyBorder="1" applyAlignment="1">
      <alignment horizontal="left" vertical="center"/>
    </xf>
    <xf numFmtId="0" fontId="31" fillId="15" borderId="43" xfId="0" applyFont="1" applyFill="1" applyBorder="1" applyAlignment="1">
      <alignment horizontal="left" vertical="center"/>
    </xf>
    <xf numFmtId="0" fontId="59" fillId="15" borderId="43" xfId="0" applyFont="1" applyFill="1" applyBorder="1" applyAlignment="1">
      <alignment horizontal="left" vertical="center"/>
    </xf>
    <xf numFmtId="0" fontId="31" fillId="0" borderId="43" xfId="0" applyFont="1" applyBorder="1"/>
    <xf numFmtId="0" fontId="72" fillId="15" borderId="1" xfId="0" applyFont="1" applyFill="1" applyBorder="1" applyAlignment="1">
      <alignment vertical="center"/>
    </xf>
    <xf numFmtId="0" fontId="31" fillId="15" borderId="1" xfId="0" applyFont="1" applyFill="1" applyBorder="1" applyAlignment="1">
      <alignment vertical="center"/>
    </xf>
    <xf numFmtId="0" fontId="31" fillId="4" borderId="1" xfId="0" applyFont="1" applyFill="1" applyBorder="1" applyAlignment="1">
      <alignment horizontal="left" vertical="center"/>
    </xf>
    <xf numFmtId="0" fontId="5" fillId="0" borderId="12" xfId="2" applyFill="1" applyBorder="1" applyAlignment="1">
      <alignment horizontal="left" vertical="center"/>
    </xf>
    <xf numFmtId="0" fontId="41" fillId="0" borderId="0" xfId="0" applyFont="1" applyBorder="1"/>
    <xf numFmtId="0" fontId="41" fillId="0" borderId="1" xfId="0" applyFont="1" applyBorder="1"/>
    <xf numFmtId="0" fontId="78" fillId="25" borderId="12" xfId="0" applyFont="1" applyFill="1" applyBorder="1" applyAlignment="1">
      <alignment horizontal="left" vertical="top" wrapText="1"/>
    </xf>
    <xf numFmtId="0" fontId="79" fillId="0" borderId="12" xfId="2" applyFont="1" applyFill="1" applyBorder="1" applyAlignment="1">
      <alignment horizontal="left" vertical="center"/>
    </xf>
    <xf numFmtId="0" fontId="79" fillId="4" borderId="12" xfId="2" applyFont="1" applyFill="1" applyBorder="1" applyAlignment="1">
      <alignment vertical="center"/>
    </xf>
    <xf numFmtId="0" fontId="79" fillId="0" borderId="12" xfId="2" applyFont="1" applyBorder="1" applyAlignment="1">
      <alignment vertical="center"/>
    </xf>
    <xf numFmtId="0" fontId="79" fillId="0" borderId="12" xfId="2" applyFont="1" applyBorder="1" applyAlignment="1">
      <alignment horizontal="left" vertical="center"/>
    </xf>
    <xf numFmtId="0" fontId="79" fillId="15" borderId="12" xfId="2" applyFont="1" applyFill="1" applyBorder="1" applyAlignment="1">
      <alignment horizontal="left" vertical="center"/>
    </xf>
    <xf numFmtId="0" fontId="79" fillId="0" borderId="12" xfId="2" applyFont="1" applyFill="1" applyBorder="1" applyAlignment="1">
      <alignment vertical="center"/>
    </xf>
    <xf numFmtId="0" fontId="79" fillId="15" borderId="12" xfId="2" applyFont="1" applyFill="1" applyBorder="1" applyAlignment="1">
      <alignment vertical="center"/>
    </xf>
    <xf numFmtId="0" fontId="79" fillId="0" borderId="1" xfId="2" applyFont="1" applyFill="1" applyBorder="1" applyAlignment="1">
      <alignment horizontal="left" vertical="center"/>
    </xf>
    <xf numFmtId="0" fontId="79" fillId="0" borderId="43" xfId="2" applyFont="1" applyFill="1" applyBorder="1" applyAlignment="1">
      <alignment horizontal="left" vertical="center"/>
    </xf>
    <xf numFmtId="0" fontId="80" fillId="0" borderId="0" xfId="0" applyFont="1" applyBorder="1"/>
    <xf numFmtId="0" fontId="80" fillId="0" borderId="1" xfId="0" applyFont="1" applyBorder="1"/>
    <xf numFmtId="0" fontId="79" fillId="0" borderId="12" xfId="2" applyFont="1" applyBorder="1"/>
    <xf numFmtId="0" fontId="80" fillId="4" borderId="12" xfId="0" applyFont="1" applyFill="1" applyBorder="1" applyAlignment="1">
      <alignment vertical="center"/>
    </xf>
    <xf numFmtId="0" fontId="31" fillId="4"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44" xfId="0" applyFont="1" applyBorder="1" applyAlignment="1">
      <alignment vertical="center"/>
    </xf>
    <xf numFmtId="0" fontId="31" fillId="0" borderId="45" xfId="0" applyFont="1" applyBorder="1" applyAlignment="1">
      <alignment vertical="center"/>
    </xf>
    <xf numFmtId="0" fontId="31" fillId="4" borderId="13" xfId="0" applyFont="1" applyFill="1" applyBorder="1" applyAlignment="1">
      <alignment vertical="center"/>
    </xf>
    <xf numFmtId="0" fontId="31" fillId="0" borderId="15" xfId="0" applyFont="1" applyBorder="1" applyAlignment="1">
      <alignment vertical="center"/>
    </xf>
    <xf numFmtId="0" fontId="79" fillId="0" borderId="42" xfId="2" applyFont="1" applyFill="1" applyBorder="1" applyAlignment="1">
      <alignment horizontal="left" vertical="center"/>
    </xf>
    <xf numFmtId="0" fontId="31" fillId="15" borderId="42" xfId="0" applyFont="1" applyFill="1" applyBorder="1" applyAlignment="1">
      <alignment horizontal="left" vertical="center"/>
    </xf>
    <xf numFmtId="0" fontId="59" fillId="15" borderId="42" xfId="0" applyFont="1" applyFill="1" applyBorder="1" applyAlignment="1">
      <alignment horizontal="left" vertical="center"/>
    </xf>
    <xf numFmtId="0" fontId="31" fillId="0" borderId="13" xfId="0" applyFont="1" applyBorder="1" applyAlignment="1">
      <alignment horizontal="left" vertical="center"/>
    </xf>
    <xf numFmtId="0" fontId="31" fillId="15" borderId="15" xfId="0" applyFont="1" applyFill="1" applyBorder="1" applyAlignment="1">
      <alignment horizontal="left" vertical="center"/>
    </xf>
    <xf numFmtId="0" fontId="31" fillId="15" borderId="15" xfId="0" applyFont="1" applyFill="1" applyBorder="1" applyAlignment="1">
      <alignment vertical="center"/>
    </xf>
    <xf numFmtId="0" fontId="31" fillId="0" borderId="1" xfId="0" applyFont="1" applyFill="1" applyBorder="1" applyAlignment="1">
      <alignment horizontal="left" vertical="center"/>
    </xf>
    <xf numFmtId="0" fontId="31" fillId="0" borderId="13" xfId="0" applyFont="1" applyBorder="1" applyAlignment="1">
      <alignment vertical="center"/>
    </xf>
    <xf numFmtId="0" fontId="31" fillId="15" borderId="13" xfId="0" applyFont="1" applyFill="1" applyBorder="1" applyAlignment="1">
      <alignment horizontal="left" vertical="center"/>
    </xf>
    <xf numFmtId="0" fontId="31" fillId="0" borderId="13" xfId="0" applyFont="1" applyBorder="1" applyAlignment="1"/>
    <xf numFmtId="0" fontId="31" fillId="0" borderId="51" xfId="0" applyFont="1" applyBorder="1" applyAlignment="1">
      <alignment horizontal="left" vertical="center"/>
    </xf>
    <xf numFmtId="0" fontId="31" fillId="0" borderId="52" xfId="0" applyFont="1" applyBorder="1" applyAlignment="1">
      <alignment horizontal="left" vertical="center"/>
    </xf>
    <xf numFmtId="0" fontId="31" fillId="0" borderId="53" xfId="0" applyFont="1" applyBorder="1" applyAlignment="1">
      <alignment horizontal="left" vertical="center"/>
    </xf>
    <xf numFmtId="0" fontId="31" fillId="4" borderId="15" xfId="0" applyFont="1" applyFill="1" applyBorder="1" applyAlignment="1">
      <alignment vertical="center"/>
    </xf>
    <xf numFmtId="0" fontId="31" fillId="0" borderId="15" xfId="0" applyFont="1" applyBorder="1"/>
    <xf numFmtId="0" fontId="31" fillId="15" borderId="54" xfId="0" applyFont="1" applyFill="1" applyBorder="1" applyAlignment="1">
      <alignment horizontal="left" vertical="center"/>
    </xf>
    <xf numFmtId="0" fontId="31" fillId="15" borderId="55" xfId="0" applyFont="1" applyFill="1" applyBorder="1" applyAlignment="1">
      <alignment vertical="center"/>
    </xf>
    <xf numFmtId="0" fontId="31" fillId="15" borderId="56" xfId="0" applyFont="1" applyFill="1" applyBorder="1" applyAlignment="1">
      <alignment horizontal="left" vertical="center"/>
    </xf>
    <xf numFmtId="0" fontId="30" fillId="39" borderId="44" xfId="0" applyFont="1" applyFill="1" applyBorder="1" applyAlignment="1">
      <alignment horizontal="left" vertical="top" textRotation="90" wrapText="1"/>
    </xf>
    <xf numFmtId="0" fontId="31" fillId="15" borderId="1" xfId="0" applyFont="1" applyFill="1" applyBorder="1" applyAlignment="1">
      <alignment horizontal="left" vertical="center"/>
    </xf>
    <xf numFmtId="0" fontId="31" fillId="0" borderId="1" xfId="0" applyFont="1" applyFill="1" applyBorder="1" applyAlignment="1">
      <alignment vertical="center"/>
    </xf>
    <xf numFmtId="0" fontId="74" fillId="43" borderId="57" xfId="0" applyFont="1" applyFill="1" applyBorder="1" applyAlignment="1">
      <alignment vertical="center"/>
    </xf>
    <xf numFmtId="0" fontId="68" fillId="43" borderId="58" xfId="0" applyFont="1" applyFill="1" applyBorder="1"/>
    <xf numFmtId="0" fontId="68" fillId="43" borderId="59" xfId="0" applyFont="1" applyFill="1" applyBorder="1"/>
    <xf numFmtId="0" fontId="31" fillId="0" borderId="12" xfId="0" applyFont="1" applyFill="1" applyBorder="1" applyAlignment="1">
      <alignment horizontal="left" vertical="center"/>
    </xf>
    <xf numFmtId="0" fontId="31" fillId="0" borderId="12" xfId="0" applyFont="1" applyFill="1" applyBorder="1" applyAlignment="1">
      <alignment vertical="center"/>
    </xf>
    <xf numFmtId="0" fontId="61" fillId="4" borderId="0" xfId="0" applyFont="1" applyFill="1" applyBorder="1" applyAlignment="1">
      <alignment horizontal="left" vertical="center" wrapText="1" indent="1"/>
    </xf>
    <xf numFmtId="0" fontId="77" fillId="4" borderId="0" xfId="0" applyFont="1" applyFill="1" applyBorder="1" applyAlignment="1">
      <alignment horizontal="center"/>
    </xf>
    <xf numFmtId="0" fontId="0" fillId="0" borderId="16" xfId="0" applyBorder="1"/>
    <xf numFmtId="0" fontId="61" fillId="4" borderId="0" xfId="0" applyFont="1" applyFill="1" applyBorder="1" applyAlignment="1">
      <alignment horizontal="left" vertical="center" wrapText="1" indent="1"/>
    </xf>
    <xf numFmtId="0" fontId="62" fillId="4" borderId="0" xfId="0" applyFont="1" applyFill="1" applyBorder="1" applyAlignment="1">
      <alignment horizontal="left" vertical="center" wrapText="1" indent="1"/>
    </xf>
    <xf numFmtId="0" fontId="75" fillId="43" borderId="67" xfId="0" applyFont="1" applyFill="1" applyBorder="1" applyAlignment="1">
      <alignment horizontal="left" vertical="center"/>
    </xf>
    <xf numFmtId="0" fontId="61" fillId="42" borderId="68" xfId="0" applyFont="1" applyFill="1" applyBorder="1" applyAlignment="1">
      <alignment horizontal="left" vertical="center" indent="1"/>
    </xf>
    <xf numFmtId="0" fontId="61" fillId="0" borderId="68" xfId="0" applyFont="1" applyBorder="1" applyAlignment="1">
      <alignment horizontal="left" vertical="center" indent="1"/>
    </xf>
    <xf numFmtId="0" fontId="61" fillId="42" borderId="68" xfId="0" applyFont="1" applyFill="1" applyBorder="1" applyAlignment="1">
      <alignment horizontal="left" vertical="center" wrapText="1" indent="1"/>
    </xf>
    <xf numFmtId="0" fontId="61" fillId="4" borderId="68" xfId="0" applyFont="1" applyFill="1" applyBorder="1" applyAlignment="1">
      <alignment horizontal="left" vertical="center" wrapText="1"/>
    </xf>
    <xf numFmtId="0" fontId="61" fillId="48" borderId="68" xfId="0" applyFont="1" applyFill="1" applyBorder="1" applyAlignment="1">
      <alignment horizontal="left" vertical="center" wrapText="1" indent="1"/>
    </xf>
    <xf numFmtId="0" fontId="61" fillId="4" borderId="68" xfId="0" applyFont="1" applyFill="1" applyBorder="1" applyAlignment="1">
      <alignment horizontal="left" vertical="center" wrapText="1" indent="1"/>
    </xf>
    <xf numFmtId="0" fontId="61" fillId="4" borderId="66" xfId="0" applyFont="1" applyFill="1" applyBorder="1" applyAlignment="1">
      <alignment horizontal="left" vertical="center" wrapText="1" indent="1"/>
    </xf>
    <xf numFmtId="0" fontId="0" fillId="0" borderId="51" xfId="0" applyBorder="1"/>
    <xf numFmtId="0" fontId="0" fillId="0" borderId="0" xfId="0" applyBorder="1"/>
    <xf numFmtId="0" fontId="75" fillId="4" borderId="0" xfId="0" applyFont="1" applyFill="1" applyBorder="1" applyAlignment="1">
      <alignment horizontal="left" vertical="center"/>
    </xf>
    <xf numFmtId="0" fontId="67" fillId="4" borderId="0" xfId="0" applyFont="1" applyFill="1" applyBorder="1" applyAlignment="1">
      <alignment horizontal="left" vertical="center" wrapText="1" indent="1"/>
    </xf>
    <xf numFmtId="0" fontId="32" fillId="4" borderId="12" xfId="0" applyFont="1" applyFill="1" applyBorder="1" applyAlignment="1">
      <alignment vertical="center"/>
    </xf>
    <xf numFmtId="0" fontId="14" fillId="0" borderId="16" xfId="0" applyFont="1" applyBorder="1" applyAlignment="1">
      <alignment horizontal="left" vertical="top" wrapText="1"/>
    </xf>
    <xf numFmtId="0" fontId="14" fillId="7" borderId="13" xfId="0" applyFont="1" applyFill="1" applyBorder="1" applyAlignment="1">
      <alignment horizontal="center" vertical="top" wrapText="1"/>
    </xf>
    <xf numFmtId="0" fontId="14" fillId="7" borderId="14" xfId="0" applyFont="1" applyFill="1" applyBorder="1" applyAlignment="1">
      <alignment horizontal="center" vertical="top" wrapText="1"/>
    </xf>
    <xf numFmtId="0" fontId="14" fillId="7" borderId="15" xfId="0" applyFont="1" applyFill="1" applyBorder="1" applyAlignment="1">
      <alignment horizontal="center" vertical="top" wrapText="1"/>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9" fillId="5" borderId="12" xfId="0" applyFont="1" applyFill="1" applyBorder="1" applyAlignment="1">
      <alignment horizontal="center" vertical="center" wrapText="1"/>
    </xf>
    <xf numFmtId="0" fontId="14" fillId="18" borderId="13" xfId="0" applyFont="1" applyFill="1" applyBorder="1" applyAlignment="1">
      <alignment horizontal="center" vertical="top" wrapText="1"/>
    </xf>
    <xf numFmtId="0" fontId="14" fillId="18" borderId="14" xfId="0" applyFont="1" applyFill="1" applyBorder="1" applyAlignment="1">
      <alignment horizontal="center" vertical="top" wrapText="1"/>
    </xf>
    <xf numFmtId="0" fontId="14" fillId="18" borderId="15" xfId="0" applyFont="1" applyFill="1" applyBorder="1" applyAlignment="1">
      <alignment horizontal="center" vertical="top" wrapText="1"/>
    </xf>
    <xf numFmtId="0" fontId="14" fillId="21" borderId="13" xfId="0" applyFont="1" applyFill="1" applyBorder="1" applyAlignment="1">
      <alignment horizontal="center" vertical="top" wrapText="1"/>
    </xf>
    <xf numFmtId="0" fontId="14" fillId="21" borderId="14" xfId="0" applyFont="1" applyFill="1" applyBorder="1" applyAlignment="1">
      <alignment horizontal="center" vertical="top" wrapText="1"/>
    </xf>
    <xf numFmtId="0" fontId="61" fillId="0" borderId="30" xfId="0" applyFont="1" applyBorder="1" applyAlignment="1">
      <alignment horizontal="left" vertical="center" wrapText="1" indent="2"/>
    </xf>
    <xf numFmtId="0" fontId="67" fillId="0" borderId="0" xfId="0" applyFont="1" applyAlignment="1">
      <alignment horizontal="left" vertical="center" wrapText="1" indent="2"/>
    </xf>
    <xf numFmtId="0" fontId="67" fillId="0" borderId="34" xfId="0" applyFont="1" applyBorder="1" applyAlignment="1">
      <alignment horizontal="left" vertical="center" wrapText="1" indent="2"/>
    </xf>
    <xf numFmtId="0" fontId="67" fillId="0" borderId="37" xfId="0" applyFont="1" applyBorder="1" applyAlignment="1">
      <alignment horizontal="left" vertical="center" wrapText="1" indent="2"/>
    </xf>
    <xf numFmtId="0" fontId="67" fillId="0" borderId="38" xfId="0" applyFont="1" applyBorder="1" applyAlignment="1">
      <alignment horizontal="left" vertical="center" wrapText="1" indent="2"/>
    </xf>
    <xf numFmtId="0" fontId="67" fillId="0" borderId="39" xfId="0" applyFont="1" applyBorder="1" applyAlignment="1">
      <alignment horizontal="left" vertical="center" wrapText="1" indent="2"/>
    </xf>
    <xf numFmtId="0" fontId="67" fillId="0" borderId="0" xfId="0" applyFont="1" applyAlignment="1">
      <alignment horizontal="left" vertical="center"/>
    </xf>
    <xf numFmtId="0" fontId="61" fillId="0" borderId="31" xfId="0" applyFont="1" applyBorder="1" applyAlignment="1">
      <alignment horizontal="left" vertical="center" wrapText="1" indent="2"/>
    </xf>
    <xf numFmtId="0" fontId="67" fillId="0" borderId="32" xfId="0" applyFont="1" applyBorder="1" applyAlignment="1">
      <alignment horizontal="left" vertical="center" wrapText="1" indent="2"/>
    </xf>
    <xf numFmtId="0" fontId="67" fillId="0" borderId="33" xfId="0" applyFont="1" applyBorder="1" applyAlignment="1">
      <alignment horizontal="left" vertical="center" wrapText="1" indent="2"/>
    </xf>
    <xf numFmtId="0" fontId="71" fillId="44" borderId="27" xfId="0" applyFont="1" applyFill="1" applyBorder="1" applyAlignment="1">
      <alignment horizontal="left" vertical="center"/>
    </xf>
    <xf numFmtId="0" fontId="71" fillId="44" borderId="35" xfId="0" applyFont="1" applyFill="1" applyBorder="1" applyAlignment="1">
      <alignment horizontal="left" vertical="center"/>
    </xf>
    <xf numFmtId="0" fontId="71" fillId="44" borderId="28" xfId="0" applyFont="1" applyFill="1" applyBorder="1" applyAlignment="1">
      <alignment horizontal="left" vertical="center"/>
    </xf>
    <xf numFmtId="0" fontId="71" fillId="45" borderId="27" xfId="0" applyFont="1" applyFill="1" applyBorder="1" applyAlignment="1">
      <alignment horizontal="left" vertical="center" indent="1"/>
    </xf>
    <xf numFmtId="0" fontId="71" fillId="45" borderId="35" xfId="0" applyFont="1" applyFill="1" applyBorder="1" applyAlignment="1">
      <alignment horizontal="left" vertical="center" indent="1"/>
    </xf>
    <xf numFmtId="0" fontId="71" fillId="45" borderId="28" xfId="0" applyFont="1" applyFill="1" applyBorder="1" applyAlignment="1">
      <alignment horizontal="left" vertical="center" indent="1"/>
    </xf>
    <xf numFmtId="0" fontId="71" fillId="45" borderId="37" xfId="0" applyFont="1" applyFill="1" applyBorder="1" applyAlignment="1">
      <alignment horizontal="left" vertical="center" indent="1"/>
    </xf>
    <xf numFmtId="0" fontId="71" fillId="45" borderId="38" xfId="0" applyFont="1" applyFill="1" applyBorder="1" applyAlignment="1">
      <alignment horizontal="left" vertical="center" indent="1"/>
    </xf>
    <xf numFmtId="0" fontId="71" fillId="45" borderId="39" xfId="0" applyFont="1" applyFill="1" applyBorder="1" applyAlignment="1">
      <alignment horizontal="left" vertical="center" indent="1"/>
    </xf>
    <xf numFmtId="0" fontId="61" fillId="0" borderId="27" xfId="0" applyFont="1" applyBorder="1" applyAlignment="1">
      <alignment horizontal="left" vertical="center" wrapText="1" indent="2"/>
    </xf>
    <xf numFmtId="0" fontId="67" fillId="0" borderId="35" xfId="0" applyFont="1" applyBorder="1" applyAlignment="1">
      <alignment horizontal="left" vertical="center" wrapText="1" indent="2"/>
    </xf>
    <xf numFmtId="0" fontId="67" fillId="0" borderId="28" xfId="0" applyFont="1" applyBorder="1" applyAlignment="1">
      <alignment horizontal="left" vertical="center" wrapText="1" indent="2"/>
    </xf>
    <xf numFmtId="0" fontId="67" fillId="0" borderId="30" xfId="0" applyFont="1" applyBorder="1" applyAlignment="1">
      <alignment horizontal="left" vertical="center" wrapText="1" indent="2"/>
    </xf>
    <xf numFmtId="0" fontId="71" fillId="46" borderId="27" xfId="0" applyFont="1" applyFill="1" applyBorder="1" applyAlignment="1">
      <alignment horizontal="left" vertical="center"/>
    </xf>
    <xf numFmtId="0" fontId="71" fillId="46" borderId="35" xfId="0" applyFont="1" applyFill="1" applyBorder="1" applyAlignment="1">
      <alignment horizontal="left" vertical="center"/>
    </xf>
    <xf numFmtId="0" fontId="71" fillId="46" borderId="28" xfId="0" applyFont="1" applyFill="1" applyBorder="1" applyAlignment="1">
      <alignment horizontal="left" vertical="center"/>
    </xf>
    <xf numFmtId="0" fontId="67" fillId="0" borderId="46" xfId="0" applyFont="1" applyBorder="1" applyAlignment="1">
      <alignment horizontal="left" vertical="center" wrapText="1" indent="2"/>
    </xf>
    <xf numFmtId="0" fontId="67" fillId="0" borderId="47" xfId="0" applyFont="1" applyBorder="1" applyAlignment="1">
      <alignment horizontal="left" vertical="center" wrapText="1" indent="2"/>
    </xf>
    <xf numFmtId="0" fontId="67" fillId="0" borderId="48" xfId="0" applyFont="1" applyBorder="1" applyAlignment="1">
      <alignment horizontal="left" vertical="center" wrapText="1" indent="2"/>
    </xf>
    <xf numFmtId="0" fontId="73" fillId="0" borderId="60" xfId="0" applyFont="1" applyBorder="1" applyAlignment="1">
      <alignment horizontal="left" vertical="center" wrapText="1"/>
    </xf>
    <xf numFmtId="0" fontId="73" fillId="0" borderId="61" xfId="0" applyFont="1" applyBorder="1" applyAlignment="1">
      <alignment horizontal="left" vertical="center" wrapText="1"/>
    </xf>
    <xf numFmtId="0" fontId="73" fillId="0" borderId="62" xfId="0" applyFont="1" applyBorder="1" applyAlignment="1">
      <alignment horizontal="left" vertical="center" wrapText="1"/>
    </xf>
    <xf numFmtId="0" fontId="61" fillId="42" borderId="40" xfId="0" applyFont="1" applyFill="1" applyBorder="1" applyAlignment="1">
      <alignment horizontal="left" vertical="center" wrapText="1" indent="1"/>
    </xf>
    <xf numFmtId="0" fontId="67" fillId="42" borderId="0" xfId="0" applyFont="1" applyFill="1" applyBorder="1" applyAlignment="1">
      <alignment horizontal="left" vertical="center" wrapText="1" indent="1"/>
    </xf>
    <xf numFmtId="0" fontId="67" fillId="42" borderId="78" xfId="0" applyFont="1" applyFill="1" applyBorder="1" applyAlignment="1">
      <alignment horizontal="left" vertical="center" wrapText="1" indent="1"/>
    </xf>
    <xf numFmtId="0" fontId="75" fillId="47" borderId="76" xfId="0" applyFont="1" applyFill="1" applyBorder="1" applyAlignment="1">
      <alignment horizontal="left" vertical="center"/>
    </xf>
    <xf numFmtId="0" fontId="75" fillId="47" borderId="0" xfId="0" applyFont="1" applyFill="1" applyBorder="1" applyAlignment="1">
      <alignment horizontal="left" vertical="center"/>
    </xf>
    <xf numFmtId="0" fontId="68" fillId="0" borderId="76" xfId="0" applyFont="1" applyBorder="1" applyAlignment="1">
      <alignment horizontal="left" vertical="center" wrapText="1" indent="1"/>
    </xf>
    <xf numFmtId="0" fontId="68" fillId="0" borderId="0" xfId="0" applyFont="1" applyBorder="1" applyAlignment="1">
      <alignment horizontal="left" vertical="center" wrapText="1" indent="1"/>
    </xf>
    <xf numFmtId="0" fontId="61" fillId="0" borderId="40" xfId="0" applyFont="1" applyBorder="1" applyAlignment="1">
      <alignment horizontal="left" vertical="center" wrapText="1" indent="1"/>
    </xf>
    <xf numFmtId="0" fontId="67" fillId="0" borderId="0" xfId="0" applyFont="1" applyBorder="1" applyAlignment="1">
      <alignment horizontal="left" vertical="center" wrapText="1" indent="1"/>
    </xf>
    <xf numFmtId="0" fontId="67" fillId="0" borderId="78" xfId="0" applyFont="1" applyBorder="1" applyAlignment="1">
      <alignment horizontal="left" vertical="center" wrapText="1" indent="1"/>
    </xf>
    <xf numFmtId="0" fontId="77" fillId="4" borderId="73" xfId="0" applyFont="1" applyFill="1" applyBorder="1" applyAlignment="1">
      <alignment horizontal="center"/>
    </xf>
    <xf numFmtId="0" fontId="77" fillId="4" borderId="74" xfId="0" applyFont="1" applyFill="1" applyBorder="1" applyAlignment="1">
      <alignment horizontal="center"/>
    </xf>
    <xf numFmtId="0" fontId="77" fillId="4" borderId="75" xfId="0" applyFont="1" applyFill="1" applyBorder="1" applyAlignment="1">
      <alignment horizontal="center"/>
    </xf>
    <xf numFmtId="0" fontId="68" fillId="42" borderId="76" xfId="0" applyFont="1" applyFill="1" applyBorder="1" applyAlignment="1">
      <alignment horizontal="left" vertical="center" indent="1"/>
    </xf>
    <xf numFmtId="0" fontId="68" fillId="42" borderId="0" xfId="0" applyFont="1" applyFill="1" applyBorder="1" applyAlignment="1">
      <alignment horizontal="left" vertical="center" indent="1"/>
    </xf>
    <xf numFmtId="0" fontId="68" fillId="42" borderId="76" xfId="0" applyFont="1" applyFill="1" applyBorder="1" applyAlignment="1">
      <alignment horizontal="left" vertical="center" wrapText="1" indent="1"/>
    </xf>
    <xf numFmtId="0" fontId="68" fillId="42" borderId="60" xfId="0" applyFont="1" applyFill="1" applyBorder="1" applyAlignment="1">
      <alignment horizontal="left" vertical="center" wrapText="1" indent="1"/>
    </xf>
    <xf numFmtId="0" fontId="68" fillId="42" borderId="61" xfId="0" applyFont="1" applyFill="1" applyBorder="1" applyAlignment="1">
      <alignment horizontal="left" vertical="center" wrapText="1" indent="1"/>
    </xf>
    <xf numFmtId="0" fontId="61" fillId="42" borderId="79" xfId="0" applyFont="1" applyFill="1" applyBorder="1" applyAlignment="1">
      <alignment horizontal="left" vertical="center" wrapText="1" indent="1"/>
    </xf>
    <xf numFmtId="0" fontId="67" fillId="42" borderId="61" xfId="0" applyFont="1" applyFill="1" applyBorder="1" applyAlignment="1">
      <alignment horizontal="left" vertical="center" wrapText="1" indent="1"/>
    </xf>
    <xf numFmtId="0" fontId="67" fillId="42" borderId="62" xfId="0" applyFont="1" applyFill="1" applyBorder="1" applyAlignment="1">
      <alignment horizontal="left" vertical="center" wrapText="1" indent="1"/>
    </xf>
    <xf numFmtId="0" fontId="61" fillId="0" borderId="0" xfId="0" applyFont="1" applyBorder="1" applyAlignment="1">
      <alignment horizontal="left" vertical="center" wrapText="1" indent="1"/>
    </xf>
    <xf numFmtId="0" fontId="61" fillId="0" borderId="78" xfId="0" applyFont="1" applyBorder="1" applyAlignment="1">
      <alignment horizontal="left" vertical="center" wrapText="1" indent="1"/>
    </xf>
    <xf numFmtId="0" fontId="61" fillId="48" borderId="40" xfId="0" applyFont="1" applyFill="1" applyBorder="1" applyAlignment="1">
      <alignment horizontal="left" vertical="center" wrapText="1" indent="1"/>
    </xf>
    <xf numFmtId="0" fontId="61" fillId="48" borderId="0" xfId="0" applyFont="1" applyFill="1" applyAlignment="1">
      <alignment horizontal="left" vertical="center" wrapText="1" indent="1"/>
    </xf>
    <xf numFmtId="0" fontId="61" fillId="48" borderId="41" xfId="0" applyFont="1" applyFill="1" applyBorder="1" applyAlignment="1">
      <alignment horizontal="left" vertical="center" wrapText="1" indent="1"/>
    </xf>
    <xf numFmtId="0" fontId="62" fillId="0" borderId="51" xfId="0" applyFont="1" applyBorder="1" applyAlignment="1">
      <alignment horizontal="left" vertical="center" indent="1"/>
    </xf>
    <xf numFmtId="0" fontId="62" fillId="0" borderId="0" xfId="0" applyFont="1" applyBorder="1" applyAlignment="1">
      <alignment horizontal="left" vertical="center" indent="1"/>
    </xf>
    <xf numFmtId="0" fontId="62" fillId="0" borderId="41" xfId="0" applyFont="1" applyBorder="1" applyAlignment="1">
      <alignment horizontal="left" vertical="center" indent="1"/>
    </xf>
    <xf numFmtId="0" fontId="62" fillId="42" borderId="51" xfId="0" applyFont="1" applyFill="1" applyBorder="1" applyAlignment="1">
      <alignment horizontal="left" vertical="center" indent="1"/>
    </xf>
    <xf numFmtId="0" fontId="62" fillId="42" borderId="0" xfId="0" applyFont="1" applyFill="1" applyBorder="1" applyAlignment="1">
      <alignment horizontal="left" vertical="center" indent="1"/>
    </xf>
    <xf numFmtId="0" fontId="62" fillId="42" borderId="41" xfId="0" applyFont="1" applyFill="1" applyBorder="1" applyAlignment="1">
      <alignment horizontal="left" vertical="center" indent="1"/>
    </xf>
    <xf numFmtId="0" fontId="75" fillId="47" borderId="49" xfId="0" applyFont="1" applyFill="1" applyBorder="1" applyAlignment="1">
      <alignment horizontal="left" vertical="center"/>
    </xf>
    <xf numFmtId="0" fontId="75" fillId="47" borderId="50" xfId="0" applyFont="1" applyFill="1" applyBorder="1" applyAlignment="1">
      <alignment horizontal="left" vertical="center"/>
    </xf>
    <xf numFmtId="0" fontId="75" fillId="47" borderId="77" xfId="0" applyFont="1" applyFill="1" applyBorder="1" applyAlignment="1">
      <alignment horizontal="left" vertical="center"/>
    </xf>
    <xf numFmtId="0" fontId="61" fillId="42" borderId="0" xfId="0" applyFont="1" applyFill="1" applyAlignment="1">
      <alignment horizontal="left" vertical="center" wrapText="1" indent="1"/>
    </xf>
    <xf numFmtId="0" fontId="61" fillId="42" borderId="41" xfId="0" applyFont="1" applyFill="1" applyBorder="1" applyAlignment="1">
      <alignment horizontal="left" vertical="center" wrapText="1" indent="1"/>
    </xf>
    <xf numFmtId="0" fontId="61" fillId="0" borderId="40" xfId="0" applyFont="1" applyBorder="1" applyAlignment="1">
      <alignment horizontal="left" vertical="center" indent="1"/>
    </xf>
    <xf numFmtId="0" fontId="61" fillId="0" borderId="0" xfId="0" applyFont="1" applyAlignment="1">
      <alignment horizontal="left" vertical="center" indent="1"/>
    </xf>
    <xf numFmtId="0" fontId="61" fillId="0" borderId="41" xfId="0" applyFont="1" applyBorder="1" applyAlignment="1">
      <alignment horizontal="left" vertical="center" indent="1"/>
    </xf>
    <xf numFmtId="0" fontId="77" fillId="4" borderId="73" xfId="0" applyFont="1" applyFill="1" applyBorder="1" applyAlignment="1">
      <alignment horizontal="center" wrapText="1"/>
    </xf>
    <xf numFmtId="0" fontId="62" fillId="42" borderId="76" xfId="0" applyFont="1" applyFill="1" applyBorder="1" applyAlignment="1">
      <alignment horizontal="left" vertical="center" indent="1"/>
    </xf>
    <xf numFmtId="0" fontId="62" fillId="0" borderId="76" xfId="0" applyFont="1" applyBorder="1" applyAlignment="1">
      <alignment horizontal="left" vertical="center" wrapText="1" indent="1"/>
    </xf>
    <xf numFmtId="0" fontId="77" fillId="0" borderId="52" xfId="0" applyFont="1" applyBorder="1" applyAlignment="1">
      <alignment horizontal="center"/>
    </xf>
    <xf numFmtId="0" fontId="77" fillId="0" borderId="63" xfId="0" applyFont="1" applyBorder="1" applyAlignment="1">
      <alignment horizontal="center"/>
    </xf>
    <xf numFmtId="0" fontId="77" fillId="0" borderId="16" xfId="0" applyFont="1" applyBorder="1" applyAlignment="1">
      <alignment horizontal="center"/>
    </xf>
    <xf numFmtId="0" fontId="77" fillId="0" borderId="55" xfId="0" applyFont="1" applyBorder="1" applyAlignment="1">
      <alignment horizontal="center"/>
    </xf>
    <xf numFmtId="0" fontId="61" fillId="4" borderId="40" xfId="0" applyFont="1" applyFill="1" applyBorder="1" applyAlignment="1">
      <alignment horizontal="left" vertical="center" wrapText="1" indent="1"/>
    </xf>
    <xf numFmtId="0" fontId="61" fillId="4" borderId="0" xfId="0" applyFont="1" applyFill="1" applyBorder="1" applyAlignment="1">
      <alignment horizontal="left" vertical="center" wrapText="1" indent="1"/>
    </xf>
    <xf numFmtId="0" fontId="61" fillId="4" borderId="41" xfId="0" applyFont="1" applyFill="1" applyBorder="1" applyAlignment="1">
      <alignment horizontal="left" vertical="center" wrapText="1" indent="1"/>
    </xf>
    <xf numFmtId="0" fontId="61" fillId="48" borderId="0" xfId="0" applyFont="1" applyFill="1" applyBorder="1" applyAlignment="1">
      <alignment horizontal="left" vertical="center" wrapText="1" indent="1"/>
    </xf>
    <xf numFmtId="0" fontId="61" fillId="4" borderId="64" xfId="0" applyFont="1" applyFill="1" applyBorder="1" applyAlignment="1">
      <alignment horizontal="left" vertical="center" wrapText="1" indent="1"/>
    </xf>
    <xf numFmtId="0" fontId="61" fillId="4" borderId="16" xfId="0" applyFont="1" applyFill="1" applyBorder="1" applyAlignment="1">
      <alignment horizontal="left" vertical="center" wrapText="1" indent="1"/>
    </xf>
    <xf numFmtId="0" fontId="61" fillId="4" borderId="65" xfId="0" applyFont="1" applyFill="1" applyBorder="1" applyAlignment="1">
      <alignment horizontal="left" vertical="center" wrapText="1" indent="1"/>
    </xf>
    <xf numFmtId="0" fontId="61" fillId="4" borderId="40" xfId="0" applyFont="1" applyFill="1" applyBorder="1" applyAlignment="1">
      <alignment horizontal="left" vertical="center" wrapText="1"/>
    </xf>
    <xf numFmtId="0" fontId="61" fillId="4" borderId="0" xfId="0" applyFont="1" applyFill="1" applyBorder="1" applyAlignment="1">
      <alignment horizontal="left" vertical="center"/>
    </xf>
    <xf numFmtId="0" fontId="61" fillId="4" borderId="41" xfId="0" applyFont="1" applyFill="1" applyBorder="1" applyAlignment="1">
      <alignment horizontal="left" vertical="center"/>
    </xf>
    <xf numFmtId="0" fontId="62" fillId="42" borderId="51" xfId="0" applyFont="1" applyFill="1" applyBorder="1" applyAlignment="1">
      <alignment horizontal="left" vertical="center" wrapText="1" indent="1"/>
    </xf>
    <xf numFmtId="0" fontId="62" fillId="48" borderId="51" xfId="0" applyFont="1" applyFill="1" applyBorder="1" applyAlignment="1">
      <alignment horizontal="left" vertical="center" indent="1"/>
    </xf>
    <xf numFmtId="0" fontId="62" fillId="48" borderId="0" xfId="0" applyFont="1" applyFill="1" applyBorder="1" applyAlignment="1">
      <alignment horizontal="left" vertical="center" indent="1"/>
    </xf>
    <xf numFmtId="0" fontId="62" fillId="48" borderId="41" xfId="0" applyFont="1" applyFill="1" applyBorder="1" applyAlignment="1">
      <alignment horizontal="left" vertical="center" indent="1"/>
    </xf>
    <xf numFmtId="0" fontId="62" fillId="4" borderId="72" xfId="0" applyFont="1" applyFill="1" applyBorder="1" applyAlignment="1">
      <alignment horizontal="left" vertical="center" wrapText="1" indent="1"/>
    </xf>
    <xf numFmtId="0" fontId="62" fillId="4" borderId="16" xfId="0" applyFont="1" applyFill="1" applyBorder="1" applyAlignment="1">
      <alignment horizontal="left" vertical="center" wrapText="1" indent="1"/>
    </xf>
    <xf numFmtId="0" fontId="62" fillId="4" borderId="65" xfId="0" applyFont="1" applyFill="1" applyBorder="1" applyAlignment="1">
      <alignment horizontal="left" vertical="center" wrapText="1" indent="1"/>
    </xf>
    <xf numFmtId="0" fontId="62" fillId="48" borderId="51" xfId="0" applyFont="1" applyFill="1" applyBorder="1" applyAlignment="1">
      <alignment horizontal="left" vertical="center" wrapText="1" indent="1"/>
    </xf>
    <xf numFmtId="0" fontId="62" fillId="48" borderId="0" xfId="0" applyFont="1" applyFill="1" applyBorder="1" applyAlignment="1">
      <alignment horizontal="left" vertical="center" wrapText="1" indent="1"/>
    </xf>
    <xf numFmtId="0" fontId="62" fillId="48" borderId="41" xfId="0" applyFont="1" applyFill="1" applyBorder="1" applyAlignment="1">
      <alignment horizontal="left" vertical="center" wrapText="1" indent="1"/>
    </xf>
    <xf numFmtId="0" fontId="62" fillId="4" borderId="51" xfId="0" applyFont="1" applyFill="1" applyBorder="1" applyAlignment="1">
      <alignment horizontal="left" vertical="center" wrapText="1" indent="1"/>
    </xf>
    <xf numFmtId="0" fontId="62" fillId="4" borderId="0" xfId="0" applyFont="1" applyFill="1" applyBorder="1" applyAlignment="1">
      <alignment horizontal="left" vertical="center" wrapText="1" indent="1"/>
    </xf>
    <xf numFmtId="0" fontId="62" fillId="4" borderId="41" xfId="0" applyFont="1" applyFill="1" applyBorder="1" applyAlignment="1">
      <alignment horizontal="left" vertical="center" wrapText="1" indent="1"/>
    </xf>
    <xf numFmtId="0" fontId="62" fillId="4" borderId="51" xfId="0" applyFont="1" applyFill="1" applyBorder="1" applyAlignment="1">
      <alignment horizontal="left" vertical="center" indent="1"/>
    </xf>
    <xf numFmtId="0" fontId="62" fillId="4" borderId="0" xfId="0" applyFont="1" applyFill="1" applyBorder="1" applyAlignment="1">
      <alignment horizontal="left" vertical="center" indent="1"/>
    </xf>
    <xf numFmtId="0" fontId="62" fillId="4" borderId="41" xfId="0" applyFont="1" applyFill="1" applyBorder="1" applyAlignment="1">
      <alignment horizontal="left" vertical="center" indent="1"/>
    </xf>
    <xf numFmtId="0" fontId="61" fillId="42" borderId="40" xfId="0" applyFont="1" applyFill="1" applyBorder="1" applyAlignment="1">
      <alignment horizontal="left" vertical="center" indent="1"/>
    </xf>
    <xf numFmtId="0" fontId="61" fillId="42" borderId="0" xfId="0" applyFont="1" applyFill="1" applyAlignment="1">
      <alignment horizontal="left" vertical="center" indent="1"/>
    </xf>
    <xf numFmtId="0" fontId="61" fillId="42" borderId="41" xfId="0" applyFont="1" applyFill="1" applyBorder="1" applyAlignment="1">
      <alignment horizontal="left" vertical="center" indent="1"/>
    </xf>
    <xf numFmtId="0" fontId="75" fillId="43" borderId="69" xfId="0" applyFont="1" applyFill="1" applyBorder="1" applyAlignment="1">
      <alignment horizontal="left" vertical="center"/>
    </xf>
    <xf numFmtId="0" fontId="75" fillId="43" borderId="70" xfId="0" applyFont="1" applyFill="1" applyBorder="1" applyAlignment="1">
      <alignment horizontal="left" vertical="center"/>
    </xf>
    <xf numFmtId="0" fontId="75" fillId="43" borderId="71" xfId="0" applyFont="1" applyFill="1" applyBorder="1" applyAlignment="1">
      <alignment horizontal="left" vertical="center"/>
    </xf>
    <xf numFmtId="0" fontId="75" fillId="43" borderId="40" xfId="0" applyFont="1" applyFill="1" applyBorder="1" applyAlignment="1">
      <alignment horizontal="left" vertical="center"/>
    </xf>
    <xf numFmtId="0" fontId="75" fillId="43" borderId="0" xfId="0" applyFont="1" applyFill="1" applyAlignment="1">
      <alignment horizontal="left" vertical="center"/>
    </xf>
    <xf numFmtId="0" fontId="75" fillId="43" borderId="41" xfId="0" applyFont="1" applyFill="1" applyBorder="1" applyAlignment="1">
      <alignment horizontal="left" vertical="center"/>
    </xf>
    <xf numFmtId="0" fontId="62" fillId="0" borderId="60" xfId="0" applyFont="1" applyBorder="1" applyAlignment="1">
      <alignment horizontal="left" vertical="center" wrapText="1" indent="1"/>
    </xf>
    <xf numFmtId="0" fontId="68" fillId="0" borderId="61" xfId="0" applyFont="1" applyBorder="1" applyAlignment="1">
      <alignment horizontal="left" vertical="center" wrapText="1" indent="1"/>
    </xf>
    <xf numFmtId="0" fontId="61" fillId="0" borderId="79" xfId="0" applyFont="1" applyBorder="1" applyAlignment="1">
      <alignment horizontal="left" vertical="center" wrapText="1" indent="1"/>
    </xf>
    <xf numFmtId="0" fontId="67" fillId="0" borderId="61" xfId="0" applyFont="1" applyBorder="1" applyAlignment="1">
      <alignment horizontal="left" vertical="center" wrapText="1" indent="1"/>
    </xf>
    <xf numFmtId="0" fontId="67" fillId="0" borderId="62" xfId="0" applyFont="1" applyBorder="1" applyAlignment="1">
      <alignment horizontal="left" vertical="center" wrapText="1" indent="1"/>
    </xf>
    <xf numFmtId="0" fontId="62" fillId="42" borderId="76" xfId="0" applyFont="1" applyFill="1" applyBorder="1" applyAlignment="1">
      <alignment horizontal="left" vertical="center" wrapText="1" indent="1"/>
    </xf>
    <xf numFmtId="0" fontId="54" fillId="39" borderId="12" xfId="0" applyFont="1" applyFill="1" applyBorder="1" applyAlignment="1">
      <alignment horizontal="center"/>
    </xf>
    <xf numFmtId="0" fontId="55" fillId="40" borderId="12" xfId="0" applyFont="1" applyFill="1" applyBorder="1" applyAlignment="1">
      <alignment horizontal="center"/>
    </xf>
    <xf numFmtId="0" fontId="55" fillId="41" borderId="12" xfId="0" applyFont="1" applyFill="1" applyBorder="1" applyAlignment="1">
      <alignment horizontal="center"/>
    </xf>
    <xf numFmtId="0" fontId="54" fillId="25" borderId="12" xfId="0" applyFont="1" applyFill="1" applyBorder="1" applyAlignment="1">
      <alignment horizontal="center"/>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7" borderId="12" xfId="0" applyFont="1" applyFill="1" applyBorder="1" applyAlignment="1">
      <alignment horizontal="left" vertical="top" wrapText="1"/>
    </xf>
    <xf numFmtId="0" fontId="19" fillId="18" borderId="13" xfId="0" applyFont="1" applyFill="1" applyBorder="1" applyAlignment="1">
      <alignment horizontal="center" vertical="top" wrapText="1"/>
    </xf>
    <xf numFmtId="0" fontId="19" fillId="18" borderId="14" xfId="0" applyFont="1" applyFill="1" applyBorder="1" applyAlignment="1">
      <alignment horizontal="center" vertical="top" wrapText="1"/>
    </xf>
    <xf numFmtId="0" fontId="19" fillId="18" borderId="15" xfId="0" applyFont="1" applyFill="1" applyBorder="1" applyAlignment="1">
      <alignment horizontal="center" vertical="top" wrapText="1"/>
    </xf>
    <xf numFmtId="0" fontId="19" fillId="5" borderId="12" xfId="0" applyFont="1" applyFill="1" applyBorder="1" applyAlignment="1">
      <alignment horizontal="left" vertical="center" wrapText="1"/>
    </xf>
    <xf numFmtId="0" fontId="19" fillId="5" borderId="12" xfId="0" applyFont="1" applyFill="1" applyBorder="1" applyAlignment="1">
      <alignment horizontal="left" vertical="top" wrapText="1"/>
    </xf>
    <xf numFmtId="0" fontId="51" fillId="22" borderId="1" xfId="0" applyFont="1" applyFill="1" applyBorder="1" applyAlignment="1">
      <alignment horizontal="left" vertical="top" wrapText="1"/>
    </xf>
    <xf numFmtId="0" fontId="47" fillId="22" borderId="1" xfId="0" applyFont="1" applyFill="1" applyBorder="1" applyAlignment="1">
      <alignment horizontal="left" vertical="top"/>
    </xf>
    <xf numFmtId="0" fontId="40" fillId="12" borderId="8" xfId="0" applyFont="1" applyFill="1" applyBorder="1" applyAlignment="1">
      <alignment horizontal="center" vertical="top" wrapText="1"/>
    </xf>
    <xf numFmtId="0" fontId="40" fillId="12" borderId="9" xfId="0" applyFont="1" applyFill="1" applyBorder="1" applyAlignment="1">
      <alignment horizontal="center" vertical="top" wrapText="1"/>
    </xf>
    <xf numFmtId="0" fontId="40" fillId="12" borderId="10" xfId="0" applyFont="1" applyFill="1" applyBorder="1" applyAlignment="1">
      <alignment horizontal="center" vertical="top" wrapText="1"/>
    </xf>
    <xf numFmtId="0" fontId="41" fillId="15" borderId="8" xfId="0" applyFont="1" applyFill="1" applyBorder="1" applyAlignment="1">
      <alignment horizontal="center" vertical="top" wrapText="1"/>
    </xf>
    <xf numFmtId="0" fontId="41" fillId="15" borderId="9" xfId="0" applyFont="1" applyFill="1" applyBorder="1" applyAlignment="1">
      <alignment horizontal="center" vertical="top" wrapText="1"/>
    </xf>
    <xf numFmtId="0" fontId="41" fillId="15" borderId="10" xfId="0" applyFont="1" applyFill="1" applyBorder="1" applyAlignment="1">
      <alignment horizontal="center" vertical="top" wrapText="1"/>
    </xf>
  </cellXfs>
  <cellStyles count="5">
    <cellStyle name="Hyperlink" xfId="2" builtinId="8"/>
    <cellStyle name="Hyperlink 2" xfId="4" xr:uid="{7E3CF167-F9AE-444D-8C4C-1FB527D66AB0}"/>
    <cellStyle name="Normal" xfId="0" builtinId="0"/>
    <cellStyle name="Normal 2" xfId="1" xr:uid="{D2755043-8829-4129-8423-BB44D0F5F1CD}"/>
    <cellStyle name="Normal 2 2" xfId="3" xr:uid="{86BF4A39-4727-4466-9168-51A3C9AB3EA1}"/>
  </cellStyles>
  <dxfs count="26">
    <dxf>
      <font>
        <color rgb="FF002060"/>
      </font>
    </dxf>
    <dxf>
      <font>
        <color rgb="FF0070C0"/>
      </font>
    </dxf>
    <dxf>
      <fill>
        <patternFill>
          <bgColor theme="9" tint="-0.24994659260841701"/>
        </patternFill>
      </fill>
    </dxf>
    <dxf>
      <font>
        <color theme="0"/>
      </font>
      <fill>
        <patternFill>
          <bgColor rgb="FF002060"/>
        </patternFill>
      </fill>
    </dxf>
    <dxf>
      <fill>
        <patternFill>
          <bgColor rgb="FF00B0F0"/>
        </patternFill>
      </fill>
    </dxf>
    <dxf>
      <fill>
        <patternFill>
          <bgColor theme="5"/>
        </patternFill>
      </fill>
    </dxf>
    <dxf>
      <font>
        <color rgb="FF002060"/>
      </font>
    </dxf>
    <dxf>
      <font>
        <color rgb="FF0070C0"/>
      </font>
    </dxf>
    <dxf>
      <font>
        <color rgb="FF002060"/>
      </font>
    </dxf>
    <dxf>
      <font>
        <color rgb="FF0070C0"/>
      </font>
    </dxf>
    <dxf>
      <fill>
        <patternFill>
          <bgColor theme="9" tint="-0.24994659260841701"/>
        </patternFill>
      </fill>
    </dxf>
    <dxf>
      <font>
        <color theme="0"/>
      </font>
      <fill>
        <patternFill>
          <bgColor rgb="FF002060"/>
        </patternFill>
      </fill>
    </dxf>
    <dxf>
      <fill>
        <patternFill>
          <bgColor rgb="FF00B0F0"/>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ont>
        <color theme="0"/>
      </font>
      <fill>
        <patternFill>
          <bgColor rgb="FF002060"/>
        </patternFill>
      </fill>
    </dxf>
    <dxf>
      <fill>
        <patternFill>
          <bgColor rgb="FF00B0F0"/>
        </patternFill>
      </fill>
    </dxf>
    <dxf>
      <fill>
        <patternFill>
          <bgColor theme="5"/>
        </patternFill>
      </fill>
    </dxf>
    <dxf>
      <fill>
        <patternFill>
          <bgColor theme="9" tint="-0.24994659260841701"/>
        </patternFill>
      </fill>
    </dxf>
    <dxf>
      <font>
        <color theme="0"/>
      </font>
      <fill>
        <patternFill>
          <bgColor rgb="FF002060"/>
        </patternFill>
      </fill>
    </dxf>
    <dxf>
      <fill>
        <patternFill>
          <bgColor rgb="FF00B0F0"/>
        </patternFill>
      </fill>
    </dxf>
    <dxf>
      <fill>
        <patternFill>
          <bgColor theme="5"/>
        </patternFill>
      </fill>
    </dxf>
    <dxf>
      <font>
        <color rgb="FF002060"/>
      </font>
    </dxf>
    <dxf>
      <font>
        <color rgb="FF0070C0"/>
      </font>
    </dxf>
  </dxfs>
  <tableStyles count="0" defaultTableStyle="TableStyleMedium2" defaultPivotStyle="PivotStyleLight16"/>
  <colors>
    <mruColors>
      <color rgb="FF64757F"/>
      <color rgb="FF10394A"/>
      <color rgb="FF008080"/>
      <color rgb="FF1F4E78"/>
      <color rgb="FF87AFD4"/>
      <color rgb="FFDCE5F4"/>
      <color rgb="FFAAC0E4"/>
      <color rgb="FF688CCE"/>
      <color rgb="FF76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120650</xdr:rowOff>
    </xdr:from>
    <xdr:to>
      <xdr:col>14</xdr:col>
      <xdr:colOff>139700</xdr:colOff>
      <xdr:row>53</xdr:row>
      <xdr:rowOff>12700</xdr:rowOff>
    </xdr:to>
    <xdr:sp macro="" textlink="">
      <xdr:nvSpPr>
        <xdr:cNvPr id="2" name="TextBox 1">
          <a:extLst>
            <a:ext uri="{FF2B5EF4-FFF2-40B4-BE49-F238E27FC236}">
              <a16:creationId xmlns:a16="http://schemas.microsoft.com/office/drawing/2014/main" id="{F58F3C1F-2E7E-42EB-8E1B-39FDBA24D13E}"/>
            </a:ext>
          </a:extLst>
        </xdr:cNvPr>
        <xdr:cNvSpPr txBox="1"/>
      </xdr:nvSpPr>
      <xdr:spPr>
        <a:xfrm>
          <a:off x="57150" y="120650"/>
          <a:ext cx="8616950" cy="948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Aim and Objective</a:t>
          </a:r>
        </a:p>
        <a:p>
          <a:r>
            <a:rPr lang="en-US" sz="1100" b="1">
              <a:solidFill>
                <a:schemeClr val="dk1"/>
              </a:solidFill>
              <a:effectLst/>
              <a:latin typeface="+mn-lt"/>
              <a:ea typeface="+mn-ea"/>
              <a:cs typeface="+mn-cs"/>
            </a:rPr>
            <a:t>Identify and promote nutrition DVC innovations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Conduct a landscape analysis of trends and opportunities in this space </a:t>
          </a:r>
        </a:p>
        <a:p>
          <a:pPr lvl="0"/>
          <a:r>
            <a:rPr lang="en-US" sz="1100">
              <a:solidFill>
                <a:schemeClr val="dk1"/>
              </a:solidFill>
              <a:effectLst/>
              <a:latin typeface="+mn-lt"/>
              <a:ea typeface="+mn-ea"/>
              <a:cs typeface="+mn-cs"/>
            </a:rPr>
            <a:t>Deep dive into one or two prioritized areas to highlight opportunities</a:t>
          </a:r>
        </a:p>
        <a:p>
          <a:endParaRPr lang="en-US" sz="1100"/>
        </a:p>
        <a:p>
          <a:r>
            <a:rPr lang="en-US" sz="1100" b="1"/>
            <a:t>DEFINING </a:t>
          </a:r>
          <a:r>
            <a:rPr lang="en-US" sz="1100" b="1" i="1"/>
            <a:t>DATA</a:t>
          </a:r>
          <a:r>
            <a:rPr lang="en-US" sz="1100" b="1" i="1" baseline="0"/>
            <a:t> INNOVATION</a:t>
          </a:r>
          <a:endParaRPr lang="en-US" sz="1100" b="1"/>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this scope of work, we will focus not on innovations that strengthen the quality, scale-up and impact of nutrition services and nutrition-related action but rather those that strengthen the quality of nutrition data or information systems.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Data innovation is the acceleration of digitization and the use of non-traditional or new data sources and methods to gain new insight (</a:t>
          </a:r>
          <a:r>
            <a:rPr lang="en-US" sz="1100" u="sng">
              <a:solidFill>
                <a:schemeClr val="dk1"/>
              </a:solidFill>
              <a:effectLst/>
              <a:latin typeface="+mn-lt"/>
              <a:ea typeface="+mn-ea"/>
              <a:cs typeface="+mn-cs"/>
              <a:hlinkClick xmlns:r="http://schemas.openxmlformats.org/officeDocument/2006/relationships" r:id=""/>
            </a:rPr>
            <a:t>UNDP, 2016</a:t>
          </a:r>
          <a:r>
            <a:rPr lang="en-US" sz="1100">
              <a:solidFill>
                <a:schemeClr val="dk1"/>
              </a:solidFill>
              <a:effectLst/>
              <a:latin typeface="+mn-lt"/>
              <a:ea typeface="+mn-ea"/>
              <a:cs typeface="+mn-cs"/>
            </a:rPr>
            <a:t>). It is important to invest in innovations in order to not “get stuck” in inefficiencies or status quo. Because it supports faster processing of data, understanding of links previously not thought about, may help discover gaps that can easily be filled. It allows for real time learning and feedback into advocacy messages. It also enables more equitable access to care and right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a:t>THIS</a:t>
          </a:r>
          <a:r>
            <a:rPr lang="en-US" sz="1100" b="1" baseline="0"/>
            <a:t> EXCEL SHEET</a:t>
          </a:r>
        </a:p>
        <a:p>
          <a:pPr>
            <a:spcAft>
              <a:spcPts val="600"/>
            </a:spcAft>
          </a:pPr>
          <a:r>
            <a:rPr lang="en-US" sz="1100">
              <a:solidFill>
                <a:schemeClr val="dk1"/>
              </a:solidFill>
              <a:effectLst/>
              <a:latin typeface="+mn-lt"/>
              <a:ea typeface="+mn-ea"/>
              <a:cs typeface="+mn-cs"/>
            </a:rPr>
            <a:t>Is based on a desk-based review spanning websites, grey literature and peer-reviewed literature. We conducted web-searches using keywords such as 'nutrition data' 'nutrition innovations" "nutrition monitoring" "nutrition surveillance" "adolescent nutrition"..... </a:t>
          </a:r>
        </a:p>
        <a:p>
          <a:pPr>
            <a:spcAft>
              <a:spcPts val="600"/>
            </a:spcAft>
          </a:pPr>
          <a:r>
            <a:rPr lang="en-US" sz="1100" b="1" i="1" baseline="0">
              <a:solidFill>
                <a:srgbClr val="008080"/>
              </a:solidFill>
            </a:rPr>
            <a:t>Data Innovation Initiatives: </a:t>
          </a:r>
          <a:r>
            <a:rPr lang="en-US" sz="1100">
              <a:solidFill>
                <a:schemeClr val="dk1"/>
              </a:solidFill>
              <a:effectLst/>
              <a:latin typeface="+mn-lt"/>
              <a:ea typeface="+mn-ea"/>
              <a:cs typeface="+mn-cs"/>
            </a:rPr>
            <a:t>This tab is about the landscape of initiatives (programmes, hubs of information, networks, knowledge groups etc.) that have an explicit</a:t>
          </a:r>
          <a:r>
            <a:rPr lang="en-US" sz="1100" baseline="0">
              <a:solidFill>
                <a:schemeClr val="dk1"/>
              </a:solidFill>
              <a:effectLst/>
              <a:latin typeface="+mn-lt"/>
              <a:ea typeface="+mn-ea"/>
              <a:cs typeface="+mn-cs"/>
            </a:rPr>
            <a:t> focus on nutrition or have relevantce for nutrition data innovations. These initiatives could step from (i) nutrition data initiatives that may have an innovation component, or ii) from data innovation initiatives that have or could have a nutrition component. In broad terms, they shoudl </a:t>
          </a:r>
          <a:r>
            <a:rPr lang="en-US" sz="1100">
              <a:solidFill>
                <a:schemeClr val="dk1"/>
              </a:solidFill>
              <a:effectLst/>
              <a:latin typeface="+mn-lt"/>
              <a:ea typeface="+mn-ea"/>
              <a:cs typeface="+mn-cs"/>
            </a:rPr>
            <a:t>advance the global nutrition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agenda in an innovative way or in a way that is innovative if scale-up. The initiatives here listed should include examples of innovative ideas, solutions, processes or other that strengthen</a:t>
          </a:r>
          <a:r>
            <a:rPr lang="en-US" sz="1100" baseline="0">
              <a:solidFill>
                <a:schemeClr val="dk1"/>
              </a:solidFill>
              <a:effectLst/>
              <a:latin typeface="+mn-lt"/>
              <a:ea typeface="+mn-ea"/>
              <a:cs typeface="+mn-cs"/>
            </a:rPr>
            <a:t> nutrition as part of health</a:t>
          </a:r>
          <a:r>
            <a:rPr lang="en-US" sz="1100">
              <a:solidFill>
                <a:schemeClr val="dk1"/>
              </a:solidFill>
              <a:effectLst/>
              <a:latin typeface="+mn-lt"/>
              <a:ea typeface="+mn-ea"/>
              <a:cs typeface="+mn-cs"/>
            </a:rPr>
            <a:t> data and could or already do strengthen nutrition data and its information systems. This tab can be considered as the "</a:t>
          </a:r>
          <a:r>
            <a:rPr lang="en-US" sz="1100" u="sng">
              <a:solidFill>
                <a:schemeClr val="dk1"/>
              </a:solidFill>
              <a:effectLst/>
              <a:latin typeface="+mn-lt"/>
              <a:ea typeface="+mn-ea"/>
              <a:cs typeface="+mn-cs"/>
            </a:rPr>
            <a:t>data innovation neighborhood</a:t>
          </a:r>
          <a:r>
            <a:rPr lang="en-US" sz="1100">
              <a:solidFill>
                <a:schemeClr val="dk1"/>
              </a:solidFill>
              <a:effectLst/>
              <a:latin typeface="+mn-lt"/>
              <a:ea typeface="+mn-ea"/>
              <a:cs typeface="+mn-cs"/>
            </a:rPr>
            <a:t>"</a:t>
          </a:r>
        </a:p>
        <a:p>
          <a:pPr>
            <a:spcAft>
              <a:spcPts val="600"/>
            </a:spcAft>
          </a:pPr>
          <a:r>
            <a:rPr lang="en-US" sz="1100" b="1" i="1" baseline="0">
              <a:solidFill>
                <a:srgbClr val="008080"/>
              </a:solidFill>
            </a:rPr>
            <a:t>Data Innovations: </a:t>
          </a:r>
          <a:r>
            <a:rPr lang="en-US" sz="1100">
              <a:solidFill>
                <a:schemeClr val="dk1"/>
              </a:solidFill>
              <a:effectLst/>
              <a:latin typeface="+mn-lt"/>
              <a:ea typeface="+mn-ea"/>
              <a:cs typeface="+mn-cs"/>
            </a:rPr>
            <a:t>This tab is the landscape of innovations (which can include even an initiative as a whole). It serves as the initial mapping for eventually landscaping gaps an opportunities of and for nutrition data innovations. Some of the listed items are indeed initiatives that can be assessed in the </a:t>
          </a:r>
          <a:r>
            <a:rPr lang="en-US" sz="1100" i="1">
              <a:solidFill>
                <a:schemeClr val="dk1"/>
              </a:solidFill>
              <a:effectLst/>
              <a:latin typeface="+mn-lt"/>
              <a:ea typeface="+mn-ea"/>
              <a:cs typeface="+mn-cs"/>
            </a:rPr>
            <a:t>data innovation initiative </a:t>
          </a:r>
          <a:r>
            <a:rPr lang="en-US" sz="1100">
              <a:solidFill>
                <a:schemeClr val="dk1"/>
              </a:solidFill>
              <a:effectLst/>
              <a:latin typeface="+mn-lt"/>
              <a:ea typeface="+mn-ea"/>
              <a:cs typeface="+mn-cs"/>
            </a:rPr>
            <a:t>tab. This tab can be considered the "</a:t>
          </a:r>
          <a:r>
            <a:rPr lang="en-US" sz="1100" u="sng">
              <a:solidFill>
                <a:schemeClr val="dk1"/>
              </a:solidFill>
              <a:effectLst/>
              <a:latin typeface="+mn-lt"/>
              <a:ea typeface="+mn-ea"/>
              <a:cs typeface="+mn-cs"/>
            </a:rPr>
            <a:t>communities within the data innovation neighborhood</a:t>
          </a:r>
          <a:r>
            <a:rPr lang="en-US" sz="1100">
              <a:solidFill>
                <a:schemeClr val="dk1"/>
              </a:solidFill>
              <a:effectLst/>
              <a:latin typeface="+mn-lt"/>
              <a:ea typeface="+mn-ea"/>
              <a:cs typeface="+mn-cs"/>
            </a:rPr>
            <a:t>", including those specific to nutrition or which could be used for nutrition. </a:t>
          </a:r>
        </a:p>
        <a:p>
          <a:pPr>
            <a:spcAft>
              <a:spcPts val="600"/>
            </a:spcAft>
          </a:pPr>
          <a:r>
            <a:rPr lang="en-US" sz="1100" b="1" i="1" baseline="0">
              <a:solidFill>
                <a:srgbClr val="008080"/>
              </a:solidFill>
            </a:rPr>
            <a:t>Nutrition Data Initiatives: </a:t>
          </a:r>
          <a:r>
            <a:rPr lang="en-US" sz="1100" b="0" i="0" baseline="0"/>
            <a:t>This tab comes from a 2020-landscape assessment of data initiatives (</a:t>
          </a:r>
          <a:r>
            <a:rPr lang="en-US" sz="1100" u="sng">
              <a:solidFill>
                <a:schemeClr val="dk1"/>
              </a:solidFill>
              <a:effectLst/>
              <a:latin typeface="+mn-lt"/>
              <a:ea typeface="+mn-ea"/>
              <a:cs typeface="+mn-cs"/>
              <a:hlinkClick xmlns:r="http://schemas.openxmlformats.org/officeDocument/2006/relationships" r:id=""/>
            </a:rPr>
            <a:t>MQSUN+ 2020</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b="0" i="0" baseline="0"/>
            <a:t>and is based on a desk review and consultations with stakeholders engaged in the nutrition space. It does not include initiatives that could be nutrition-sensitive or could solve questions around improving indirectly nutrition data and nutrition data use.  This tab can be considered as the "</a:t>
          </a:r>
          <a:r>
            <a:rPr lang="en-US" sz="1100" b="0" i="0" u="sng" baseline="0"/>
            <a:t>nutrition data neighborhood</a:t>
          </a:r>
          <a:r>
            <a:rPr lang="en-US" sz="1100" b="0" i="0" baseline="0"/>
            <a:t>"</a:t>
          </a:r>
        </a:p>
        <a:p>
          <a:endParaRPr lang="en-US" sz="1100" b="0" i="0" baseline="0"/>
        </a:p>
        <a:p>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t>HOW TO USE THIS EXCEL SHEET</a:t>
          </a:r>
        </a:p>
        <a:p>
          <a:endParaRPr lang="en-US" sz="1100" b="0"/>
        </a:p>
      </xdr:txBody>
    </xdr:sp>
    <xdr:clientData/>
  </xdr:twoCellAnchor>
  <xdr:twoCellAnchor editAs="oneCell">
    <xdr:from>
      <xdr:col>0</xdr:col>
      <xdr:colOff>203201</xdr:colOff>
      <xdr:row>29</xdr:row>
      <xdr:rowOff>101600</xdr:rowOff>
    </xdr:from>
    <xdr:to>
      <xdr:col>5</xdr:col>
      <xdr:colOff>44451</xdr:colOff>
      <xdr:row>40</xdr:row>
      <xdr:rowOff>130845</xdr:rowOff>
    </xdr:to>
    <xdr:pic>
      <xdr:nvPicPr>
        <xdr:cNvPr id="4" name="Picture 3">
          <a:extLst>
            <a:ext uri="{FF2B5EF4-FFF2-40B4-BE49-F238E27FC236}">
              <a16:creationId xmlns:a16="http://schemas.microsoft.com/office/drawing/2014/main" id="{A883A2B6-4E7E-4C35-ADF7-B22CAE6797EA}"/>
            </a:ext>
          </a:extLst>
        </xdr:cNvPr>
        <xdr:cNvPicPr>
          <a:picLocks noChangeAspect="1"/>
        </xdr:cNvPicPr>
      </xdr:nvPicPr>
      <xdr:blipFill>
        <a:blip xmlns:r="http://schemas.openxmlformats.org/officeDocument/2006/relationships" r:embed="rId1"/>
        <a:stretch>
          <a:fillRect/>
        </a:stretch>
      </xdr:blipFill>
      <xdr:spPr>
        <a:xfrm>
          <a:off x="203201" y="5441950"/>
          <a:ext cx="2889250" cy="20548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rja  Huestis" id="{9763ED9C-B35A-41C4-A0B5-09341ED14F3B}" userId="ahuestis@r4d.org" providerId="PeoplePicker"/>
  <person displayName="Results for Development" id="{7646660F-2A22-4C74-ADCA-1B74C5BE1212}" userId="Results for Development" providerId="None"/>
  <person displayName="Peyton  Luiz" id="{B4231A51-1A00-4F29-8978-BC5A2C84FE2C}" userId="S::pluiz@r4d.org::3897f66f-926b-46ae-8529-b1303a0c4e1d" providerId="AD"/>
  <person displayName="Alexandra  Farina" id="{063E95E2-3D66-4619-9D36-ACF135D25C6E}" userId="S::afarina@r4d.org::5b027305-c844-4294-9b0f-b14aaa976016" providerId="AD"/>
  <person displayName="Arja  Huestis" id="{60DF23FE-751D-4AB3-85DE-625F0C25C4FF}" userId="S::ahuestis@r4d.org::b0ca36b1-16b1-48cb-8f0c-ee5c03659dd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sults for Development" refreshedDate="44412.589651273149" createdVersion="7" refreshedVersion="7" minRefreshableVersion="3" recordCount="37" xr:uid="{C74C3D45-C8FD-4E94-AEAD-76871FC52A9A}">
  <cacheSource type="worksheet">
    <worksheetSource ref="B3:X40" sheet="3. Data innovations"/>
  </cacheSource>
  <cacheFields count="23">
    <cacheField name="Data  Innovation, tool or technology that strenghten nutrition-related data " numFmtId="0">
      <sharedItems/>
    </cacheField>
    <cacheField name="Short Description " numFmtId="0">
      <sharedItems longText="1"/>
    </cacheField>
    <cacheField name="Implementors" numFmtId="0">
      <sharedItems containsBlank="1"/>
    </cacheField>
    <cacheField name="Funder" numFmtId="0">
      <sharedItems containsBlank="1" longText="1"/>
    </cacheField>
    <cacheField name="Source" numFmtId="0">
      <sharedItems containsBlank="1"/>
    </cacheField>
    <cacheField name="Link" numFmtId="0">
      <sharedItems containsBlank="1"/>
    </cacheField>
    <cacheField name="Does this innovation support/strengthen nutrition data quality, availability or access? " numFmtId="0">
      <sharedItems/>
    </cacheField>
    <cacheField name="Key word 1" numFmtId="0">
      <sharedItems containsBlank="1"/>
    </cacheField>
    <cacheField name="Key word 2 (optional) " numFmtId="0">
      <sharedItems containsBlank="1"/>
    </cacheField>
    <cacheField name="Information platofrms/portals" numFmtId="0">
      <sharedItems containsBlank="1"/>
    </cacheField>
    <cacheField name="Mobile solutions" numFmtId="0">
      <sharedItems containsBlank="1"/>
    </cacheField>
    <cacheField name="geospatial mapping" numFmtId="0">
      <sharedItems containsBlank="1"/>
    </cacheField>
    <cacheField name="health management tools" numFmtId="0">
      <sharedItems containsBlank="1"/>
    </cacheField>
    <cacheField name="Big data &amp; analytics" numFmtId="0">
      <sharedItems containsBlank="1"/>
    </cacheField>
    <cacheField name="AI technology" numFmtId="0">
      <sharedItems containsBlank="1"/>
    </cacheField>
    <cacheField name="Modeling &amp; Simulation tools" numFmtId="0">
      <sharedItems containsBlank="1"/>
    </cacheField>
    <cacheField name="Data visualizations" numFmtId="0">
      <sharedItems containsBlank="1"/>
    </cacheField>
    <cacheField name="short comment/purpose (NNC: no nutrition component)" numFmtId="0">
      <sharedItems containsBlank="1"/>
    </cacheField>
    <cacheField name="Link to nutrition " numFmtId="0">
      <sharedItems containsBlank="1"/>
    </cacheField>
    <cacheField name="Link to data " numFmtId="0">
      <sharedItems containsBlank="1"/>
    </cacheField>
    <cacheField name="Support for data prioritsation" numFmtId="0">
      <sharedItems containsBlank="1"/>
    </cacheField>
    <cacheField name="Data Creating &amp; Collection " numFmtId="0">
      <sharedItems containsBlank="1"/>
    </cacheField>
    <cacheField name="Data Curation/ Acces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s v="Adapting Country-Specific Food Lists to Measure Diet Quality "/>
    <s v="USAID Advancing Nutrition is working with partners to develop country-level adaptations of a low-burden diet quality questionnaire (DQ-Q). In the second year of the project, USAID Advancing Nutrition supported the development of a plan for the national-level adaptation of the DQ-Q for 53 countries that implement the Demographic and Health Survey (DHS). In its third year, the project will help adapt the DQ-Q for adults, infants, and young children in the 53 DHS countries, and in another 39 countries for infants and young children. "/>
    <s v="USAID Advancing Nutrition, Gallup, Harvard, GAIN"/>
    <s v="USAID"/>
    <s v="Stakeholder Consulation"/>
    <s v="https://www.advancingnutrition.org/what-we-do/activities/adapting-country-specific-food-lists-measure-diet-quality-and-advance"/>
    <s v="Remove"/>
    <s v="Approach/method"/>
    <m/>
    <m/>
    <m/>
    <m/>
    <m/>
    <m/>
    <m/>
    <m/>
    <m/>
    <s v="Collect info more easily and consistently at the sub-national and regional level"/>
    <m/>
    <m/>
    <m/>
    <s v="X"/>
    <m/>
  </r>
  <r>
    <s v="Global Health Data Exchange "/>
    <s v="Catalogies of surveys, censuses, vital statistics, and other health related data "/>
    <s v="IHME"/>
    <s v="Unknown"/>
    <s v="Global Health Data Exchange "/>
    <s v="http://ghdx.healthdata.org "/>
    <s v="Remove"/>
    <s v="Open source data"/>
    <m/>
    <s v="X"/>
    <m/>
    <m/>
    <m/>
    <m/>
    <m/>
    <m/>
    <m/>
    <m/>
    <s v="Unclear"/>
    <s v="strong data component "/>
    <s v=" "/>
    <m/>
    <s v="X"/>
  </r>
  <r>
    <s v="JME Country Estimates Metholdogy"/>
    <s v="Traditionally  the JME estimates have used surveys and a regional model to estimate regional prevalence based on country data available, data missing, size of country etc. However, the new method uses statistical models at the country level. A country model was developed based on  country level data from surveys to estimate stunting and overweight for every single year. With this new methodology, there is an estimate for every country across each year even if the country previously had no data. This allows for comparison of estimates across countries and years "/>
    <s v="UNICEF"/>
    <m/>
    <s v="Stakeholder Consulation"/>
    <s v="https://www.who.int/news/item/06-05-2021-the-unicef-who-wb-joint-child-malnutrition-estimates-group-released-new-data-for-2021"/>
    <s v="Remove"/>
    <s v="Approach/method"/>
    <m/>
    <m/>
    <m/>
    <m/>
    <m/>
    <m/>
    <m/>
    <s v="X"/>
    <m/>
    <m/>
    <m/>
    <m/>
    <m/>
    <s v="X"/>
    <s v="X"/>
  </r>
  <r>
    <s v="CareMother"/>
    <s v="CareMother includes a mobile application (app), web portal and portable digital diagnostics kit carried by health workers to perform doorstep diagnosis and tests for pregnant women. Mobile app helps health-workers at field with decision support tool and with algorithm in the app, once the test data is entered, doctors at other end are able to early identify high risk pregnancies and can intervene on priority. Automated follow-up and gestational age based intervention for health-workers, education and awareness content for mothers is generated in multiple languages. By equipping the health-workers with a mobile app; CareMother increases the accessibility of health system. Moreover by providing the doorstep services and recording the data digitally, it reduces the operational cost and improves the quality of the healthcare provided on the basis of more precise data. Thereby CareMother helps to overcome three important challenges faced by Public Healthcare System i.e. Access, Quality and Cost"/>
    <m/>
    <s v="MIT Solve Innovation Fund"/>
    <s v="GIE Database"/>
    <s v="https://caremother.in/"/>
    <s v="Nutrition health specific"/>
    <s v="Mobile app/platform "/>
    <m/>
    <m/>
    <s v="X"/>
    <m/>
    <m/>
    <m/>
    <m/>
    <m/>
    <m/>
    <s v="Diagnositic kit AI powered, data/info not related to nutrition "/>
    <s v="Link to underlying causes"/>
    <s v="strong data component "/>
    <s v=" "/>
    <s v="X"/>
    <m/>
  </r>
  <r>
    <s v="Micronutrient Fortification Index"/>
    <s v="MFI supports existing regulatory systems with an industry-driven initiative that effectively differentiates between compliant and non-compliant companies by the extent to which they meet industry benchmarks, including compliance, informed by Nigerian standards. At the core of the MIF are three weighted components which feed into a score: a self-assessment, product testing, and external verification of the self-assessment. Companies’ overall scores are presented on a dashboard, which is updated annually to show progress and gaps, ultimately contributing to an industry-wide platform emphasizing quality standards as a key performance indicator"/>
    <s v="Technoserve through the Strengthening African Processors of Fortified Foods (SAPFF)"/>
    <s v="BMGF"/>
    <s v="Rowe L. A. (2020). Addressing the Fortification Quality Gap: A Proposed Way Forward. "/>
    <m/>
    <s v="Remove"/>
    <m/>
    <m/>
    <m/>
    <m/>
    <m/>
    <m/>
    <m/>
    <m/>
    <m/>
    <m/>
    <m/>
    <m/>
    <m/>
    <m/>
    <m/>
    <m/>
  </r>
  <r>
    <s v="State of Acute Malnutrition"/>
    <s v="The State of Acute Malnutrition website_x000a_acts as a single platform to provide an_x000a_overview of all available information related_x000a_to severe and moderate acute malnutrition_x000a_in both English and French. The data feature_x000a_gathers the latest available global and_x000a_country data on acute malnutrition provided_x000a_by UNICEF, WHO, and the World Bank_x000a_(Joint Child Malnutrition Estimates and_x000a_Nutridash), as well as subnational coverage_x000a_data from Action Against Hunger’s coverage_x000a_database."/>
    <s v="No Wasted Lives Coalition (Action Against Hunger, CIFF&lt;, European Commission Directorate-General_x000a_for Humanitarian Aid and Civil Protection_x000a_(ECHO), the innocent foundation, the_x000a_International Rescue Committee (IRC),_x000a_UNICEF, and World Food Programme (WFP))"/>
    <m/>
    <s v="Knowledge Against Hunger"/>
    <s v="https://www.acutemalnutrition.org/"/>
    <s v="Remove"/>
    <s v="Software/platform"/>
    <m/>
    <s v="X"/>
    <m/>
    <m/>
    <m/>
    <m/>
    <m/>
    <m/>
    <m/>
    <m/>
    <m/>
    <m/>
    <m/>
    <m/>
    <s v="X"/>
  </r>
  <r>
    <s v="SDGs Global Dashboard"/>
    <s v="The SDGs Dashboard will enable Governments, Policy Decision Makers, Researchers, Academicians, Anthropologists and others interested in tracking SDGs to perform easy analysis via innovative visualizations and tools for exploring data from global data sources."/>
    <s v="Unknown"/>
    <s v="UN agencies"/>
    <s v="SDGs Global Dashboard"/>
    <s v="http://www.sdgsdashboard.org/"/>
    <s v="Remove"/>
    <s v="Dashboard"/>
    <m/>
    <m/>
    <m/>
    <m/>
    <m/>
    <m/>
    <m/>
    <m/>
    <s v="X"/>
    <s v="Monitoring"/>
    <s v="Direct link to nutrition"/>
    <s v="strong data component"/>
    <s v=" "/>
    <m/>
    <m/>
  </r>
  <r>
    <s v="Vitamin and Mineral Nutrition Information System (VMNIS) "/>
    <s v="The Vitamin and Mineral Nutrition Information_x000a_System (VMNIS) is a web-based tool composed_x000a_of a ‘Micronutrient database’ which summarises_x000a_data published on the micronutrient status_x000a_of populations in an interactive platform. "/>
    <s v="WHO"/>
    <m/>
    <s v="Knowledge Against Hunger"/>
    <s v="http://www.who.int/vmnis/"/>
    <s v="Remove"/>
    <s v="Database"/>
    <m/>
    <s v="X"/>
    <m/>
    <m/>
    <m/>
    <m/>
    <m/>
    <m/>
    <m/>
    <s v="surveillance of micornutrient deficiences"/>
    <m/>
    <m/>
    <m/>
    <m/>
    <s v="X"/>
  </r>
  <r>
    <s v="Global Fortification Data Exchange (GFDx)"/>
    <s v="The GFDx aggregates and visualizes data on five commonly fortified foods: maize flour, oil, rice, salt, and wheat flour._x000a__x000a_The GFDx includes indicators on food fortification legislation from 1940 to present, fortification standards, and food availability and intake, legislation scope, proportion of foods industrially processed, availability of regulatory monitoring protocols, fortification quality, and population coverage for 196 countries._x000a__x000a_Within the GFDx site, you are able to view Country Dashboards, use and share interactive maps, charts, tables, plots, and customize visualizations or download data for offline analysis."/>
    <s v="Food Fortification Initiative (FFI), GAIN, Iodine Global Network (IGN), and Micronutrient Forum"/>
    <s v="BMGF"/>
    <s v="Rowe L. A. (2020). Addressing the Fortification Quality Gap: A Proposed Way Forward. "/>
    <s v="https://fortificationdata.org/"/>
    <s v="Remove"/>
    <m/>
    <m/>
    <m/>
    <m/>
    <m/>
    <m/>
    <m/>
    <m/>
    <m/>
    <m/>
    <m/>
    <m/>
    <m/>
    <m/>
    <m/>
    <s v="X"/>
  </r>
  <r>
    <s v="Machine learning to identify high risk covid-19 populations"/>
    <s v=" Fraym is contributing its hyperlocal geospatial data in the fight against the global pandemic. With gridded data that can provide information on people down to a resolution of one square kilometer, Fraym is providing information on risk and transmission factors such as population density, household size, elderly populations, smoking prevalence, child wasting, and handwashing practices. "/>
    <m/>
    <s v="Unknown"/>
    <s v="Fraym"/>
    <s v="https://fraym.io/machine-learning-to-identify-high-risk-covid-19-populations/"/>
    <s v="Remove"/>
    <s v="AI tech/computing"/>
    <m/>
    <m/>
    <m/>
    <m/>
    <m/>
    <m/>
    <s v="X"/>
    <m/>
    <m/>
    <s v="Identify at-risk populations for COVID-19"/>
    <s v="Unclear"/>
    <s v="strong data component"/>
    <s v=" "/>
    <m/>
    <s v="X"/>
  </r>
  <r>
    <s v="Ingane Health"/>
    <s v="CH/CD workers can register on the platform and install the app on an Android phone. The app contains previously validated screening questions and takes less than 5 minutes to complete. It's translated into local languages, and includes audio versions of the questions to overcome low literacy rates. If a developmental delay is suspected, the user is given more information about the child's needs and suspected delay, along with referral details to the nearest support centers. Basic home support advice is also included to empower CH/CD workers and parents. The data used will be free for the users of the app and will reside within Jembi Health's app platform which complies with health data security protocols.  A key part of our vision is to partner with various governmental, nonprofit and private sector organizations to provide information, diagnostic pathways and support to at-risk families. At a broader systems level, we want to collect prevalence data to drive policy change and reduce stigma."/>
    <m/>
    <m/>
    <s v="GIE Database"/>
    <s v="https://whttps://www.inganehealth.org"/>
    <s v="Remove"/>
    <s v="Mobile app/platform "/>
    <m/>
    <m/>
    <s v="X"/>
    <m/>
    <m/>
    <m/>
    <m/>
    <m/>
    <m/>
    <s v="imrpove detection and provide info, NNC  "/>
    <s v="link to relevant population/ operations data "/>
    <s v="strong data component "/>
    <m/>
    <s v="X"/>
    <m/>
  </r>
  <r>
    <s v="Using Geocoded Big Data to Identify Causal Links Between Infectious Diseases and Child Developmental Outcomes"/>
    <s v="Infectious diseases may have only transitory impacts on pregnant mothers, but they can have lasting impacts on children. Can public interventions mitigate these impacts? T+C86his project aims to identify how exposure to localized epidemiological risk factors in the fetal period influences developmental outcomes for children through the early years of life. The researchers propose to evaluate in what extent the access to primary health care and social welfare programs mitigate negative impacts in child development."/>
    <m/>
    <m/>
    <s v="GIE Database"/>
    <s v="https://www.globalinnovationexchange.org/innovation/using-geocoded-big-data-to-identify-causal-links-between-infectious-diseases-and-child-developmental-outcomes"/>
    <s v="For discussion"/>
    <s v="research/study"/>
    <m/>
    <m/>
    <m/>
    <s v="X"/>
    <m/>
    <s v="X"/>
    <m/>
    <m/>
    <m/>
    <s v="big data , NNC"/>
    <m/>
    <s v="no data component"/>
    <m/>
    <m/>
    <m/>
  </r>
  <r>
    <s v="Parent-Centric Kangaroo Mother Care Wearable"/>
    <s v="Yamile Jackson of Nurtured by Design in the U.S. will develop a digital, wearable wrap with biosensors and a smartphone application to monitor kangaroo mother care - skin-to-skin contact between mother and infant - in low-resource areas, and improve its duration and frequency. The sensors will monitor the infant's temperature, position, and heart rate, and transmit the data to a smartphone provided to the mother, and to the cloud to be monitored by healthcare teams. The application will contain a user-friendly graphical interface and will also provide the mothers with information on the importance of kangaroo mother care and enable them to communicate with other mothers and health workers. They will build and test a prototype at a local research university with the participation of local kangaroo care leaders."/>
    <m/>
    <m/>
    <s v="GIE Database"/>
    <s v="https://www.globalinnovationexchange.org/innovation/parent-centric-kangaroo-mother-care-wearable"/>
    <s v="Nutrition health specific"/>
    <s v="Tool/tech product"/>
    <s v="Mobile app/platform"/>
    <m/>
    <s v="X"/>
    <m/>
    <m/>
    <m/>
    <m/>
    <m/>
    <m/>
    <s v="Monitoring infant health, Data project with no specific focus on nutrition, but could include data relevant for nutrition"/>
    <m/>
    <m/>
    <m/>
    <m/>
    <m/>
  </r>
  <r>
    <s v="MomConnect"/>
    <s v="MomConnect is a National Department of Health program in South Africa that has used mobile phones to deliver stage-based maternal and child health messages and to provide helpdesk services to over 1.8M women. It is complemented by NurseConnect, which provides psycho-social support, a helpdesk, and training to 20,000 nurses. Both are integrated into existing health data systems so that administrators can identify and respond to service delivery gaps. MomConnect's proven demand and the success of the program at reducing barriers to access to care has driven demand for similar programs across Africa, customized to local needs, and has been launched in Nigeria and Uganda. Regional scaling is held back however by concerns around sustainability. To improve the program's overall value proposition, we are developing and testing with GCC public-private partnerships that can generate revenue to cover running costs, and developing an M&amp;E framework to better track the program's health impact"/>
    <m/>
    <s v="Grand Challenges Canada"/>
    <s v="GIE Database"/>
    <s v="https://www.praekelt.org/momconnect"/>
    <s v="Remove"/>
    <s v="Mobile app/platform "/>
    <s v="Program/Initiative "/>
    <m/>
    <s v="X"/>
    <m/>
    <m/>
    <m/>
    <m/>
    <m/>
    <m/>
    <s v="Messaging and access to care"/>
    <s v="link to basic causes"/>
    <s v="some data component "/>
    <s v=" "/>
    <s v="X"/>
    <m/>
  </r>
  <r>
    <s v="Nutrition Landscape Information System (NLIS)"/>
    <s v="The Nutrition Landscape Information System_x000a_(NLIS) is a web-based tool which brings_x000a_together WHO Global Nutrition Databases and_x000a_other food and nutrition-related health and_x000a_development data from partner agencies2"/>
    <s v="WHO"/>
    <m/>
    <s v="Knowledge Against Hunger"/>
    <s v="http://www.who.int/nutrition/nlis/en/"/>
    <s v="Remove"/>
    <s v="Database"/>
    <m/>
    <s v="X"/>
    <m/>
    <m/>
    <m/>
    <m/>
    <m/>
    <m/>
    <m/>
    <s v="Access to comprehensive nutrition info from multple sources"/>
    <m/>
    <m/>
    <m/>
    <m/>
    <s v="X"/>
  </r>
  <r>
    <s v="THE CASE FOR DATA MERGING: GATHERING ACCURATE DATA IN FRAGILE CONTEXTS"/>
    <s v="The Data in Fragile Contexts (DFC) experiment explores if and how several data sources (for example, satellite images, telecommunication data, contributor networks, social media monitoring, etc.) can be systematically merged/ cross-referenced in order to provide reliable, possibly real-time metrics for assessing basic public service delivery (such as education, water supply, and healthcare). Provided the right methodology and standards, additional layers can fill data gaps and further refine the information necessary to prove (or disprove) assumptions. For instance, a two-week-old satellite image might show the outline of a hospital but not its current mode of operation. Estimations based on outdated census data do not take recent dynamics (such as migration, conflicts, etc.) into account (World Bank, 2020). Instead of one-time situation reports, the DFC approach seeks to provide continuous context assessments."/>
    <s v="GIZ Data Lab"/>
    <s v="Unknown"/>
    <s v="GIZ Data Lab"/>
    <s v="https://www.blog-datalab.com/experiments/data-in-fragile-contexts/ "/>
    <s v="Data innovation broadly"/>
    <s v="Big data"/>
    <m/>
    <m/>
    <m/>
    <m/>
    <m/>
    <s v="X"/>
    <m/>
    <m/>
    <m/>
    <m/>
    <m/>
    <m/>
    <m/>
    <m/>
    <m/>
  </r>
  <r>
    <s v="Blockchain for Zero Hunger"/>
    <s v="WFP has been rolling out blockchain technology —a type of distributed ledger technology— as part of its “Building Blocks” pilot, to expand refugees’ choices in how they access and spend their cash assistance. Building Blocks facilitates cash transfers while protecting beneficiary data, controlling financial risks, and allowing for greater collaboration. Built on a private, permissioned blockchain, and integrated with UNHCR’s existing biometric authentication technology—WFP has a record of every transaction. This not only saves on financial transaction fees in the camp setting but ensures greater security and privacy for Syrian refugees."/>
    <s v="WFP"/>
    <s v="WFP"/>
    <s v="WFP Innovation"/>
    <s v="https://innovation.wfp.org/project/building-blocks"/>
    <s v="Remove"/>
    <m/>
    <m/>
    <m/>
    <m/>
    <m/>
    <m/>
    <m/>
    <m/>
    <m/>
    <m/>
    <s v="improves data security and reording of cash transfers for food"/>
    <m/>
    <m/>
    <m/>
    <m/>
    <s v="X"/>
  </r>
  <r>
    <s v="PRISM (Real-time impact and situation monitoring) "/>
    <s v="Information platform to assess potential risk and forecasts impact of climate hazard to target disaster responses. It ises data from exposure, vulnerability and hazard to assess risk/impact, including from open source solutions such as ODK and Kobo Toolbox and satellite info. "/>
    <s v="WFP Innovation"/>
    <m/>
    <s v="WFP Innovation"/>
    <s v="PRISM | WFP Innovation"/>
    <s v="Other nutrition relevant sector"/>
    <s v="Software/platform"/>
    <m/>
    <s v="X"/>
    <m/>
    <m/>
    <m/>
    <m/>
    <m/>
    <m/>
    <m/>
    <m/>
    <s v="link to basic causes"/>
    <s v="strong data component "/>
    <s v="x"/>
    <m/>
    <m/>
  </r>
  <r>
    <s v="Biofortification Priority Index (BPI) tool"/>
    <s v="Tool which ranks 128 low- and middle-income countries according to their impact potential for investment in each of the 13 biofortified staple food crops._x000a_It is a one-stop-shop for anyone interested in investing in biofortification"/>
    <s v="HarvestPlus, CGIAR Research Program on Agriculture for Nutrition and Health "/>
    <s v="HarvestPlus donors:  UK Government; the Bill &amp; Melinda Gates Foundation; the U.S. Government's Feed the Future initiative; the European Commission; the Government of Canada and donors to A4NH. Also supported by the John D. and Catherine T. MacArthur Foundation."/>
    <s v="CGIAR"/>
    <s v="https://bpi.harvestplus.org/"/>
    <s v="Remove"/>
    <m/>
    <m/>
    <s v="X"/>
    <m/>
    <m/>
    <m/>
    <m/>
    <m/>
    <m/>
    <m/>
    <m/>
    <m/>
    <m/>
    <s v="x"/>
    <m/>
    <m/>
  </r>
  <r>
    <s v="DREAMpy"/>
    <s v="The Dynamic Research Evaluation for Management python version 2.1 (DREAMpy) measures the economic impact of global agricultural development projects. Developed by the IFPRI and Vitamin Software for the Program for Biosafety Systems’ Biotechnology &amp; Biosafety Rapid Assessment and Policy Platform, DREAMpy allows users to plug in data to Excel sheets that simulate various economic models and scenarios. Pre-implementation, development program direct+C10ors can predict economic factors that may change in a community, including technological development, tax rates, and price elasticity. Open source, user-friendly software for evaluating the economic impacts of agricultural research and development projects."/>
    <m/>
    <s v="IFPRI"/>
    <s v="CGIAR"/>
    <s v="https://www.dreampy.org/"/>
    <s v="Other nutrition relevant sector"/>
    <s v="Software/platform"/>
    <m/>
    <m/>
    <m/>
    <m/>
    <m/>
    <m/>
    <m/>
    <s v="X"/>
    <m/>
    <s v="evaluate economic impacts of ag research"/>
    <s v="link to basic causes"/>
    <m/>
    <s v="x"/>
    <m/>
    <m/>
  </r>
  <r>
    <s v="Missing Maps"/>
    <s v="Each year natural disasters and disease epidemics kill tens of thousands and displace millions of people. Many of the places where these disasters occur are 'missing' from any map. First responders lack information to make decisions for relief efforts. Missing Maps is an open, collaborative project to put communities on the map. We crowdsource volunteers to map missing areas to provide humanitarian organisations and governments with the information needed to address these problems."/>
    <m/>
    <s v="UN agency"/>
    <m/>
    <s v="https://www.missingmaps.org/"/>
    <s v="Other nutrition relevant sector"/>
    <s v="Software/platform"/>
    <m/>
    <s v="X"/>
    <m/>
    <m/>
    <m/>
    <m/>
    <m/>
    <m/>
    <s v="X"/>
    <s v="NNC  "/>
    <m/>
    <s v="strong data component "/>
    <s v=" "/>
    <s v="X"/>
    <m/>
  </r>
  <r>
    <s v="1,000 Day Nutrient Monitor"/>
    <s v="Access Afya Kenya is developing and testing a revolutionary approach that aims to put nutrient monitoring into the hands of mothers using the non-invasive technique of near-infrared spectroscopy (NIRS). Fingernail scanning can be done by mothers at home, and results are instantaneous and easy to interpret. With the 1000 Day Nutrient Monitor, each mother can repeatedly analyse her and her baby’s nutrient levels, informing proactive diet changes."/>
    <s v="Access Afya Kenya Limited"/>
    <s v="Grand Challenges Canada"/>
    <s v="Grand Challenges Canada"/>
    <s v="https://www.grandchallenges.ca/grantee-stars/1808-16153/"/>
    <s v="Diet, food security, and food fortification"/>
    <m/>
    <m/>
    <m/>
    <m/>
    <m/>
    <m/>
    <m/>
    <m/>
    <m/>
    <m/>
    <m/>
    <m/>
    <m/>
    <m/>
    <s v="X"/>
    <m/>
  </r>
  <r>
    <s v="A real-time automated nutritional assessment system for children under five"/>
    <s v="This system consists of an Android-based mobile application and a web application._x000a__x000a_The mobile app is used to collect data and capture a set of body part images, which are then processed using image-processing techniques to obtain anthropometric data. These data, along with child gender and age, are submitted to a neural network to determine the nutritional status of children, based on the Z‑scores of the three most commonly used indices: weight-for-age (W/A), height-for-age (H/A) and weight-for-height (W/H)._x000a__x000a_The results are sent to the web application in order to store, analyze and visualize the data."/>
    <s v="Instituto de Investigación Nutriciona"/>
    <s v="Grand Challenges Canada"/>
    <s v="Grand Challenges Canada"/>
    <s v="https://www.grandchallenges.ca/grantee-stars/0694-01-10/"/>
    <s v="Nutrition data"/>
    <m/>
    <m/>
    <m/>
    <s v="X"/>
    <m/>
    <m/>
    <m/>
    <m/>
    <m/>
    <m/>
    <m/>
    <m/>
    <m/>
    <m/>
    <s v="X"/>
    <m/>
  </r>
  <r>
    <s v="Bloclchain traceability platform for smallholder farmers"/>
    <s v="FP Jordan Innovation Hub launched a pilot with Decapolis; a blockchain-based platform that tracks the food product through the whole supply chain, from the farm to the retail shop. Blockchain technology builds a chain of digital records that cannot be broken or tampered with. This provides a highly trustable system for tracing food quality and safety."/>
    <s v="WFP"/>
    <m/>
    <s v="UN Innovation Network/FAO innovation"/>
    <s v="https://innovation.wfp.org/project/decapolis"/>
    <s v="Diet, food security, and food fortification"/>
    <m/>
    <m/>
    <m/>
    <m/>
    <m/>
    <m/>
    <m/>
    <m/>
    <m/>
    <m/>
    <m/>
    <m/>
    <m/>
    <m/>
    <m/>
    <s v="X"/>
  </r>
  <r>
    <s v="MobileVaani"/>
    <s v="MobileVaani is a missed call technology platform for bottom-of-the-pyramid rural users. Accessible free of charge from any mobile phone, MV operates in 25 Indian districts and has 1.5 million users. TikaVaani (vaccine voice) is a project to improve child vaccination coverage in rural Uttar Pradesh, India. It uses the MV platform for (1) behaviour change communication, (2) health worker training, and (3) community-based monitoring and use of call metadata to improve governance, transparency, and health services delivery. In rural India, immunisation services are offered through monthly village health and nutrition days (VHNDs). VHNDs include child weighing and malnutrition treatment, oral rehydration, and basic disease prevention and health promotion including water, sanitation and hygiene (WASH). Our bold idea is to expand the scope of the TikaVaani platform beyond immunisation to include breastfeeding, nutrition, and WASH, to transform the lives of newborns and children. OnionDev generates revenue through public and private streams and has experience with partners bringing projects to scale. The government of India is searching for ways to extend the reach of basic health services, investing in integrated delivery models, and is a project partner. High-quality scientific evidence is required to bring this low-cost innovation to scale and sustainability"/>
    <m/>
    <s v="Grand Challenges Canada"/>
    <s v="GIE Database"/>
    <s v="http://mobilevaani.in/vaani/#/1/home"/>
    <s v="Nutrition health specific"/>
    <s v="Mobile app/platform "/>
    <m/>
    <m/>
    <s v="X"/>
    <m/>
    <m/>
    <m/>
    <m/>
    <m/>
    <m/>
    <m/>
    <s v="link to data on immediate causes of malnutrition "/>
    <s v="some data component "/>
    <s v=" "/>
    <s v="X"/>
    <m/>
  </r>
  <r>
    <s v="Child Growth Monitor"/>
    <s v="Child Growth Monitor is a mobile app to measure and diagnose children for malnutrition. Instead of using a scale, height board or MUAC tape Child Growth Monitor uses image data taken with an off-the-shelf smartphone and AI."/>
    <s v="Welt Hunger Hilfe"/>
    <s v="Unknown"/>
    <s v="Knowledge Against Hunger/ AI4SDGs"/>
    <s v="https://childgrowthmonitor.org/"/>
    <s v="Nutrition data"/>
    <s v="Mobile app/platform"/>
    <s v="AI tech/computing"/>
    <m/>
    <s v="X"/>
    <m/>
    <m/>
    <m/>
    <s v="X"/>
    <m/>
    <m/>
    <s v="Measure and diagnose malntrition"/>
    <s v="link to basic causes"/>
    <s v="strong data component "/>
    <m/>
    <s v="X"/>
    <m/>
  </r>
  <r>
    <s v="Simprints"/>
    <s v="Contactless biometrics solution has been optimised to seamlessly guide the user through a simple, high-quality image capture process via the mobile phone camera. Using the Simprints biometric system, Shasthya Kormis tracks the number of antenatal and postnatal care visits a mother receives with unprecedented accuracy and efficiency to help decrease infant and maternal mortality"/>
    <m/>
    <s v="CIFF"/>
    <s v="Global Innovation Fund "/>
    <s v="https://www.simprints.com/"/>
    <s v="Nutrition health specific "/>
    <s v="Mobile app/platform "/>
    <m/>
    <m/>
    <s v="X"/>
    <m/>
    <m/>
    <m/>
    <m/>
    <m/>
    <m/>
    <s v="Case management"/>
    <s v="Link to underlying causes"/>
    <s v="strong data component "/>
    <s v=" "/>
    <s v="X"/>
    <m/>
  </r>
  <r>
    <s v="Needs Map"/>
    <s v="NeedsMap is an online platform, where people in need of something can connect with those who can help them around the country. In addition to this, anyone who would like to offer support is able to submit it to the system. The main point of the social initiative is that it is possible to ask for any type of need from veterinary services to school materials and even volunteers for a social project. Direct money demands, personal or food requests are not approved. It is online, so it reaches every city, every house or every single person with internet access. Need Map mainly deals with managing to collect needs and donors throughout the country"/>
    <m/>
    <s v="Unknown"/>
    <s v="GIE Covid-19 Innovation Hub"/>
    <s v="https://covid19innovationhub.org/innovation/needs-map-ihtiyac-haritasi"/>
    <s v="Data innovation broadly"/>
    <s v="Software/platform"/>
    <m/>
    <s v="X"/>
    <m/>
    <m/>
    <m/>
    <m/>
    <m/>
    <m/>
    <m/>
    <m/>
    <s v="NNC"/>
    <m/>
    <s v=" "/>
    <s v="X"/>
    <s v="X"/>
  </r>
  <r>
    <s v="piClinic+B27"/>
    <s v="Using open-source software and common, commercially available hardware, the piClinic Console provides the most valuable patient-record automation functions for a very low cost. For a low initial cost, clinics can start moving their records from paper to an electronic system. The piClinic Console's limited feature set reduces the time to learn the system and the electronic filing system helps clinics create and assign individual identification numbers while supporting existing identification systems during the transition."/>
    <m/>
    <s v="Unknown"/>
    <m/>
    <s v="https://piclinic.org/"/>
    <s v="For discussion"/>
    <s v="Software/platform"/>
    <m/>
    <m/>
    <m/>
    <m/>
    <s v="X"/>
    <m/>
    <m/>
    <m/>
    <m/>
    <s v="EHR"/>
    <s v="link to relevant population/ operations data "/>
    <s v="strong data component "/>
    <s v=" "/>
    <s v="X"/>
    <m/>
  </r>
  <r>
    <s v="Tupaia"/>
    <s v="Tupaia is an aggregation, analysis and visualisation platform that uses REST APIs to pull data from mSupply, DHIS2 and our own data collection app, Tupaia MediTrak. Data is presented in real-time in customized dashboards and map overlays. The data is aggregated onto a single, cloud-based database, before being presented at tupaia.org. Tupaia is free and open source and. In the context of COVID-19, Tupaia is well equipped to assist health departments in monitoring preparedness and response in a variety of ways. Health Facility Preparedness: Surveys have been built with the Tupaia MediTrak to assess the readiness of a health facility to manage suspected or confirmed cases of COVID-19. These surveys capture information about resource availability, staff training and infection prevention and control (IPC) measures in place. Information collected is mapped and visualised at Tupaia.org, providing a central hub where decision makers can view and download aggregated data displayed at the national, regional or facility level. Disease Surveillance: Suspected and confirmed cases of COVID-19 can be instantly reported by frontline health professionals through the Tupaia MediTrak app. This information is directly fed into existing national health information systems, while simultaneously being mapped and visualised at tupaia.org. Heatmaps show convergence points of disease, while overlays of case data and facility data allow the reconciliation of cases with equipped facilities"/>
    <m/>
    <s v="Australia"/>
    <s v="GIE Covid-19 Innovation Hub"/>
    <s v="https://covid19innovationhub.org/innovation/tupaia"/>
    <s v="Data innovation broadly"/>
    <s v="Software/platform"/>
    <s v="Big data"/>
    <m/>
    <m/>
    <m/>
    <s v="X"/>
    <m/>
    <m/>
    <m/>
    <s v="X"/>
    <s v="Data analytics and disease surveillance"/>
    <s v="Unclear"/>
    <s v="strong data component"/>
    <s v=" "/>
    <m/>
    <m/>
  </r>
  <r>
    <s v="Citizen-Indivisual/Household Dietary Diversity Dynamics (Citizen-H2D3)"/>
    <s v=" novel and user-friendly tool to shift diet data collection pathways away from static researcher-led methods, towards dynamic citizen-led systems that can be integrated with other data sources in agriculture and health. Citizen-H2D3 will provide an unprecedented capacity for individuals, next users, and end users to track a series of metrics in [near] real-time. Citizen-H2D3 system will be comprised of (1) a front-end tool that engages citizens as providers and consumers of information on diet diversity, and (2) a back-end platform that empowers researchers, institutions, and ultimately individuals to generate evidence-driven and robust insights about the dynamics of diet diversity that can guide regional understanding of trends and empower decision-makers to develop viable and contextually-relevant policies."/>
    <m/>
    <s v="CGIAR"/>
    <s v="CGIAR Platform for Big Data in Agriculture"/>
    <s v="https://bigdata.cgiar.org/inspire/inspire-challenge-2020/citizen-h2d3/"/>
    <s v="Diet, food security, and food fortification"/>
    <s v="Big data"/>
    <s v="Mobile app/platform"/>
    <m/>
    <s v="X"/>
    <m/>
    <m/>
    <s v="X"/>
    <m/>
    <m/>
    <m/>
    <m/>
    <m/>
    <m/>
    <m/>
    <s v="X"/>
    <m/>
  </r>
  <r>
    <s v="Disease Prevention Maps"/>
    <s v="Facebook Disease Prevention Maps are designed to help public health organizations close gaps in understanding where people live, how people are moving, and the state of their cellular connectivity, in order to improve the effectiveness of health campaigns and epidemic response. These datasets, when combined with epidemiological information from health systems, assist nonprofits in reaching vulnerable communities more effectively and in better understanding the pathways of disease outbreaks that are spread by human-to-human contact."/>
    <m/>
    <s v="Facebook"/>
    <s v="Facebook Data for Good"/>
    <s v="https://dataforgood.fb.com/tools/disease-prevention-maps/"/>
    <s v="Data innovation broadly"/>
    <s v="Software/platform"/>
    <m/>
    <m/>
    <m/>
    <s v="X"/>
    <m/>
    <m/>
    <m/>
    <m/>
    <s v="X"/>
    <s v="disease surviellance"/>
    <s v="NNC"/>
    <m/>
    <s v=" "/>
    <s v="X"/>
    <m/>
  </r>
  <r>
    <s v="Mapping the world to help aid workers, with weakly, semi-supervised learning"/>
    <s v="Building on our previous publication of similar high-resolution population maps for 22 countries, we're now releasing new maps of the majority of the African continent, and the project will eventually map nearly the whole world’s population. When it is completed, humanitarian agencies will be able to determine how populations are distributed even in remote areas, so that health care workers can better reach households and relief workers can better distribute aid. Offering open data for free in a responsible way also enables Facebook researchers to better understand the many applications of their work and to guide their research in the right directions. No Facebook data has been or will be used in the project. The census and satellite data used contain no personally identifiable information."/>
    <m/>
    <s v="Facebook"/>
    <m/>
    <s v="https://ai.facebook.com/blog/mapping-the-world-to-help-aid-workers-with-weakly-semi-supervised-learning"/>
    <s v="Other nutrition relevant sector"/>
    <s v="Software/platform"/>
    <m/>
    <m/>
    <m/>
    <s v="X"/>
    <m/>
    <s v="X"/>
    <s v="X"/>
    <m/>
    <s v="X"/>
    <s v="Maps to help distribute aid"/>
    <s v="NNC"/>
    <m/>
    <s v=" "/>
    <s v="X"/>
    <m/>
  </r>
  <r>
    <s v="Using non-traditional sources of data to understand indicators like household poverty, in real-time"/>
    <s v="Humanitarian organizations, governments, and policy-makers in low and middle income countries are usually forced to make decisions based on limited data typically collected by means of household surveys. With information becoming more accessible, we are now able to overcome some of the limitations of traditional surveys by collecting data in faster, cheaper, more reliable and dynamic ways– which can be used effectively for policy advocacy and in identifying areas in most need of development and support. Multiple studies have shown that we can leverage new sources of data to estimate human characteristics such as literacy, poverty, and unemployment"/>
    <m/>
    <s v="UNICEF"/>
    <s v="UNICEF Office of Innovation"/>
    <s v="https://www.unicef.org/innovation/social-indicators"/>
    <s v="Data innovation broadly"/>
    <s v="AI tech/computing"/>
    <s v="Remote data collection"/>
    <m/>
    <s v="X"/>
    <m/>
    <m/>
    <m/>
    <m/>
    <m/>
    <m/>
    <s v="New data sources to solve problems"/>
    <s v="Unclear"/>
    <s v="strong data component "/>
    <s v=" "/>
    <s v="X"/>
    <m/>
  </r>
  <r>
    <s v="ClimMob "/>
    <s v="ClimMob is an online software for agricultural citizen science.  Agricultural citizen science turns the research paradigm on its head: Instead of a few researchers carrying out complicated field trials, large numbers of farmers or gardeners carry out simple and small trials on their land. Taken together, the many small trials can offer valuable information about the local suitability of agricultural technologies. The ClimMob software relies on a citizen science approach called tricot (triadic comparisons of technologies). The software streamlines the experimental cycle, from design, to digital data collection, automatic analysis and report creation. It has been used to create large participatory trials, which have reached 50,000 plot * seasons, generating agronomic recommendations for many farmers"/>
    <s v="CGIAR"/>
    <s v="N/A"/>
    <s v="CGIAR"/>
    <s v="https://climmob.net/blog/"/>
    <s v="Remove"/>
    <m/>
    <m/>
    <s v="X"/>
    <m/>
    <m/>
    <m/>
    <m/>
    <m/>
    <m/>
    <m/>
    <m/>
    <m/>
    <m/>
    <m/>
    <m/>
    <s v="X"/>
  </r>
  <r>
    <s v="Moby (MOther baBY) App"/>
    <s v="An Android phone-based application called the Moby (MOther baBY) App, developed by EGPAF and D-Tree as a mother-baby pair health service provision and tracking tool, combines decision-support for health providers with the ability to create electronic patient records in the MNCH setting in Tanzania hence addressing the challenge of lack of timely, accurate, and complete patient information that allows health providers to follow mothers and their infants along a continuum of care (CoC). The data aggregated by the App will produce a real-time, patient-level database with site-level reporting features that are linked to the national reporting system (DHIS2)."/>
    <m/>
    <m/>
    <s v="GIE Database"/>
    <s v="https://www.pedaids.org/project/moby-app/"/>
    <s v="Nutrition health specific "/>
    <s v="Mobile app/platform"/>
    <m/>
    <m/>
    <s v="X"/>
    <m/>
    <s v="X"/>
    <m/>
    <m/>
    <m/>
    <m/>
    <s v="MNCH"/>
    <s v="link to relevant population/ operations data "/>
    <s v="strong data component "/>
    <s v=" "/>
    <s v="X"/>
    <m/>
  </r>
  <r>
    <s v="Cockpit"/>
    <s v="Cockpit is a project designed to provide WFP field staff with timely access to automated, integrated and visualized data analyses to optimize WFP's school feeding programming. Cockpit is being implemented under WFP’s COVID-19 Fast Track innovation challenge."/>
    <s v="WFP"/>
    <s v="WFP"/>
    <s v="WFP Innovation"/>
    <s v="https://innovation.wfp.org/project/cockpit"/>
    <s v="Diet, food security, and food fortification"/>
    <m/>
    <m/>
    <m/>
    <m/>
    <m/>
    <m/>
    <m/>
    <m/>
    <m/>
    <s v="X"/>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1B1892-B5A7-4F77-ADB8-F81A282655B6}"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I1047008:BK1047025" firstHeaderRow="1" firstDataRow="1" firstDataCol="0"/>
  <pivotFields count="2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2" dT="2021-06-17T13:21:32.27" personId="{7646660F-2A22-4C74-ADCA-1B74C5BE1212}" id="{4AA54279-2E99-4211-B0D8-A1E2DD897B52}">
    <text>this seems like a research study no?</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1-05-21T18:23:03.44" personId="{063E95E2-3D66-4619-9D36-ACF135D25C6E}" id="{AAC02C49-9D93-4D6F-BA45-D9CB884CC3D1}">
    <text>What type of innovation area would this fall under?</text>
  </threadedComment>
  <threadedComment ref="B10" dT="2021-05-26T14:12:47.46" personId="{063E95E2-3D66-4619-9D36-ACF135D25C6E}" id="{2263F3B3-B935-420C-9265-818F185EDE48}">
    <text>Not sure what innovation area this would fall under</text>
  </threadedComment>
  <threadedComment ref="B15" dT="2021-04-26T17:26:36.71" personId="{063E95E2-3D66-4619-9D36-ACF135D25C6E}" id="{8865930D-491F-45CE-95B0-A2C2C1B3ADE7}">
    <text>How does this fit into our categories?</text>
  </threadedComment>
  <threadedComment ref="B34" dT="2021-05-21T18:54:14.87" personId="{063E95E2-3D66-4619-9D36-ACF135D25C6E}" id="{AFA977F1-D1E3-4F59-B5EE-C20233786211}">
    <text>Should this be considered a "yes"?</text>
  </threadedComment>
  <threadedComment ref="B47" dT="2021-04-28T19:27:05.15" personId="{063E95E2-3D66-4619-9D36-ACF135D25C6E}" id="{9D9B3953-C413-4B4C-B955-28F182B8095B}">
    <text>What should this be tagged under?</text>
  </threadedComment>
  <threadedComment ref="B49" dT="2021-04-19T20:48:05.75" personId="{063E95E2-3D66-4619-9D36-ACF135D25C6E}" id="{517465F2-22CD-4FB7-A030-4A57581C95B1}">
    <text>@Arja  Huestis Are we keeping these types of clinical tools</text>
    <mentions>
      <mention mentionpersonId="{9763ED9C-B35A-41C4-A0B5-09341ED14F3B}" mentionId="{CDD8B30F-5234-4040-A310-D32E7E3A8C48}" startIndex="0" length="14"/>
    </mentions>
  </threadedComment>
  <threadedComment ref="B90" dT="2021-07-13T19:19:22.62" personId="{063E95E2-3D66-4619-9D36-ACF135D25C6E}" id="{12F70BAC-F314-4A80-95A0-9889D46D2B8F}">
    <text>nutrition data as an input so remove</text>
  </threadedComment>
  <threadedComment ref="B98" dT="2021-06-17T13:19:52.44" personId="{7646660F-2A22-4C74-ADCA-1B74C5BE1212}" id="{08A56378-A18C-4809-8324-B85CF72857F3}">
    <text>not sure how this is a data innovation</text>
  </threadedComment>
  <threadedComment ref="B104" dT="2021-04-28T19:27:23.74" personId="{063E95E2-3D66-4619-9D36-ACF135D25C6E}" id="{F7A63555-6C1F-4445-AB5F-D9246F7EEF9F}">
    <text>Would this be tagged as a health management tool in addition to mobile tooll?</text>
  </threadedComment>
  <threadedComment ref="B148" dT="2021-06-17T13:17:43.59" personId="{7646660F-2A22-4C74-ADCA-1B74C5BE1212}" id="{4B3D7ACD-D803-4A8C-9541-966EEC99D3C7}">
    <text>when we dont have enough information lets exclude</text>
  </threadedComment>
  <threadedComment ref="B159" dT="2021-04-27T15:30:15.76" personId="{063E95E2-3D66-4619-9D36-ACF135D25C6E}" id="{076958AA-C007-4631-82D9-A4EB9C3FDD78}">
    <text>What innovation area should this be tagged under?</text>
  </threadedComment>
  <threadedComment ref="B159" dT="2021-04-27T15:40:08.63" personId="{063E95E2-3D66-4619-9D36-ACF135D25C6E}" id="{CDAEEA93-4361-4D36-9DC2-A18A16683B94}" parentId="{076958AA-C007-4631-82D9-A4EB9C3FDD78}">
    <text>Tagging as big data for now</text>
  </threadedComment>
  <threadedComment ref="B159" dT="2021-04-28T19:15:25.60" personId="{60DF23FE-751D-4AB3-85DE-625F0C25C4FF}" id="{2A32F799-F626-4D8C-A408-6EC6FCB0FD8A}" parentId="{076958AA-C007-4631-82D9-A4EB9C3FDD78}">
    <text>YEah I think we agreed for now big data is cool - we can always expand if we do a quality control check with others.</text>
  </threadedComment>
  <threadedComment ref="B167" dT="2021-04-20T15:36:20.69" personId="{063E95E2-3D66-4619-9D36-ACF135D25C6E}" id="{6772F7F0-AED4-405F-A584-99E654780A45}">
    <text>Should this be included? This is a research study - not really about improving data quality, availability or access.</text>
  </threadedComment>
  <threadedComment ref="B170" dT="2021-06-17T13:21:32.27" personId="{7646660F-2A22-4C74-ADCA-1B74C5BE1212}" id="{1FEE32A6-09F8-4836-A632-192B6A3FDE2E}">
    <text>this seems like a research study no?</text>
  </threadedComment>
  <threadedComment ref="B175" dT="2021-05-21T19:26:58.82" personId="{063E95E2-3D66-4619-9D36-ACF135D25C6E}" id="{0B526F26-8B02-459E-A6D6-7981642C36E4}">
    <text>What innovation cateogry would this fall under?</text>
  </threadedComment>
</ThreadedComments>
</file>

<file path=xl/threadedComments/threadedComment3.xml><?xml version="1.0" encoding="utf-8"?>
<ThreadedComments xmlns="http://schemas.microsoft.com/office/spreadsheetml/2018/threadedcomments" xmlns:x="http://schemas.openxmlformats.org/spreadsheetml/2006/main">
  <threadedComment ref="I53" dT="2021-10-02T17:58:38.52" personId="{B4231A51-1A00-4F29-8978-BC5A2C84FE2C}" id="{DD960EC1-6B04-4617-AB06-D0CCB5495550}">
    <text>varies country to country</text>
  </threadedComment>
</ThreadedComments>
</file>

<file path=xl/threadedComments/threadedComment4.xml><?xml version="1.0" encoding="utf-8"?>
<ThreadedComments xmlns="http://schemas.microsoft.com/office/spreadsheetml/2018/threadedcomments" xmlns:x="http://schemas.openxmlformats.org/spreadsheetml/2006/main">
  <threadedComment ref="B4" dT="2021-04-19T21:17:45.79" personId="{063E95E2-3D66-4619-9D36-ACF135D25C6E}" id="{FBCA2DFE-D689-40D2-B454-F1483A309DCC}">
    <text>Should this be included?</text>
  </threadedComment>
  <threadedComment ref="B4" dT="2021-04-20T15:52:13.52" personId="{063E95E2-3D66-4619-9D36-ACF135D25C6E}" id="{9B4B9E7C-81FC-44B9-8D9A-5E42F46EA1F6}" parentId="{FBCA2DFE-D689-40D2-B454-F1483A309DCC}">
    <text>Remove since too clinical (diagnostic ultrasounds) and not surveying a data purpose</text>
  </threadedComment>
  <threadedComment ref="B15" dT="2021-04-19T21:23:48.39" personId="{063E95E2-3D66-4619-9D36-ACF135D25C6E}" id="{5CDCF4D4-5F04-4E54-A379-28699F227DB1}">
    <text>Should this be removed since we don't have any further info on if this is related to data?</text>
  </threadedComment>
  <threadedComment ref="B15" dT="2021-04-20T16:00:20.30" personId="{063E95E2-3D66-4619-9D36-ACF135D25C6E}" id="{6B3FB526-A201-455D-9C0C-65A82A8D5886}" parentId="{5CDCF4D4-5F04-4E54-A379-28699F227DB1}">
    <text>Yes remove</text>
  </threadedComment>
  <threadedComment ref="B16" dT="2021-04-19T20:56:54.27" personId="{063E95E2-3D66-4619-9D36-ACF135D25C6E}" id="{35CE4E7D-EE13-4A02-9CB9-D3BED842F6ED}">
    <text>Not sure how this stregthens data quality, availability or acccess?</text>
  </threadedComment>
  <threadedComment ref="B16" dT="2021-04-20T15:42:52.36" personId="{063E95E2-3D66-4619-9D36-ACF135D25C6E}" id="{A9991E58-60B5-465B-8BB6-4DD59A42FCCF}" parentId="{35CE4E7D-EE13-4A02-9CB9-D3BED842F6ED}">
    <text>Sounds like it is a program/initiative - Need to ask if this should be included</text>
  </threadedComment>
  <threadedComment ref="B17" dT="2021-04-19T21:15:53.59" personId="{063E95E2-3D66-4619-9D36-ACF135D25C6E}" id="{176BF202-EFFE-4F70-B9FF-D32A345F7AB3}">
    <text>What category does this go under?</text>
  </threadedComment>
  <threadedComment ref="B17" dT="2021-04-20T15:51:02.93" personId="{063E95E2-3D66-4619-9D36-ACF135D25C6E}" id="{40445238-1F0C-47F6-A55D-32C554ECF07E}" parentId="{176BF202-EFFE-4F70-B9FF-D32A345F7AB3}">
    <text>Not enough information so remove</text>
  </threadedComment>
  <threadedComment ref="B24" dT="2021-04-19T21:21:00.82" personId="{063E95E2-3D66-4619-9D36-ACF135D25C6E}" id="{4A520AD3-FD91-444D-9D4C-8D65F6882D2D}">
    <text>Is this big data? I can't find more info online</text>
  </threadedComment>
  <threadedComment ref="B24" dT="2021-04-20T15:54:58.87" personId="{063E95E2-3D66-4619-9D36-ACF135D25C6E}" id="{4C2422C9-8C69-4D2D-ACB7-05C98E7E8E7C}" parentId="{4A520AD3-FD91-444D-9D4C-8D65F6882D2D}">
    <text>Not enough information so remove</text>
  </threadedComment>
  <threadedComment ref="B25" dT="2021-04-19T20:56:05.38" personId="{063E95E2-3D66-4619-9D36-ACF135D25C6E}" id="{16BDDCBB-B28F-448A-8DFB-6D4E7817B884}">
    <text>What category does this go under since the innovation is a program?</text>
  </threadedComment>
  <threadedComment ref="B25" dT="2021-04-20T15:39:46.17" personId="{063E95E2-3D66-4619-9D36-ACF135D25C6E}" id="{A12E9409-0004-4A56-8795-24E77810F320}" parentId="{16BDDCBB-B28F-448A-8DFB-6D4E7817B884}">
    <text>Not strong data so remove - seems like more of a technical assistance program</text>
  </threadedComment>
  <threadedComment ref="B34" dT="2021-04-19T21:15:41.83" personId="{063E95E2-3D66-4619-9D36-ACF135D25C6E}" id="{BB238A7D-0FEE-4095-BAC9-EBEBEBCC7AE0}">
    <text>Should this be removed? does it improve data quality, avail, or access?</text>
  </threadedComment>
  <threadedComment ref="B34" dT="2021-04-20T15:48:45.28" personId="{063E95E2-3D66-4619-9D36-ACF135D25C6E}" id="{8FAB8B99-D50B-4FDF-851C-30FFCA159A39}" parentId="{BB238A7D-0FEE-4095-BAC9-EBEBEBCC7AE0}">
    <text>Yes remove since no strong data component</text>
  </threadedComment>
</ThreadedComments>
</file>

<file path=xl/threadedComments/threadedComment5.xml><?xml version="1.0" encoding="utf-8"?>
<ThreadedComments xmlns="http://schemas.microsoft.com/office/spreadsheetml/2018/threadedcomments" xmlns:x="http://schemas.openxmlformats.org/spreadsheetml/2006/main">
  <threadedComment ref="D6" dT="2021-10-02T17:58:38.52" personId="{B4231A51-1A00-4F29-8978-BC5A2C84FE2C}" id="{3B343F2B-5E83-40EE-8E39-DCEFB21A328E}">
    <text>varies country to country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scn.org/uploads/web/news/UNSCN-Nutrition-45-WEB.pdf" TargetMode="External"/><Relationship Id="rId3" Type="http://schemas.openxmlformats.org/officeDocument/2006/relationships/hyperlink" Target="https://innovation.wfp.org/" TargetMode="External"/><Relationship Id="rId7" Type="http://schemas.openxmlformats.org/officeDocument/2006/relationships/hyperlink" Target="https://ai-for-sdgs.academy/" TargetMode="External"/><Relationship Id="rId12" Type="http://schemas.openxmlformats.org/officeDocument/2006/relationships/printerSettings" Target="../printerSettings/printerSettings1.bin"/><Relationship Id="rId2" Type="http://schemas.openxmlformats.org/officeDocument/2006/relationships/hyperlink" Target="https://knowledgeagainsthunger.org/wp-content/uploads/2020/04/NutritionInformationSystems_Final.pdf" TargetMode="External"/><Relationship Id="rId1" Type="http://schemas.openxmlformats.org/officeDocument/2006/relationships/hyperlink" Target="https://sightandlife.org/wp-content/uploads/2019/08/SightandLifeMagazine_2019_Data_in_Nutrition_FULL.pdf" TargetMode="External"/><Relationship Id="rId6" Type="http://schemas.openxmlformats.org/officeDocument/2006/relationships/hyperlink" Target="https://www.undatarevolution.org/" TargetMode="External"/><Relationship Id="rId11" Type="http://schemas.openxmlformats.org/officeDocument/2006/relationships/hyperlink" Target="https://covid19innovationhub.org/" TargetMode="External"/><Relationship Id="rId5" Type="http://schemas.openxmlformats.org/officeDocument/2006/relationships/hyperlink" Target="https://www.rockefellerfoundation.org/initiative/data-org/" TargetMode="External"/><Relationship Id="rId10" Type="http://schemas.openxmlformats.org/officeDocument/2006/relationships/hyperlink" Target="https://www.globalinnovationexchange.org/browse/innovation" TargetMode="External"/><Relationship Id="rId4" Type="http://schemas.openxmlformats.org/officeDocument/2006/relationships/hyperlink" Target="https://www.data4sdgs.org/" TargetMode="External"/><Relationship Id="rId9" Type="http://schemas.openxmlformats.org/officeDocument/2006/relationships/hyperlink" Target="https://www.worldbank.org/en/data/statistical-capacity-building/data-innovation-fund"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data4sdgs.org/index.php/initiatives/africa-regional-data-cube" TargetMode="External"/><Relationship Id="rId117" Type="http://schemas.openxmlformats.org/officeDocument/2006/relationships/vmlDrawing" Target="../drawings/vmlDrawing2.vml"/><Relationship Id="rId21" Type="http://schemas.openxmlformats.org/officeDocument/2006/relationships/hyperlink" Target="https://www.pedaids.org/project/moby-app/" TargetMode="External"/><Relationship Id="rId42" Type="http://schemas.openxmlformats.org/officeDocument/2006/relationships/hyperlink" Target="https://www.nutritionintl.org/learning-resource/omni/" TargetMode="External"/><Relationship Id="rId47" Type="http://schemas.openxmlformats.org/officeDocument/2006/relationships/hyperlink" Target="https://www.dreampy.org/" TargetMode="External"/><Relationship Id="rId63" Type="http://schemas.openxmlformats.org/officeDocument/2006/relationships/hyperlink" Target="https://www.globalinnovationexchange.org/innovation/meta-maternal-expert-thinking-analyzer" TargetMode="External"/><Relationship Id="rId68" Type="http://schemas.openxmlformats.org/officeDocument/2006/relationships/hyperlink" Target="http://www.fao.org/3/ca6132en/ca6132en.pdf" TargetMode="External"/><Relationship Id="rId84" Type="http://schemas.openxmlformats.org/officeDocument/2006/relationships/hyperlink" Target="https://www.mobenzi.com/index.html" TargetMode="External"/><Relationship Id="rId89" Type="http://schemas.openxmlformats.org/officeDocument/2006/relationships/hyperlink" Target="https://www.grandchallenges.ca/grantee-stars/1808-16153/" TargetMode="External"/><Relationship Id="rId112" Type="http://schemas.openxmlformats.org/officeDocument/2006/relationships/hyperlink" Target="http://www.faapa.info/blog/agric-tech-harvestplus-nigeria-to-launch-biofort-stat-in-november/" TargetMode="External"/><Relationship Id="rId16" Type="http://schemas.openxmlformats.org/officeDocument/2006/relationships/hyperlink" Target="http://open-global.kcl.ac.uk/" TargetMode="External"/><Relationship Id="rId107" Type="http://schemas.openxmlformats.org/officeDocument/2006/relationships/hyperlink" Target="https://inddex.nutrition.tufts.edu/global-food-matters-database" TargetMode="External"/><Relationship Id="rId11" Type="http://schemas.openxmlformats.org/officeDocument/2006/relationships/hyperlink" Target="https://www.georgeinstitute.org/projects/foodswitch" TargetMode="External"/><Relationship Id="rId32" Type="http://schemas.openxmlformats.org/officeDocument/2006/relationships/hyperlink" Target="https://www.globalinnovationexchange.org/innovation/community-based-information-system-for-child-and-maternal-health-in-remote-populations" TargetMode="External"/><Relationship Id="rId37" Type="http://schemas.openxmlformats.org/officeDocument/2006/relationships/hyperlink" Target="https://www.globalinnovationexchange.org/innovation/hemoglobe-revitalizing-maternal-anemia-prevention-and-treatment-globally" TargetMode="External"/><Relationship Id="rId53" Type="http://schemas.openxmlformats.org/officeDocument/2006/relationships/hyperlink" Target="https://ai.facebook.com/blog/mapping-the-world-to-help-aid-workers-with-weakly-semi-supervised-learning" TargetMode="External"/><Relationship Id="rId58" Type="http://schemas.openxmlformats.org/officeDocument/2006/relationships/hyperlink" Target="https://www.globalinnovationexchange.org/innovation/demand-sensing-and-digital-tracking-for-maternal-and-child-health-in-uganda" TargetMode="External"/><Relationship Id="rId74" Type="http://schemas.openxmlformats.org/officeDocument/2006/relationships/hyperlink" Target="https://www.ihris.org/digital-solutions" TargetMode="External"/><Relationship Id="rId79" Type="http://schemas.openxmlformats.org/officeDocument/2006/relationships/hyperlink" Target="https://www.who.int/news/item/06-05-2021-the-unicef-who-wb-joint-child-malnutrition-estimates-group-released-new-data-for-2021" TargetMode="External"/><Relationship Id="rId102" Type="http://schemas.openxmlformats.org/officeDocument/2006/relationships/hyperlink" Target="https://data.apps.fao.org/" TargetMode="External"/><Relationship Id="rId5" Type="http://schemas.openxmlformats.org/officeDocument/2006/relationships/hyperlink" Target="https://nutritionvisualizer.org/" TargetMode="External"/><Relationship Id="rId90" Type="http://schemas.openxmlformats.org/officeDocument/2006/relationships/hyperlink" Target="https://www.grandchallenges.ca/grantee-stars/0694-01-10/" TargetMode="External"/><Relationship Id="rId95" Type="http://schemas.openxmlformats.org/officeDocument/2006/relationships/hyperlink" Target="https://www.harvestplus.org/knowledge-market/in-the-news/can-blockchain-bolster-biofortification-value-chains" TargetMode="External"/><Relationship Id="rId22" Type="http://schemas.openxmlformats.org/officeDocument/2006/relationships/hyperlink" Target="https://mvam.org/info/" TargetMode="External"/><Relationship Id="rId27" Type="http://schemas.openxmlformats.org/officeDocument/2006/relationships/hyperlink" Target="https://www.globalinnovationexchange.org/innovation/ikure-techsoft" TargetMode="External"/><Relationship Id="rId43" Type="http://schemas.openxmlformats.org/officeDocument/2006/relationships/hyperlink" Target="https://minimod.ucdavis.edu/" TargetMode="External"/><Relationship Id="rId48" Type="http://schemas.openxmlformats.org/officeDocument/2006/relationships/hyperlink" Target="https://www.missingmaps.org/" TargetMode="External"/><Relationship Id="rId64" Type="http://schemas.openxmlformats.org/officeDocument/2006/relationships/hyperlink" Target="https://www.globalinnovationexchange.org/innovation/using-geocoded-big-data-to-identify-causal-links-between-infectious-diseases-and-child-developmental-outcomes" TargetMode="External"/><Relationship Id="rId69" Type="http://schemas.openxmlformats.org/officeDocument/2006/relationships/hyperlink" Target="https://innovation.wfp.org/project/decapolis" TargetMode="External"/><Relationship Id="rId113" Type="http://schemas.openxmlformats.org/officeDocument/2006/relationships/hyperlink" Target="https://www.bodysurfacetranslations.com/autoanthro" TargetMode="External"/><Relationship Id="rId118" Type="http://schemas.openxmlformats.org/officeDocument/2006/relationships/comments" Target="../comments2.xml"/><Relationship Id="rId80" Type="http://schemas.openxmlformats.org/officeDocument/2006/relationships/hyperlink" Target="https://www.ushahidi.com/" TargetMode="External"/><Relationship Id="rId85" Type="http://schemas.openxmlformats.org/officeDocument/2006/relationships/hyperlink" Target="https://www.heacod.org/en-gb/Pages/Home.aspx" TargetMode="External"/><Relationship Id="rId12" Type="http://schemas.openxmlformats.org/officeDocument/2006/relationships/hyperlink" Target="https://caremother.in/" TargetMode="External"/><Relationship Id="rId17" Type="http://schemas.openxmlformats.org/officeDocument/2006/relationships/hyperlink" Target="https://www.simprints.com/" TargetMode="External"/><Relationship Id="rId33" Type="http://schemas.openxmlformats.org/officeDocument/2006/relationships/hyperlink" Target="https://www.globalinnovationexchange.org/innovation/www-statscongo-com" TargetMode="External"/><Relationship Id="rId38" Type="http://schemas.openxmlformats.org/officeDocument/2006/relationships/hyperlink" Target="https://www.globalinnovationexchange.org/innovation/using-digital-and-mobile-technology-to-create-an-affordable-community-rooted-community-health-service-for-poor-remote-settings" TargetMode="External"/><Relationship Id="rId59" Type="http://schemas.openxmlformats.org/officeDocument/2006/relationships/hyperlink" Target="https://www.globalinnovationexchange.org/innovation/promed-mapping-the-risk-of-international-infectious-disease-spread" TargetMode="External"/><Relationship Id="rId103" Type="http://schemas.openxmlformats.org/officeDocument/2006/relationships/hyperlink" Target="https://knowledgeagainsthunger.org/research/prevention/severe-acute-malnutrition-sam-photo-diagnosis-app-project/" TargetMode="External"/><Relationship Id="rId108" Type="http://schemas.openxmlformats.org/officeDocument/2006/relationships/hyperlink" Target="https://inddex.nutrition.tufts.edu/global-food-matters-database" TargetMode="External"/><Relationship Id="rId54" Type="http://schemas.openxmlformats.org/officeDocument/2006/relationships/hyperlink" Target="https://www.unicef.org/innovation/social-indicators" TargetMode="External"/><Relationship Id="rId70" Type="http://schemas.openxmlformats.org/officeDocument/2006/relationships/hyperlink" Target="https://chemonics.com/impact-story/better-data-better-farms-ghana/" TargetMode="External"/><Relationship Id="rId75" Type="http://schemas.openxmlformats.org/officeDocument/2006/relationships/hyperlink" Target="http://paris21.org/cgd" TargetMode="External"/><Relationship Id="rId91" Type="http://schemas.openxmlformats.org/officeDocument/2006/relationships/hyperlink" Target="https://www.unicefinnovationfund.org/broadcast/updates/conative-labs-monitoring-water-quality-real-time" TargetMode="External"/><Relationship Id="rId96" Type="http://schemas.openxmlformats.org/officeDocument/2006/relationships/hyperlink" Target="https://www.gainhealth.org/resources/reports-and-publications/supply-chain-analysis-nutrition-tool-scan" TargetMode="External"/><Relationship Id="rId1" Type="http://schemas.openxmlformats.org/officeDocument/2006/relationships/pivotTable" Target="../pivotTables/pivotTable1.xml"/><Relationship Id="rId6" Type="http://schemas.openxmlformats.org/officeDocument/2006/relationships/hyperlink" Target="https://www.wfp.org/publications/2020-fill-nutrient-gap" TargetMode="External"/><Relationship Id="rId23" Type="http://schemas.openxmlformats.org/officeDocument/2006/relationships/hyperlink" Target="https://childgrowthmonitor.org/" TargetMode="External"/><Relationship Id="rId28" Type="http://schemas.openxmlformats.org/officeDocument/2006/relationships/hyperlink" Target="https://www.globalinnovationexchange.org/innovation/living-goods" TargetMode="External"/><Relationship Id="rId49" Type="http://schemas.openxmlformats.org/officeDocument/2006/relationships/hyperlink" Target="https://www.geopoll.com/" TargetMode="External"/><Relationship Id="rId114" Type="http://schemas.openxmlformats.org/officeDocument/2006/relationships/hyperlink" Target="https://now.tufts.edu/articles/better-ways-measure-food-security" TargetMode="External"/><Relationship Id="rId119" Type="http://schemas.microsoft.com/office/2017/10/relationships/threadedComment" Target="../threadedComments/threadedComment2.xml"/><Relationship Id="rId10" Type="http://schemas.openxmlformats.org/officeDocument/2006/relationships/hyperlink" Target="https://foodsystemsdashboard.org/" TargetMode="External"/><Relationship Id="rId31" Type="http://schemas.openxmlformats.org/officeDocument/2006/relationships/hyperlink" Target="https://innovation.wfp.org/project/scope-coda" TargetMode="External"/><Relationship Id="rId44" Type="http://schemas.openxmlformats.org/officeDocument/2006/relationships/hyperlink" Target="https://micronutrient.support/" TargetMode="External"/><Relationship Id="rId52" Type="http://schemas.openxmlformats.org/officeDocument/2006/relationships/hyperlink" Target="https://dataforgood.fb.com/tools/disease-prevention-maps/" TargetMode="External"/><Relationship Id="rId60" Type="http://schemas.openxmlformats.org/officeDocument/2006/relationships/hyperlink" Target="https://www.globalinnovationexchange.org/innovation/structured-speech-recognition-platform" TargetMode="External"/><Relationship Id="rId65" Type="http://schemas.openxmlformats.org/officeDocument/2006/relationships/hyperlink" Target="https://www.globalinnovationexchange.org/innovation/a-simple-tool-and-mobile-phone-application-to-improve-community-based-case-management-of-premature-and-jaundiced-newborns" TargetMode="External"/><Relationship Id="rId73" Type="http://schemas.openxmlformats.org/officeDocument/2006/relationships/hyperlink" Target="https://www.unicef.org/ethiopia/strengthening-government-systems" TargetMode="External"/><Relationship Id="rId78" Type="http://schemas.openxmlformats.org/officeDocument/2006/relationships/hyperlink" Target="https://www.advancingnutrition.org/what-we-do/activities/adapting-country-specific-food-lists-measure-diet-quality-and-advance" TargetMode="External"/><Relationship Id="rId81" Type="http://schemas.openxmlformats.org/officeDocument/2006/relationships/hyperlink" Target="https://smartmethodology.org/smartplus/" TargetMode="External"/><Relationship Id="rId86" Type="http://schemas.openxmlformats.org/officeDocument/2006/relationships/hyperlink" Target="https://innovation.wfp.org/project/building-blocks" TargetMode="External"/><Relationship Id="rId94" Type="http://schemas.openxmlformats.org/officeDocument/2006/relationships/hyperlink" Target="https://www.unicefinnovationfund.org/broadcast/updates/geospatial-mapping-using-ai-and-satellite-data" TargetMode="External"/><Relationship Id="rId99" Type="http://schemas.openxmlformats.org/officeDocument/2006/relationships/hyperlink" Target="https://ieeexplore.ieee.org/document/7935488" TargetMode="External"/><Relationship Id="rId101" Type="http://schemas.openxmlformats.org/officeDocument/2006/relationships/hyperlink" Target="https://www.who.int/nutgrowthdb/software/en/" TargetMode="External"/><Relationship Id="rId4" Type="http://schemas.openxmlformats.org/officeDocument/2006/relationships/hyperlink" Target="https://www.livessavedtool.org/" TargetMode="External"/><Relationship Id="rId9" Type="http://schemas.openxmlformats.org/officeDocument/2006/relationships/hyperlink" Target="http://optimamodel.com/nutrition/" TargetMode="External"/><Relationship Id="rId13" Type="http://schemas.openxmlformats.org/officeDocument/2006/relationships/hyperlink" Target="http://mobilevaani.in/vaani/" TargetMode="External"/><Relationship Id="rId18" Type="http://schemas.openxmlformats.org/officeDocument/2006/relationships/hyperlink" Target="https://piclinic.org/" TargetMode="External"/><Relationship Id="rId39" Type="http://schemas.openxmlformats.org/officeDocument/2006/relationships/hyperlink" Target="https://kimetrica.com/our-projects/?country=&amp;service=&amp;search=MERON" TargetMode="External"/><Relationship Id="rId109" Type="http://schemas.openxmlformats.org/officeDocument/2006/relationships/hyperlink" Target="https://datadent.org/2021/06/18/measuring-the-effectiveness-of-nutrition-advocacy/" TargetMode="External"/><Relationship Id="rId34" Type="http://schemas.openxmlformats.org/officeDocument/2006/relationships/hyperlink" Target="https://www.globalinnovationexchange.org/innovation/use-of-metabolomics-for-the-identification-and-validation-of-clinical-biomarkers-for-preterm-birth" TargetMode="External"/><Relationship Id="rId50" Type="http://schemas.openxmlformats.org/officeDocument/2006/relationships/hyperlink" Target="https://covid19innovationhub.org/innovation/needs-map-ihtiyac-haritasi" TargetMode="External"/><Relationship Id="rId55" Type="http://schemas.openxmlformats.org/officeDocument/2006/relationships/hyperlink" Target="https://innovation.wfp.org/project/dalili" TargetMode="External"/><Relationship Id="rId76" Type="http://schemas.openxmlformats.org/officeDocument/2006/relationships/hyperlink" Target="https://paris21.org/advanced-data-planning-tool-adapt" TargetMode="External"/><Relationship Id="rId97" Type="http://schemas.openxmlformats.org/officeDocument/2006/relationships/hyperlink" Target="https://www.ncbi.nlm.nih.gov/pmc/articles/PMC7766708/" TargetMode="External"/><Relationship Id="rId104" Type="http://schemas.openxmlformats.org/officeDocument/2006/relationships/hyperlink" Target="https://nutrition.tufts.edu/" TargetMode="External"/><Relationship Id="rId7" Type="http://schemas.openxmlformats.org/officeDocument/2006/relationships/hyperlink" Target="https://bigdata.cgiar.org/blog-post/gardian-data-search-unlocking-agricultural-development-innovation/" TargetMode="External"/><Relationship Id="rId71" Type="http://schemas.openxmlformats.org/officeDocument/2006/relationships/hyperlink" Target="https://www.blog-datalab.com/experiments/data-in-fragile-contexts/" TargetMode="External"/><Relationship Id="rId92" Type="http://schemas.openxmlformats.org/officeDocument/2006/relationships/hyperlink" Target="https://thinkingmachin.es/services/geo-ai/" TargetMode="External"/><Relationship Id="rId2" Type="http://schemas.openxmlformats.org/officeDocument/2006/relationships/hyperlink" Target="http://ghdx.healthdata.org/" TargetMode="External"/><Relationship Id="rId29" Type="http://schemas.openxmlformats.org/officeDocument/2006/relationships/hyperlink" Target="https://omomiapp.com/" TargetMode="External"/><Relationship Id="rId24" Type="http://schemas.openxmlformats.org/officeDocument/2006/relationships/hyperlink" Target="https://innovation.wfp.org/project/prism" TargetMode="External"/><Relationship Id="rId40" Type="http://schemas.openxmlformats.org/officeDocument/2006/relationships/hyperlink" Target="https://www.fantaproject.org/tools/manual-country-level-nutrition-advocacy-using-profiles-and-nutrition-costing" TargetMode="External"/><Relationship Id="rId45" Type="http://schemas.openxmlformats.org/officeDocument/2006/relationships/hyperlink" Target="https://www.equist.info/" TargetMode="External"/><Relationship Id="rId66" Type="http://schemas.openxmlformats.org/officeDocument/2006/relationships/hyperlink" Target="https://www.globalinnovationexchange.org/innovation/q-plex-human-micronutrient-array" TargetMode="External"/><Relationship Id="rId87" Type="http://schemas.openxmlformats.org/officeDocument/2006/relationships/hyperlink" Target="https://innovation.wfp.org/project/humanitarian-topographic-atlas" TargetMode="External"/><Relationship Id="rId110" Type="http://schemas.openxmlformats.org/officeDocument/2006/relationships/hyperlink" Target="https://www.gainhealth.org/sites/default/files/publications/documents/measuring-the-household-coverage-and-quantifying-nutrient-contributions-of-biofortified-foods-in-musanze-rwanda.pdf" TargetMode="External"/><Relationship Id="rId115" Type="http://schemas.openxmlformats.org/officeDocument/2006/relationships/hyperlink" Target="https://www.globalinnovationexchange.org/innovation/development-of-a-point-of-care-livestock-disease-diagnostic-kit-liddia-kit" TargetMode="External"/><Relationship Id="rId61" Type="http://schemas.openxmlformats.org/officeDocument/2006/relationships/hyperlink" Target="https://www.globalinnovationexchange.org/innovation/imu-root" TargetMode="External"/><Relationship Id="rId82" Type="http://schemas.openxmlformats.org/officeDocument/2006/relationships/hyperlink" Target="https://dharmaplatform.com/" TargetMode="External"/><Relationship Id="rId19" Type="http://schemas.openxmlformats.org/officeDocument/2006/relationships/hyperlink" Target="https://covid19innovationhub.org/innovation/tupaia" TargetMode="External"/><Relationship Id="rId14" Type="http://schemas.openxmlformats.org/officeDocument/2006/relationships/hyperlink" Target="https://www.praekelt.org/momconnect" TargetMode="External"/><Relationship Id="rId30" Type="http://schemas.openxmlformats.org/officeDocument/2006/relationships/hyperlink" Target="https://dimagi.com/commcare/" TargetMode="External"/><Relationship Id="rId35" Type="http://schemas.openxmlformats.org/officeDocument/2006/relationships/hyperlink" Target="https://www.globalinnovationexchange.org/innovation/easygrow" TargetMode="External"/><Relationship Id="rId56" Type="http://schemas.openxmlformats.org/officeDocument/2006/relationships/hyperlink" Target="https://www.farmwave.io/" TargetMode="External"/><Relationship Id="rId77" Type="http://schemas.openxmlformats.org/officeDocument/2006/relationships/hyperlink" Target="https://www.unicef.org/innovation/heightlength-measurement-device" TargetMode="External"/><Relationship Id="rId100" Type="http://schemas.openxmlformats.org/officeDocument/2006/relationships/hyperlink" Target="http://www.devinfo.org/libraries/aspx/Home.aspx" TargetMode="External"/><Relationship Id="rId105" Type="http://schemas.openxmlformats.org/officeDocument/2006/relationships/hyperlink" Target="https://nutrition.tufts.edu/" TargetMode="External"/><Relationship Id="rId8" Type="http://schemas.openxmlformats.org/officeDocument/2006/relationships/hyperlink" Target="https://cgspace.cgiar.org/bitstream/handle/10568/81198/ciat_news_051617.pdf" TargetMode="External"/><Relationship Id="rId51" Type="http://schemas.openxmlformats.org/officeDocument/2006/relationships/hyperlink" Target="https://fraym.io/machine-learning-to-identify-high-risk-covid-19-populations/" TargetMode="External"/><Relationship Id="rId72" Type="http://schemas.openxmlformats.org/officeDocument/2006/relationships/hyperlink" Target="https://smartmethodology.org/" TargetMode="External"/><Relationship Id="rId93" Type="http://schemas.openxmlformats.org/officeDocument/2006/relationships/hyperlink" Target="https://www.unicefinnovationfund.org/broadcast/updates/unicef-innovation-fund-graduate-datawheel-chile" TargetMode="External"/><Relationship Id="rId98" Type="http://schemas.openxmlformats.org/officeDocument/2006/relationships/hyperlink" Target="https://www.ncbi.nlm.nih.gov/pmc/articles/PMC7766708/" TargetMode="External"/><Relationship Id="rId3" Type="http://schemas.openxmlformats.org/officeDocument/2006/relationships/hyperlink" Target="https://innovation.wfp.org/project/plus-school-menus" TargetMode="External"/><Relationship Id="rId25" Type="http://schemas.openxmlformats.org/officeDocument/2006/relationships/hyperlink" Target="https://hungermap.wfp.org/" TargetMode="External"/><Relationship Id="rId46" Type="http://schemas.openxmlformats.org/officeDocument/2006/relationships/hyperlink" Target="http://kidprint.ucsd.edu/projects.html" TargetMode="External"/><Relationship Id="rId67" Type="http://schemas.openxmlformats.org/officeDocument/2006/relationships/hyperlink" Target="http://www.mapx.org/" TargetMode="External"/><Relationship Id="rId116" Type="http://schemas.openxmlformats.org/officeDocument/2006/relationships/printerSettings" Target="../printerSettings/printerSettings3.bin"/><Relationship Id="rId20" Type="http://schemas.openxmlformats.org/officeDocument/2006/relationships/hyperlink" Target="http://www.fao.org/datalab/website/web/covid19" TargetMode="External"/><Relationship Id="rId41" Type="http://schemas.openxmlformats.org/officeDocument/2006/relationships/hyperlink" Target="https://www.fantaproject.org/tools/optifood" TargetMode="External"/><Relationship Id="rId62" Type="http://schemas.openxmlformats.org/officeDocument/2006/relationships/hyperlink" Target="https://whttps/www.inganehealth.org" TargetMode="External"/><Relationship Id="rId83" Type="http://schemas.openxmlformats.org/officeDocument/2006/relationships/hyperlink" Target="https://www.globalinnovationexchange.org/innovation/bornfyne" TargetMode="External"/><Relationship Id="rId88" Type="http://schemas.openxmlformats.org/officeDocument/2006/relationships/hyperlink" Target="https://climmob.net/blog/" TargetMode="External"/><Relationship Id="rId111" Type="http://schemas.openxmlformats.org/officeDocument/2006/relationships/hyperlink" Target="https://foodperiodictable.org/" TargetMode="External"/><Relationship Id="rId15" Type="http://schemas.openxmlformats.org/officeDocument/2006/relationships/hyperlink" Target="http://www.sdgsdashboard.org/" TargetMode="External"/><Relationship Id="rId36" Type="http://schemas.openxmlformats.org/officeDocument/2006/relationships/hyperlink" Target="https://www.godan.info/" TargetMode="External"/><Relationship Id="rId57" Type="http://schemas.openxmlformats.org/officeDocument/2006/relationships/hyperlink" Target="http://www.giftedmom.org/about_us.html" TargetMode="External"/><Relationship Id="rId106" Type="http://schemas.openxmlformats.org/officeDocument/2006/relationships/hyperlink" Target="https://inddex.nutrition.tufts.edu/global-food-matters-databa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godan.info/" TargetMode="External"/><Relationship Id="rId18" Type="http://schemas.openxmlformats.org/officeDocument/2006/relationships/hyperlink" Target="https://cgspace.cgiar.org/bitstream/handle/10568/81198/ciat_news_051617.pdf" TargetMode="External"/><Relationship Id="rId26" Type="http://schemas.openxmlformats.org/officeDocument/2006/relationships/hyperlink" Target="https://innovation.wfp.org/project/scope-coda" TargetMode="External"/><Relationship Id="rId39" Type="http://schemas.openxmlformats.org/officeDocument/2006/relationships/hyperlink" Target="https://www.bosch-presse.de/pressportal/de/en/bosch-hemoglobin-monitor-early-detection-of-anemia-without-blood-tests-223296.html" TargetMode="External"/><Relationship Id="rId21" Type="http://schemas.openxmlformats.org/officeDocument/2006/relationships/hyperlink" Target="http://open-global.kcl.ac.uk/" TargetMode="External"/><Relationship Id="rId34" Type="http://schemas.openxmlformats.org/officeDocument/2006/relationships/hyperlink" Target="https://foodperiodictable.org/" TargetMode="External"/><Relationship Id="rId42" Type="http://schemas.openxmlformats.org/officeDocument/2006/relationships/hyperlink" Target="https://projecthealthychildren.org/sanku-phc-wins-product-year-awards/" TargetMode="External"/><Relationship Id="rId47" Type="http://schemas.openxmlformats.org/officeDocument/2006/relationships/hyperlink" Target="https://academic.oup.com/ajcn/article/107/1/120/4825209" TargetMode="External"/><Relationship Id="rId50" Type="http://schemas.openxmlformats.org/officeDocument/2006/relationships/hyperlink" Target="https://www.ncbi.nlm.nih.gov/pmc/articles/PMC6346257/" TargetMode="External"/><Relationship Id="rId55" Type="http://schemas.openxmlformats.org/officeDocument/2006/relationships/hyperlink" Target="https://www.intake.org/resource/csdietary-software-program" TargetMode="External"/><Relationship Id="rId7" Type="http://schemas.openxmlformats.org/officeDocument/2006/relationships/hyperlink" Target="https://www.equist.info/" TargetMode="External"/><Relationship Id="rId2" Type="http://schemas.openxmlformats.org/officeDocument/2006/relationships/hyperlink" Target="https://childgrowthmonitor.org/" TargetMode="External"/><Relationship Id="rId16" Type="http://schemas.openxmlformats.org/officeDocument/2006/relationships/hyperlink" Target="https://kimetrica.com/our-projects/?country=&amp;service=&amp;search=MERON" TargetMode="External"/><Relationship Id="rId29" Type="http://schemas.openxmlformats.org/officeDocument/2006/relationships/hyperlink" Target="https://smartmethodology.org/smartplus/" TargetMode="External"/><Relationship Id="rId11" Type="http://schemas.openxmlformats.org/officeDocument/2006/relationships/hyperlink" Target="https://www.ffinetwork.org/tools-fortifymis" TargetMode="External"/><Relationship Id="rId24" Type="http://schemas.openxmlformats.org/officeDocument/2006/relationships/hyperlink" Target="https://www.nutritionintl.org/learning-resource/omni/" TargetMode="External"/><Relationship Id="rId32" Type="http://schemas.openxmlformats.org/officeDocument/2006/relationships/hyperlink" Target="https://inddex.nutrition.tufts.edu/integrated-solutions" TargetMode="External"/><Relationship Id="rId37" Type="http://schemas.openxmlformats.org/officeDocument/2006/relationships/hyperlink" Target="https://now.tufts.edu/articles/better-ways-measure-food-security" TargetMode="External"/><Relationship Id="rId40" Type="http://schemas.openxmlformats.org/officeDocument/2006/relationships/hyperlink" Target="https://bigdata.cgiar.org/inspire/inspire-challenge-2020/citizen-h2d3/" TargetMode="External"/><Relationship Id="rId45" Type="http://schemas.openxmlformats.org/officeDocument/2006/relationships/hyperlink" Target="https://livestocksystems.ilri.org/2020/08/12/project-work-amid-the-covid-19-pandemic-updating-the-household-nutrition-data-collection-app-in-samburu/" TargetMode="External"/><Relationship Id="rId53" Type="http://schemas.openxmlformats.org/officeDocument/2006/relationships/hyperlink" Target="https://news.gallup.com/opinion/gallup/321968/global-diet-quality-project-aims-bridge-data-gap.aspx" TargetMode="External"/><Relationship Id="rId58" Type="http://schemas.openxmlformats.org/officeDocument/2006/relationships/hyperlink" Target="https://arxiv.org/ftp/arxiv/papers/1606/1606.05675.pdf" TargetMode="External"/><Relationship Id="rId5" Type="http://schemas.openxmlformats.org/officeDocument/2006/relationships/hyperlink" Target="https://dharmaplatform.com/" TargetMode="External"/><Relationship Id="rId61" Type="http://schemas.openxmlformats.org/officeDocument/2006/relationships/hyperlink" Target="https://bigdata.cgiar.org/inspire/inspire-challenge-2019/assessing-diets-with-images/" TargetMode="External"/><Relationship Id="rId19" Type="http://schemas.openxmlformats.org/officeDocument/2006/relationships/hyperlink" Target="https://mvam.org/info/" TargetMode="External"/><Relationship Id="rId14" Type="http://schemas.openxmlformats.org/officeDocument/2006/relationships/hyperlink" Target="https://hungermap.wfp.org/" TargetMode="External"/><Relationship Id="rId22" Type="http://schemas.openxmlformats.org/officeDocument/2006/relationships/hyperlink" Target="https://omomiapp.com/" TargetMode="External"/><Relationship Id="rId27" Type="http://schemas.openxmlformats.org/officeDocument/2006/relationships/hyperlink" Target="https://knowledgeagainsthunger.org/research/prevention/severe-acute-malnutrition-sam-photo-diagnosis-app-project/" TargetMode="External"/><Relationship Id="rId30" Type="http://schemas.openxmlformats.org/officeDocument/2006/relationships/hyperlink" Target="https://ieeexplore.ieee.org/document/7935488" TargetMode="External"/><Relationship Id="rId35" Type="http://schemas.openxmlformats.org/officeDocument/2006/relationships/hyperlink" Target="https://www.bodysurfacetranslations.com/autoanthro" TargetMode="External"/><Relationship Id="rId43" Type="http://schemas.openxmlformats.org/officeDocument/2006/relationships/hyperlink" Target="https://keenoa.com/about" TargetMode="External"/><Relationship Id="rId48" Type="http://schemas.openxmlformats.org/officeDocument/2006/relationships/hyperlink" Target="https://sites.tufts.edu/candasa/" TargetMode="External"/><Relationship Id="rId56" Type="http://schemas.openxmlformats.org/officeDocument/2006/relationships/hyperlink" Target="https://www.unicef.org/innovation/rapidpro" TargetMode="External"/><Relationship Id="rId8" Type="http://schemas.openxmlformats.org/officeDocument/2006/relationships/hyperlink" Target="https://www.unicef.org/innovation/heightlength-measurement-device" TargetMode="External"/><Relationship Id="rId51" Type="http://schemas.openxmlformats.org/officeDocument/2006/relationships/hyperlink" Target="https://spoonfoundation.com/wp-content/uploads/2019/06/Count-Me-In-Solution-Brief.pdf" TargetMode="External"/><Relationship Id="rId3" Type="http://schemas.openxmlformats.org/officeDocument/2006/relationships/hyperlink" Target="https://dimagi.com/commcare/" TargetMode="External"/><Relationship Id="rId12" Type="http://schemas.openxmlformats.org/officeDocument/2006/relationships/hyperlink" Target="https://www.path.org/media-center/quansys-biosciences-launches-q-plex-tm-micronutrient-array-to-combat-malnutrition/" TargetMode="External"/><Relationship Id="rId17" Type="http://schemas.openxmlformats.org/officeDocument/2006/relationships/hyperlink" Target="https://micronutrient.support/" TargetMode="External"/><Relationship Id="rId25" Type="http://schemas.openxmlformats.org/officeDocument/2006/relationships/hyperlink" Target="https://innovation.wfp.org/project/plus-school-menus" TargetMode="External"/><Relationship Id="rId33" Type="http://schemas.openxmlformats.org/officeDocument/2006/relationships/hyperlink" Target="https://datadent.org/2021/06/18/measuring-the-effectiveness-of-nutrition-advocacy/" TargetMode="External"/><Relationship Id="rId38" Type="http://schemas.openxmlformats.org/officeDocument/2006/relationships/hyperlink" Target="https://www.badayetechnologies.com/project/soko-foods/" TargetMode="External"/><Relationship Id="rId46" Type="http://schemas.openxmlformats.org/officeDocument/2006/relationships/hyperlink" Target="https://www.nottingham.ac.uk/news/new-partnership-to-accelerate-food-security-research?utm_source=miragenews&amp;utm_medium=miragenews&amp;utm_campaign=news" TargetMode="External"/><Relationship Id="rId59" Type="http://schemas.openxmlformats.org/officeDocument/2006/relationships/hyperlink" Target="https://fraym.io/food-shortages/" TargetMode="External"/><Relationship Id="rId20" Type="http://schemas.openxmlformats.org/officeDocument/2006/relationships/hyperlink" Target="https://nutritionvisualizer.org/" TargetMode="External"/><Relationship Id="rId41" Type="http://schemas.openxmlformats.org/officeDocument/2006/relationships/hyperlink" Target="https://www.bioanalyt.com/icheck-connect/" TargetMode="External"/><Relationship Id="rId54" Type="http://schemas.openxmlformats.org/officeDocument/2006/relationships/hyperlink" Target="https://www.ncbi.nlm.nih.gov/pmc/articles/PMC7766708/" TargetMode="External"/><Relationship Id="rId62" Type="http://schemas.openxmlformats.org/officeDocument/2006/relationships/printerSettings" Target="../printerSettings/printerSettings6.bin"/><Relationship Id="rId1" Type="http://schemas.openxmlformats.org/officeDocument/2006/relationships/hyperlink" Target="https://www.grandchallenges.ca/grantee-stars/1808-16153/" TargetMode="External"/><Relationship Id="rId6" Type="http://schemas.openxmlformats.org/officeDocument/2006/relationships/hyperlink" Target="http://www.fao.org/datalab/website/web/covid19" TargetMode="External"/><Relationship Id="rId15" Type="http://schemas.openxmlformats.org/officeDocument/2006/relationships/hyperlink" Target="https://data.apps.fao.org/" TargetMode="External"/><Relationship Id="rId23" Type="http://schemas.openxmlformats.org/officeDocument/2006/relationships/hyperlink" Target="http://optimamodel.com/nutrition/" TargetMode="External"/><Relationship Id="rId28" Type="http://schemas.openxmlformats.org/officeDocument/2006/relationships/hyperlink" Target="https://www.nipn-nutrition-platforms.org/IMG/pdf/nutrition-info-system-ethiopia.pdf" TargetMode="External"/><Relationship Id="rId36" Type="http://schemas.openxmlformats.org/officeDocument/2006/relationships/hyperlink" Target="https://innovation.wfp.org/project/cockpit" TargetMode="External"/><Relationship Id="rId49" Type="http://schemas.openxmlformats.org/officeDocument/2006/relationships/hyperlink" Target="http://www.fao.org/gift-individual-food-consumption/en/" TargetMode="External"/><Relationship Id="rId57" Type="http://schemas.openxmlformats.org/officeDocument/2006/relationships/hyperlink" Target="https://academic.oup.com/ajcn/article/112/Supplement_2/806S/5872361" TargetMode="External"/><Relationship Id="rId10" Type="http://schemas.openxmlformats.org/officeDocument/2006/relationships/hyperlink" Target="https://foodsystemsdashboard.org/" TargetMode="External"/><Relationship Id="rId31" Type="http://schemas.openxmlformats.org/officeDocument/2006/relationships/hyperlink" Target="https://www.who.int/tools/child-growth-standards/software" TargetMode="External"/><Relationship Id="rId44" Type="http://schemas.openxmlformats.org/officeDocument/2006/relationships/hyperlink" Target="https://dhsprogram.com/pubs/pdf/FA137/FA137.pdf" TargetMode="External"/><Relationship Id="rId52" Type="http://schemas.openxmlformats.org/officeDocument/2006/relationships/hyperlink" Target="https://dataverse.harvard.edu/dataset.xhtml?persistentId=doi:10.7910/DVN/OQIPRW" TargetMode="External"/><Relationship Id="rId60" Type="http://schemas.openxmlformats.org/officeDocument/2006/relationships/hyperlink" Target="https://www.washington.edu/news/2016/09/07/hemaapp-screens-for-anemia-blood-conditions-without-needle-sticks/" TargetMode="External"/><Relationship Id="rId4" Type="http://schemas.openxmlformats.org/officeDocument/2006/relationships/hyperlink" Target="https://www.data4sdgs.org/initiatives/digital-earth-africa" TargetMode="External"/><Relationship Id="rId9" Type="http://schemas.openxmlformats.org/officeDocument/2006/relationships/hyperlink" Target="https://www.wfp.org/publications/2020-fill-nutrient-gap"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8" Type="http://schemas.openxmlformats.org/officeDocument/2006/relationships/hyperlink" Target="https://coronasurveys.org/" TargetMode="External"/><Relationship Id="rId13" Type="http://schemas.openxmlformats.org/officeDocument/2006/relationships/hyperlink" Target="https://www.globalinnovationexchange.org/innovation/a-cloud-based-service-for-electronic-auscultation-screening-for-newborns-congenital-heart-defects" TargetMode="External"/><Relationship Id="rId18" Type="http://schemas.openxmlformats.org/officeDocument/2006/relationships/comments" Target="../comments4.xml"/><Relationship Id="rId3" Type="http://schemas.openxmlformats.org/officeDocument/2006/relationships/hyperlink" Target="https://www.globalinnovationexchange.org/innovation/always-on-imperceptible-infant-monitoring-aiim-in-kangaroo-mother-care" TargetMode="External"/><Relationship Id="rId7" Type="http://schemas.openxmlformats.org/officeDocument/2006/relationships/hyperlink" Target="https://docs.google.com/document/d/1mOqcE8SMlC7xemvySgBmbY1XWIAHDSjgCj6aOyxAKPE/edit" TargetMode="External"/><Relationship Id="rId12" Type="http://schemas.openxmlformats.org/officeDocument/2006/relationships/hyperlink" Target="https://www.globalinnovationexchange.org/innovation/laborconnect" TargetMode="External"/><Relationship Id="rId17" Type="http://schemas.openxmlformats.org/officeDocument/2006/relationships/vmlDrawing" Target="../drawings/vmlDrawing4.vml"/><Relationship Id="rId2" Type="http://schemas.openxmlformats.org/officeDocument/2006/relationships/hyperlink" Target="https://www.globalinnovationexchange.org/innovation/the-hepatitis-b-screening-of-antenatal-mothers-hepsam-project" TargetMode="External"/><Relationship Id="rId16" Type="http://schemas.openxmlformats.org/officeDocument/2006/relationships/hyperlink" Target="https://www.globalinnovationexchange.org/innovation/improving-brain-and-other-newborn-growth-outcomes-i-bongo-optimizing-development-in-children-born-to-adolescent-mothers-in-kenya" TargetMode="External"/><Relationship Id="rId1" Type="http://schemas.openxmlformats.org/officeDocument/2006/relationships/hyperlink" Target="https://www.digitalgreen.org/videos/" TargetMode="External"/><Relationship Id="rId6" Type="http://schemas.openxmlformats.org/officeDocument/2006/relationships/hyperlink" Target="https://sormasorg.helmholtz-hzi.de/" TargetMode="External"/><Relationship Id="rId11" Type="http://schemas.openxmlformats.org/officeDocument/2006/relationships/hyperlink" Target="https://www.globalinnovationexchange.org/innovation/using-mobile-phone-text-messaging-to-reduce-maternal-and-infant-deaths-in-remote-areas-in-china" TargetMode="External"/><Relationship Id="rId5" Type="http://schemas.openxmlformats.org/officeDocument/2006/relationships/hyperlink" Target="https://riwi.com/" TargetMode="External"/><Relationship Id="rId15" Type="http://schemas.openxmlformats.org/officeDocument/2006/relationships/hyperlink" Target="https://www.globalinnovationexchange.org/innovation/implementing-mobile-health-intervention-for-iycf-nutrition-among-children-of-less-than-two-years-in-age" TargetMode="External"/><Relationship Id="rId10" Type="http://schemas.openxmlformats.org/officeDocument/2006/relationships/hyperlink" Target="https://www.globalinnovationexchange.org/innovation/programa-de-paas-salud-y-solidaridad" TargetMode="External"/><Relationship Id="rId19" Type="http://schemas.microsoft.com/office/2017/10/relationships/threadedComment" Target="../threadedComments/threadedComment4.xml"/><Relationship Id="rId4" Type="http://schemas.openxmlformats.org/officeDocument/2006/relationships/hyperlink" Target="https://www.globalinnovationexchange.org/innovation/be-in-health-foundation" TargetMode="External"/><Relationship Id="rId9" Type="http://schemas.openxmlformats.org/officeDocument/2006/relationships/hyperlink" Target="https://dharmaplatform.com/" TargetMode="External"/><Relationship Id="rId14" Type="http://schemas.openxmlformats.org/officeDocument/2006/relationships/hyperlink" Target="https://www.globalinnovationexchange.org/innovation/pocpak-point-of-care-connectivity-and-power-kit-accelerating-disease-detection-and-treatment-by-ensuring-rapid-metadata-analysis-and-transmission"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countdown2030.org/" TargetMode="External"/><Relationship Id="rId18" Type="http://schemas.openxmlformats.org/officeDocument/2006/relationships/hyperlink" Target="https://eatforum.org/eat-lancet-commission/" TargetMode="External"/><Relationship Id="rId26" Type="http://schemas.openxmlformats.org/officeDocument/2006/relationships/hyperlink" Target="https://globalnutritionreport.org/" TargetMode="External"/><Relationship Id="rId39" Type="http://schemas.openxmlformats.org/officeDocument/2006/relationships/hyperlink" Target="https://immana.lcirah.ac.uk/about-us" TargetMode="External"/><Relationship Id="rId21" Type="http://schemas.openxmlformats.org/officeDocument/2006/relationships/hyperlink" Target="https://www.gainhealth.org/resources/reports-and-publications/fortification-assessment-coverage-toolkit-fact" TargetMode="External"/><Relationship Id="rId34" Type="http://schemas.openxmlformats.org/officeDocument/2006/relationships/hyperlink" Target="https://nutrition.tufts.edu/research/projects-initiatives/global-nutrition-and-policy-consortium/%20%20%0a%0aGlobal%20Dietary%20Database%20available%20at:%20http:/www.globaldietarydatabase.org" TargetMode="External"/><Relationship Id="rId42" Type="http://schemas.openxmlformats.org/officeDocument/2006/relationships/hyperlink" Target="https://www.giz.de/en/worldwide/78552.html" TargetMode="External"/><Relationship Id="rId47" Type="http://schemas.openxmlformats.org/officeDocument/2006/relationships/hyperlink" Target="https://www.linknca.org/index.htm" TargetMode="External"/><Relationship Id="rId50" Type="http://schemas.openxmlformats.org/officeDocument/2006/relationships/hyperlink" Target="https://scalingupnutrition.org/progress-impact/monitoring-evaluation-accountability-and-learning-meal/" TargetMode="External"/><Relationship Id="rId55" Type="http://schemas.openxmlformats.org/officeDocument/2006/relationships/hyperlink" Target="https://www.who.int/groups/who-unicef-technical-expert-advisory-group-on-nutrition-monitoring" TargetMode="External"/><Relationship Id="rId63" Type="http://schemas.openxmlformats.org/officeDocument/2006/relationships/hyperlink" Target="https://mqsunplus.path.org/" TargetMode="External"/><Relationship Id="rId7" Type="http://schemas.openxmlformats.org/officeDocument/2006/relationships/hyperlink" Target="https://accesstonutrition.org/project/nps/" TargetMode="External"/><Relationship Id="rId2" Type="http://schemas.openxmlformats.org/officeDocument/2006/relationships/hyperlink" Target="https://www.povertyactionlab.org/blog/7-13-20/foundations-ethical-and-high-quality-data-collection-during-covid-19-pandemic" TargetMode="External"/><Relationship Id="rId16" Type="http://schemas.openxmlformats.org/officeDocument/2006/relationships/hyperlink" Target="https://datafornutrition.org/" TargetMode="External"/><Relationship Id="rId29" Type="http://schemas.openxmlformats.org/officeDocument/2006/relationships/hyperlink" Target="http://www.healthdata.org/gbd/2019" TargetMode="External"/><Relationship Id="rId11" Type="http://schemas.openxmlformats.org/officeDocument/2006/relationships/hyperlink" Target="https://www.unscn.org/en/forums/discussion-groups/ag2nut" TargetMode="External"/><Relationship Id="rId24" Type="http://schemas.openxmlformats.org/officeDocument/2006/relationships/hyperlink" Target="https://www.globalhungerindex.org/" TargetMode="External"/><Relationship Id="rId32" Type="http://schemas.openxmlformats.org/officeDocument/2006/relationships/hyperlink" Target="https://fortificationdata.org/" TargetMode="External"/><Relationship Id="rId37" Type="http://schemas.openxmlformats.org/officeDocument/2006/relationships/hyperlink" Target="https://www.popcouncil.org/research/india-comprehensive-national-nutrition-survey" TargetMode="External"/><Relationship Id="rId40" Type="http://schemas.openxmlformats.org/officeDocument/2006/relationships/hyperlink" Target="https://www.intake.org/" TargetMode="External"/><Relationship Id="rId45" Type="http://schemas.openxmlformats.org/officeDocument/2006/relationships/hyperlink" Target="https://mics.unicef.org/" TargetMode="External"/><Relationship Id="rId53" Type="http://schemas.openxmlformats.org/officeDocument/2006/relationships/hyperlink" Target="https://acutemalnutrition.org/en/countries" TargetMode="External"/><Relationship Id="rId58" Type="http://schemas.openxmlformats.org/officeDocument/2006/relationships/hyperlink" Target="https://www.unglobalpulse.org/" TargetMode="External"/><Relationship Id="rId5" Type="http://schemas.openxmlformats.org/officeDocument/2006/relationships/hyperlink" Target="https://accesstonutrition.org/" TargetMode="External"/><Relationship Id="rId61" Type="http://schemas.openxmlformats.org/officeDocument/2006/relationships/hyperlink" Target="http://www.data4sdgs.org/50by2030" TargetMode="External"/><Relationship Id="rId19" Type="http://schemas.openxmlformats.org/officeDocument/2006/relationships/hyperlink" Target="http://www.fao.org/in-action/voices-of-the-hungry/fies/en/" TargetMode="External"/><Relationship Id="rId14" Type="http://schemas.openxmlformats.org/officeDocument/2006/relationships/hyperlink" Target="https://www.coverage-monitoring.org/" TargetMode="External"/><Relationship Id="rId22" Type="http://schemas.openxmlformats.org/officeDocument/2006/relationships/hyperlink" Target="https://news.gallup.com/opinion/gallup/321968/global-diet-quality-project-aims-bridge-data-gap.aspx" TargetMode="External"/><Relationship Id="rId27" Type="http://schemas.openxmlformats.org/officeDocument/2006/relationships/hyperlink" Target="https://www.godan.info/" TargetMode="External"/><Relationship Id="rId30" Type="http://schemas.openxmlformats.org/officeDocument/2006/relationships/hyperlink" Target="http://ghdx.healthdata.org/" TargetMode="External"/><Relationship Id="rId35" Type="http://schemas.openxmlformats.org/officeDocument/2006/relationships/hyperlink" Target="https://www.humanitarianresponse.info/en/operations/latin-america-and-caribbean/what-grin-lac" TargetMode="External"/><Relationship Id="rId43" Type="http://schemas.openxmlformats.org/officeDocument/2006/relationships/hyperlink" Target="http://www.nipn-nutrition-platforms.org/International-environment" TargetMode="External"/><Relationship Id="rId48" Type="http://schemas.openxmlformats.org/officeDocument/2006/relationships/hyperlink" Target="https://cdn.wfp.org/nutrition/nutx/?_ga=2.150014387.448538503.1598970620-1615169438.1598970620" TargetMode="External"/><Relationship Id="rId56" Type="http://schemas.openxmlformats.org/officeDocument/2006/relationships/hyperlink" Target="https://www.who.int/publications/i/item/9789241513609" TargetMode="External"/><Relationship Id="rId64" Type="http://schemas.openxmlformats.org/officeDocument/2006/relationships/printerSettings" Target="../printerSettings/printerSettings8.bin"/><Relationship Id="rId8" Type="http://schemas.openxmlformats.org/officeDocument/2006/relationships/hyperlink" Target="https://accesstonutrition.org/project/nutrition-business-monitor-a-new-self-assessment-tool-for-smes/" TargetMode="External"/><Relationship Id="rId51" Type="http://schemas.openxmlformats.org/officeDocument/2006/relationships/hyperlink" Target="https://smartmethodology.org/about-smart/?doing_wp_cron=1608747002.4967079162597656250000" TargetMode="External"/><Relationship Id="rId3" Type="http://schemas.openxmlformats.org/officeDocument/2006/relationships/hyperlink" Target="https://www.globalinnovationexchange.org/" TargetMode="External"/><Relationship Id="rId12" Type="http://schemas.openxmlformats.org/officeDocument/2006/relationships/hyperlink" Target="https://www.cgiar.org/annual-report/performance-report-2019/innovations/" TargetMode="External"/><Relationship Id="rId17" Type="http://schemas.openxmlformats.org/officeDocument/2006/relationships/hyperlink" Target="https://dhsprogram.com/" TargetMode="External"/><Relationship Id="rId25" Type="http://schemas.openxmlformats.org/officeDocument/2006/relationships/hyperlink" Target="https://www.who.int/nutrition/gina/en/" TargetMode="External"/><Relationship Id="rId33" Type="http://schemas.openxmlformats.org/officeDocument/2006/relationships/hyperlink" Target="http://www.fao.org/gift-individual-food-consumption/en/" TargetMode="External"/><Relationship Id="rId38" Type="http://schemas.openxmlformats.org/officeDocument/2006/relationships/hyperlink" Target="https://inddex.nutrition.tufts.edu/" TargetMode="External"/><Relationship Id="rId46" Type="http://schemas.openxmlformats.org/officeDocument/2006/relationships/hyperlink" Target="https://www.nutritionintl.org/our-work/how-we-help/nlift/" TargetMode="External"/><Relationship Id="rId59" Type="http://schemas.openxmlformats.org/officeDocument/2006/relationships/hyperlink" Target="https://gcan.ifpri.info/framework-2/" TargetMode="External"/><Relationship Id="rId20" Type="http://schemas.openxmlformats.org/officeDocument/2006/relationships/hyperlink" Target="http://www.fao.org/cwp-on-fishery-statistics/handbook/socio-economic-data/food-balance-sheets/en/" TargetMode="External"/><Relationship Id="rId41" Type="http://schemas.openxmlformats.org/officeDocument/2006/relationships/hyperlink" Target="http://www.ipcinfo.org/ipcinfo-website/ipc-global-partnership-and-programme/en/" TargetMode="External"/><Relationship Id="rId54" Type="http://schemas.openxmlformats.org/officeDocument/2006/relationships/hyperlink" Target="http://www.fao.org/publications/sofi/2020/en/" TargetMode="External"/><Relationship Id="rId62" Type="http://schemas.openxmlformats.org/officeDocument/2006/relationships/hyperlink" Target="http://www.data4sdgs.org/50by2030" TargetMode="External"/><Relationship Id="rId1" Type="http://schemas.openxmlformats.org/officeDocument/2006/relationships/hyperlink" Target="https://www.povertyactionlab.org/" TargetMode="External"/><Relationship Id="rId6" Type="http://schemas.openxmlformats.org/officeDocument/2006/relationships/hyperlink" Target="https://accesstonutrition.org/project/atni-covid-19-project/" TargetMode="External"/><Relationship Id="rId15" Type="http://schemas.openxmlformats.org/officeDocument/2006/relationships/hyperlink" Target="https://datadent.org/" TargetMode="External"/><Relationship Id="rId23" Type="http://schemas.openxmlformats.org/officeDocument/2006/relationships/hyperlink" Target="https://www.exemplars.health/" TargetMode="External"/><Relationship Id="rId28" Type="http://schemas.openxmlformats.org/officeDocument/2006/relationships/hyperlink" Target="https://www.data4sdgs.org/" TargetMode="External"/><Relationship Id="rId36" Type="http://schemas.openxmlformats.org/officeDocument/2006/relationships/hyperlink" Target="https://iapewec.org/" TargetMode="External"/><Relationship Id="rId49" Type="http://schemas.openxmlformats.org/officeDocument/2006/relationships/hyperlink" Target="https://www.powerofnutrition.org/who-we-are/" TargetMode="External"/><Relationship Id="rId57" Type="http://schemas.openxmlformats.org/officeDocument/2006/relationships/hyperlink" Target="http://www.transformnutrition.org/partners/project-partners/" TargetMode="External"/><Relationship Id="rId10" Type="http://schemas.openxmlformats.org/officeDocument/2006/relationships/hyperlink" Target="http://www.fao.org/3/ca1459en/CA1459EN.pdf" TargetMode="External"/><Relationship Id="rId31" Type="http://schemas.openxmlformats.org/officeDocument/2006/relationships/hyperlink" Target="http://www.healthdata.org/lbd/about" TargetMode="External"/><Relationship Id="rId44" Type="http://schemas.openxmlformats.org/officeDocument/2006/relationships/hyperlink" Target="https://www.actionagainsthunger.org/meriam" TargetMode="External"/><Relationship Id="rId52" Type="http://schemas.openxmlformats.org/officeDocument/2006/relationships/hyperlink" Target="https://smartmethodology.org/survey-planning-tools/smart-methodology/?doing_wp_cron=1608747471.5824270248413085937500" TargetMode="External"/><Relationship Id="rId60" Type="http://schemas.openxmlformats.org/officeDocument/2006/relationships/hyperlink" Target="https://www.unicef.org/innovation/" TargetMode="External"/><Relationship Id="rId4" Type="http://schemas.openxmlformats.org/officeDocument/2006/relationships/hyperlink" Target="https://covid19innovationhub.org/" TargetMode="External"/><Relationship Id="rId9" Type="http://schemas.openxmlformats.org/officeDocument/2006/relationships/hyperlink" Target="https://knowledgeagainsthunger.or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antaproject.org/tools/optifood" TargetMode="External"/><Relationship Id="rId3" Type="http://schemas.openxmlformats.org/officeDocument/2006/relationships/hyperlink" Target="http://www.faapa.info/blog/agric-tech-harvestplus-nigeria-to-launch-biofort-stat-in-november/" TargetMode="External"/><Relationship Id="rId7" Type="http://schemas.openxmlformats.org/officeDocument/2006/relationships/hyperlink" Target="https://www.grandchallenges.ca/grantee-stars/0694-01-10/" TargetMode="External"/><Relationship Id="rId12" Type="http://schemas.microsoft.com/office/2017/10/relationships/threadedComment" Target="../threadedComments/threadedComment5.xml"/><Relationship Id="rId2" Type="http://schemas.openxmlformats.org/officeDocument/2006/relationships/hyperlink" Target="https://www.harvestplus.org/knowledge-market/in-the-news/can-blockchain-bolster-biofortification-value-chains" TargetMode="External"/><Relationship Id="rId1" Type="http://schemas.openxmlformats.org/officeDocument/2006/relationships/hyperlink" Target="https://www.gainhealth.org/sites/default/files/publications/documents/measuring-the-household-coverage-and-quantifying-nutrient-contributions-of-biofortified-foods-in-musanze-rwanda.pdf" TargetMode="External"/><Relationship Id="rId6" Type="http://schemas.openxmlformats.org/officeDocument/2006/relationships/hyperlink" Target="https://minimod.ucdavis.edu/" TargetMode="External"/><Relationship Id="rId11" Type="http://schemas.openxmlformats.org/officeDocument/2006/relationships/comments" Target="../comments5.xml"/><Relationship Id="rId5" Type="http://schemas.openxmlformats.org/officeDocument/2006/relationships/hyperlink" Target="https://www.georgeinstitute.org/projects/foodswitch" TargetMode="External"/><Relationship Id="rId10" Type="http://schemas.openxmlformats.org/officeDocument/2006/relationships/vmlDrawing" Target="../drawings/vmlDrawing5.vml"/><Relationship Id="rId4" Type="http://schemas.openxmlformats.org/officeDocument/2006/relationships/hyperlink" Target="https://www.heacod.org/en-gb/Pages/Home.aspx" TargetMode="External"/><Relationship Id="rId9" Type="http://schemas.openxmlformats.org/officeDocument/2006/relationships/hyperlink" Target="https://www.geopoll.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www.linknca.org/index.htm" TargetMode="External"/><Relationship Id="rId18" Type="http://schemas.openxmlformats.org/officeDocument/2006/relationships/hyperlink" Target="https://accesstonutrition.org/project/nutrition-business-monitor-a-new-self-assessment-tool-for-smes/" TargetMode="External"/><Relationship Id="rId26" Type="http://schemas.openxmlformats.org/officeDocument/2006/relationships/hyperlink" Target="http://www.fao.org/gift-individual-food-consumption/en/" TargetMode="External"/><Relationship Id="rId39" Type="http://schemas.openxmlformats.org/officeDocument/2006/relationships/hyperlink" Target="https://mics.unicef.org/" TargetMode="External"/><Relationship Id="rId21" Type="http://schemas.openxmlformats.org/officeDocument/2006/relationships/hyperlink" Target="https://knowledgeagainsthunger.org/" TargetMode="External"/><Relationship Id="rId34" Type="http://schemas.openxmlformats.org/officeDocument/2006/relationships/hyperlink" Target="https://www.countdown2030.org/" TargetMode="External"/><Relationship Id="rId42" Type="http://schemas.openxmlformats.org/officeDocument/2006/relationships/hyperlink" Target="https://accesstonutrition.org/app/uploads/2020/06/Global-Index-2021-Methodology-FINAL.pdf" TargetMode="External"/><Relationship Id="rId47" Type="http://schemas.openxmlformats.org/officeDocument/2006/relationships/hyperlink" Target="https://www.actionagainsthunger.org/meriam" TargetMode="External"/><Relationship Id="rId50" Type="http://schemas.openxmlformats.org/officeDocument/2006/relationships/hyperlink" Target="https://datafornutrition.org/" TargetMode="External"/><Relationship Id="rId55" Type="http://schemas.openxmlformats.org/officeDocument/2006/relationships/hyperlink" Target="https://nutrition.tufts.edu/research/projects-initiatives/global-nutrition-and-policy-consortium/%20%20%0a%0aGlobal%20Dietary%20Database%20available%20at:%20http:/www.globaldietarydatabase.org" TargetMode="External"/><Relationship Id="rId7" Type="http://schemas.openxmlformats.org/officeDocument/2006/relationships/hyperlink" Target="http://www.fao.org/cwp-on-fishery-statistics/handbook/socio-economic-data/food-balance-sheets/en/" TargetMode="External"/><Relationship Id="rId2" Type="http://schemas.openxmlformats.org/officeDocument/2006/relationships/hyperlink" Target="https://news.gallup.com/opinion/gallup/321968/global-diet-quality-project-aims-bridge-data-gap.aspx" TargetMode="External"/><Relationship Id="rId16" Type="http://schemas.openxmlformats.org/officeDocument/2006/relationships/hyperlink" Target="http://ghdx.healthdata.org/" TargetMode="External"/><Relationship Id="rId29" Type="http://schemas.openxmlformats.org/officeDocument/2006/relationships/hyperlink" Target="https://inddex.nutrition.tufts.edu/" TargetMode="External"/><Relationship Id="rId11" Type="http://schemas.openxmlformats.org/officeDocument/2006/relationships/hyperlink" Target="http://www.transformnutrition.org/partners/project-partners/" TargetMode="External"/><Relationship Id="rId24" Type="http://schemas.openxmlformats.org/officeDocument/2006/relationships/hyperlink" Target="https://www.nutritionintl.org/ado-course/" TargetMode="External"/><Relationship Id="rId32" Type="http://schemas.openxmlformats.org/officeDocument/2006/relationships/hyperlink" Target="https://www.who.int/publications/i/item/9789241513609" TargetMode="External"/><Relationship Id="rId37" Type="http://schemas.openxmlformats.org/officeDocument/2006/relationships/hyperlink" Target="http://www.ipcinfo.org/ipcinfo-website/ipc-global-partnership-and-programme/en/" TargetMode="External"/><Relationship Id="rId40" Type="http://schemas.openxmlformats.org/officeDocument/2006/relationships/hyperlink" Target="https://smartmethodology.org/about-smart/" TargetMode="External"/><Relationship Id="rId45" Type="http://schemas.openxmlformats.org/officeDocument/2006/relationships/hyperlink" Target="https://www.powerofnutrition.org/what-we-do/" TargetMode="External"/><Relationship Id="rId53" Type="http://schemas.openxmlformats.org/officeDocument/2006/relationships/hyperlink" Target="http://www.healthdata.org/gbd" TargetMode="External"/><Relationship Id="rId58" Type="http://schemas.openxmlformats.org/officeDocument/2006/relationships/hyperlink" Target="https://smartmethodology.org/survey-planning-tools/smart-methodology/" TargetMode="External"/><Relationship Id="rId5" Type="http://schemas.openxmlformats.org/officeDocument/2006/relationships/hyperlink" Target="https://www.euro.who.int/en/health-topics/disease-prevention/nutrition/activities/who-european-childhood-obesity-surveillance-initiative-cosi" TargetMode="External"/><Relationship Id="rId19" Type="http://schemas.openxmlformats.org/officeDocument/2006/relationships/hyperlink" Target="https://accesstonutrition.org/project/nps/" TargetMode="External"/><Relationship Id="rId4" Type="http://schemas.openxmlformats.org/officeDocument/2006/relationships/hyperlink" Target="https://eatforum.org/eat-lancet-commission/" TargetMode="External"/><Relationship Id="rId9" Type="http://schemas.openxmlformats.org/officeDocument/2006/relationships/hyperlink" Target="http://www.fao.org/3/ca1459en/CA1459EN.pdf" TargetMode="External"/><Relationship Id="rId14" Type="http://schemas.openxmlformats.org/officeDocument/2006/relationships/hyperlink" Target="https://www.popcouncil.org/research/india-comprehensive-national-nutrition-survey" TargetMode="External"/><Relationship Id="rId22" Type="http://schemas.openxmlformats.org/officeDocument/2006/relationships/hyperlink" Target="https://acutemalnutrition.org/en/countries" TargetMode="External"/><Relationship Id="rId27" Type="http://schemas.openxmlformats.org/officeDocument/2006/relationships/hyperlink" Target="http://www.fao.org/publications/sofi/2020/en/" TargetMode="External"/><Relationship Id="rId30" Type="http://schemas.openxmlformats.org/officeDocument/2006/relationships/hyperlink" Target="http://www.ffinetwork.org/about/calendar/2015/documents/QAQC_FACT.pdf" TargetMode="External"/><Relationship Id="rId35" Type="http://schemas.openxmlformats.org/officeDocument/2006/relationships/hyperlink" Target="https://accesstonutrition.org/project/atni-covid-19-project/" TargetMode="External"/><Relationship Id="rId43" Type="http://schemas.openxmlformats.org/officeDocument/2006/relationships/hyperlink" Target="https://www.gainhealth.org/partnerships/global-fortification-data-exchange-gfdx" TargetMode="External"/><Relationship Id="rId48" Type="http://schemas.openxmlformats.org/officeDocument/2006/relationships/hyperlink" Target="http://www.nipn-nutrition-platforms.org/International-environment" TargetMode="External"/><Relationship Id="rId56" Type="http://schemas.openxmlformats.org/officeDocument/2006/relationships/hyperlink" Target="https://extranet.who.int/nhdtargets%0a%0ahttps:/www.who.int/nutrition/trackingtool/en/" TargetMode="External"/><Relationship Id="rId8" Type="http://schemas.openxmlformats.org/officeDocument/2006/relationships/hyperlink" Target="http://www.fao.org/in-action/voices-of-the-hungry/fies/en/" TargetMode="External"/><Relationship Id="rId51" Type="http://schemas.openxmlformats.org/officeDocument/2006/relationships/hyperlink" Target="https://datadent.org/" TargetMode="External"/><Relationship Id="rId3" Type="http://schemas.openxmlformats.org/officeDocument/2006/relationships/hyperlink" Target="https://www.intake.org/" TargetMode="External"/><Relationship Id="rId12" Type="http://schemas.openxmlformats.org/officeDocument/2006/relationships/hyperlink" Target="https://www.who.int/nutrition/team/en/" TargetMode="External"/><Relationship Id="rId17" Type="http://schemas.openxmlformats.org/officeDocument/2006/relationships/hyperlink" Target="https://www.cgiar.org/" TargetMode="External"/><Relationship Id="rId25" Type="http://schemas.openxmlformats.org/officeDocument/2006/relationships/hyperlink" Target="https://www.godan.info/" TargetMode="External"/><Relationship Id="rId33" Type="http://schemas.openxmlformats.org/officeDocument/2006/relationships/hyperlink" Target="https://iapewec.org/" TargetMode="External"/><Relationship Id="rId38" Type="http://schemas.openxmlformats.org/officeDocument/2006/relationships/hyperlink" Target="https://www.unglobalpulse.org/" TargetMode="External"/><Relationship Id="rId46" Type="http://schemas.openxmlformats.org/officeDocument/2006/relationships/hyperlink" Target="https://www.povertyactionlab.org/" TargetMode="External"/><Relationship Id="rId20" Type="http://schemas.openxmlformats.org/officeDocument/2006/relationships/hyperlink" Target="https://www.coverage-monitoring.org/" TargetMode="External"/><Relationship Id="rId41" Type="http://schemas.openxmlformats.org/officeDocument/2006/relationships/hyperlink" Target="https://scalingupnutrition.org/progress-impact/monitoring-evaluation-accountability-and-learning-meal/" TargetMode="External"/><Relationship Id="rId54" Type="http://schemas.openxmlformats.org/officeDocument/2006/relationships/hyperlink" Target="https://www.giz.de/en/worldwide/78552.html" TargetMode="External"/><Relationship Id="rId1" Type="http://schemas.openxmlformats.org/officeDocument/2006/relationships/hyperlink" Target="https://www.advancingnutrition.org/" TargetMode="External"/><Relationship Id="rId6" Type="http://schemas.openxmlformats.org/officeDocument/2006/relationships/hyperlink" Target="https://www.radar-project.org/" TargetMode="External"/><Relationship Id="rId15" Type="http://schemas.openxmlformats.org/officeDocument/2006/relationships/hyperlink" Target="http://www.healthdata.org/lbd/about" TargetMode="External"/><Relationship Id="rId23" Type="http://schemas.openxmlformats.org/officeDocument/2006/relationships/hyperlink" Target="https://www.nutritionintl.org/what-we-do/nlift/" TargetMode="External"/><Relationship Id="rId28" Type="http://schemas.openxmlformats.org/officeDocument/2006/relationships/hyperlink" Target="https://www.globalhungerindex.org/" TargetMode="External"/><Relationship Id="rId36" Type="http://schemas.openxmlformats.org/officeDocument/2006/relationships/hyperlink" Target="https://www.exemplars.health/topics/stunting" TargetMode="External"/><Relationship Id="rId49" Type="http://schemas.openxmlformats.org/officeDocument/2006/relationships/hyperlink" Target="https://globalnutritionreport.org/about/donors/" TargetMode="External"/><Relationship Id="rId57" Type="http://schemas.openxmlformats.org/officeDocument/2006/relationships/hyperlink" Target="https://immana.lcirah.ac.uk/" TargetMode="External"/><Relationship Id="rId10" Type="http://schemas.openxmlformats.org/officeDocument/2006/relationships/hyperlink" Target="https://www.who.int/nutgrowthdb/estimates/en/" TargetMode="External"/><Relationship Id="rId31" Type="http://schemas.openxmlformats.org/officeDocument/2006/relationships/hyperlink" Target="http://www.data4sdgs.org/" TargetMode="External"/><Relationship Id="rId44" Type="http://schemas.openxmlformats.org/officeDocument/2006/relationships/hyperlink" Target="https://cdn.wfp.org/nutrition/nutx/?_ga=2.150014387.448538503.1598970620-1615169438.1598970620" TargetMode="External"/><Relationship Id="rId52" Type="http://schemas.openxmlformats.org/officeDocument/2006/relationships/hyperlink" Target="https://www.unscn.org/en/forums/discussion-groups/ag2nut"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giz.de/expertise/html/61847.html" TargetMode="External"/><Relationship Id="rId2" Type="http://schemas.openxmlformats.org/officeDocument/2006/relationships/hyperlink" Target="https://www.afd.fr/fr/page-thematique-axe/numerique-et-innovation?origin=/fr/rechercher?query=innovation+" TargetMode="External"/><Relationship Id="rId1" Type="http://schemas.openxmlformats.org/officeDocument/2006/relationships/hyperlink" Target="https://www.actionagainsthunger.org/impact/research-innovation" TargetMode="External"/><Relationship Id="rId4"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girlsnotbrides.org/members/the-girls-agenda" TargetMode="External"/><Relationship Id="rId7" Type="http://schemas.openxmlformats.org/officeDocument/2006/relationships/hyperlink" Target="http://irh.org/resource-library/costing-primer/" TargetMode="External"/><Relationship Id="rId2" Type="http://schemas.openxmlformats.org/officeDocument/2006/relationships/hyperlink" Target="https://www.globalinnovationexchange.org/innovation/promundo" TargetMode="External"/><Relationship Id="rId1" Type="http://schemas.openxmlformats.org/officeDocument/2006/relationships/hyperlink" Target="https://promundoglobal.org/" TargetMode="External"/><Relationship Id="rId6" Type="http://schemas.openxmlformats.org/officeDocument/2006/relationships/hyperlink" Target="http://irh.org/wp-content/uploads/LC_Costing_Primer_FINAL_ENG_3.pdf" TargetMode="External"/><Relationship Id="rId5" Type="http://schemas.openxmlformats.org/officeDocument/2006/relationships/hyperlink" Target="https://www.sida.se/contentassets/a3950e8788ec48a78218358a0457fa63/genderbased-violence-and-education.pdf" TargetMode="External"/><Relationship Id="rId4" Type="http://schemas.openxmlformats.org/officeDocument/2006/relationships/hyperlink" Target="https://www.whatworks.co.z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lobalinnovationexchange.org/innovation/cooperativa-multiactiva-de-madres-del-valle-coomac-hybrid-value-chain-for-vulnerable-pop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B33A-783B-4ADE-B301-715F70A4A36A}">
  <dimension ref="A1"/>
  <sheetViews>
    <sheetView topLeftCell="A19" zoomScale="50" zoomScaleNormal="50" workbookViewId="0">
      <selection activeCell="W20" sqref="W20"/>
    </sheetView>
  </sheetViews>
  <sheetFormatPr defaultColWidth="8.86328125"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FE676-EC98-4711-91F7-71A5A8D6F1E6}">
  <dimension ref="B2:F50"/>
  <sheetViews>
    <sheetView topLeftCell="A20" workbookViewId="0">
      <selection activeCell="C24" sqref="C24"/>
    </sheetView>
  </sheetViews>
  <sheetFormatPr defaultColWidth="8.86328125" defaultRowHeight="14.25" x14ac:dyDescent="0.45"/>
  <cols>
    <col min="2" max="2" width="34.265625" style="154" customWidth="1"/>
    <col min="3" max="3" width="15" style="161" customWidth="1"/>
    <col min="4" max="4" width="85.73046875" style="154" customWidth="1"/>
    <col min="5" max="6" width="36" style="154" customWidth="1"/>
  </cols>
  <sheetData>
    <row r="2" spans="2:4" x14ac:dyDescent="0.45">
      <c r="B2" s="153" t="s">
        <v>0</v>
      </c>
    </row>
    <row r="3" spans="2:4" x14ac:dyDescent="0.45">
      <c r="B3" s="155" t="s">
        <v>1</v>
      </c>
      <c r="C3" s="158" t="s">
        <v>2</v>
      </c>
      <c r="D3" s="158" t="s">
        <v>3</v>
      </c>
    </row>
    <row r="4" spans="2:4" x14ac:dyDescent="0.45">
      <c r="B4" s="150" t="s">
        <v>4</v>
      </c>
      <c r="C4" s="157">
        <f>COUNTIF('3. Data innovations'!$H:$L, '2. Summary of NUDI'!B4)</f>
        <v>0</v>
      </c>
      <c r="D4" s="178"/>
    </row>
    <row r="5" spans="2:4" ht="26.25" x14ac:dyDescent="0.45">
      <c r="B5" s="151" t="s">
        <v>5</v>
      </c>
      <c r="C5" s="157">
        <f>COUNTIF('3. Data innovations'!$H:$L, '2. Summary of NUDI'!B5)</f>
        <v>0</v>
      </c>
      <c r="D5" s="178"/>
    </row>
    <row r="6" spans="2:4" ht="26.25" x14ac:dyDescent="0.45">
      <c r="B6" s="150" t="s">
        <v>6</v>
      </c>
      <c r="C6" s="157">
        <f>COUNTIF('3. Data innovations'!$H:$L, '2. Summary of NUDI'!B6)</f>
        <v>0</v>
      </c>
      <c r="D6" s="178"/>
    </row>
    <row r="7" spans="2:4" ht="26.25" x14ac:dyDescent="0.45">
      <c r="B7" s="151" t="s">
        <v>7</v>
      </c>
      <c r="C7" s="157">
        <f>COUNTIF('3. Data innovations'!$H:$L, '2. Summary of NUDI'!B7)</f>
        <v>0</v>
      </c>
      <c r="D7" s="178"/>
    </row>
    <row r="8" spans="2:4" ht="26.25" x14ac:dyDescent="0.45">
      <c r="B8" s="150" t="s">
        <v>8</v>
      </c>
      <c r="C8" s="157">
        <f>COUNTIF('3. Data innovations'!$H:$L, '2. Summary of NUDI'!B8)</f>
        <v>0</v>
      </c>
      <c r="D8" s="178"/>
    </row>
    <row r="9" spans="2:4" x14ac:dyDescent="0.45">
      <c r="B9" s="150" t="s">
        <v>9</v>
      </c>
      <c r="C9" s="157">
        <f>COUNTIF('3. Data innovations'!$H:$L, '2. Summary of NUDI'!B9)</f>
        <v>0</v>
      </c>
      <c r="D9" s="178"/>
    </row>
    <row r="11" spans="2:4" ht="14.85" customHeight="1" x14ac:dyDescent="0.45">
      <c r="B11" s="439" t="s">
        <v>10</v>
      </c>
      <c r="C11" s="439"/>
      <c r="D11" s="439"/>
    </row>
    <row r="12" spans="2:4" x14ac:dyDescent="0.45">
      <c r="B12" s="179" t="s">
        <v>11</v>
      </c>
      <c r="C12" s="158" t="s">
        <v>12</v>
      </c>
      <c r="D12" s="158" t="s">
        <v>3</v>
      </c>
    </row>
    <row r="13" spans="2:4" x14ac:dyDescent="0.45">
      <c r="B13" s="152" t="s">
        <v>13</v>
      </c>
      <c r="C13" s="162">
        <f>COUNTIF('3. Data innovations'!$N:$N, "X")</f>
        <v>17</v>
      </c>
      <c r="D13" s="178" t="s">
        <v>14</v>
      </c>
    </row>
    <row r="14" spans="2:4" x14ac:dyDescent="0.45">
      <c r="B14" s="152" t="s">
        <v>15</v>
      </c>
      <c r="C14" s="162">
        <f>COUNTIF('3. Data innovations'!$O:$O, "X")</f>
        <v>12</v>
      </c>
      <c r="D14" s="178"/>
    </row>
    <row r="15" spans="2:4" x14ac:dyDescent="0.45">
      <c r="B15" s="152" t="s">
        <v>16</v>
      </c>
      <c r="C15" s="162">
        <f>COUNTIF('3. Data innovations'!$P:$P, "x")</f>
        <v>25</v>
      </c>
      <c r="D15" s="178"/>
    </row>
    <row r="16" spans="2:4" x14ac:dyDescent="0.45">
      <c r="B16" s="152" t="s">
        <v>17</v>
      </c>
      <c r="C16" s="162" t="e">
        <f>COUNTIF('3. Data innovations'!#REF!, "x")</f>
        <v>#REF!</v>
      </c>
      <c r="D16" s="178"/>
    </row>
    <row r="17" spans="2:6" x14ac:dyDescent="0.45">
      <c r="B17" s="152" t="s">
        <v>18</v>
      </c>
      <c r="C17" s="162">
        <f>COUNTIF('3. Data innovations'!$Q:$Q, "x")</f>
        <v>13</v>
      </c>
      <c r="D17" s="178"/>
    </row>
    <row r="18" spans="2:6" x14ac:dyDescent="0.45">
      <c r="B18" s="154" t="s">
        <v>19</v>
      </c>
      <c r="C18" s="162">
        <f>COUNTIF('3. Data innovations'!$R:$R, "X")</f>
        <v>23</v>
      </c>
    </row>
    <row r="19" spans="2:6" x14ac:dyDescent="0.45">
      <c r="B19" s="179" t="s">
        <v>20</v>
      </c>
      <c r="C19" s="158" t="s">
        <v>12</v>
      </c>
      <c r="D19" s="158" t="s">
        <v>3</v>
      </c>
    </row>
    <row r="20" spans="2:6" x14ac:dyDescent="0.45">
      <c r="B20" s="150" t="s">
        <v>21</v>
      </c>
      <c r="C20" s="157">
        <f>COUNTIF('3. Data innovations'!$H:$L,'2. Summary of NUDI'!B20)</f>
        <v>15</v>
      </c>
      <c r="D20" s="178"/>
    </row>
    <row r="21" spans="2:6" x14ac:dyDescent="0.45">
      <c r="B21" s="150" t="s">
        <v>22</v>
      </c>
      <c r="C21" s="157">
        <f>COUNTIF('3. Data innovations'!$H:$L,'2. Summary of NUDI'!B21)</f>
        <v>7</v>
      </c>
      <c r="D21" s="178"/>
    </row>
    <row r="22" spans="2:6" x14ac:dyDescent="0.45">
      <c r="B22" s="150" t="s">
        <v>23</v>
      </c>
      <c r="C22" s="157">
        <f>COUNTIF('3. Data innovations'!$H:$L,'2. Summary of NUDI'!B22)</f>
        <v>8</v>
      </c>
      <c r="D22" s="178"/>
    </row>
    <row r="23" spans="2:6" x14ac:dyDescent="0.45">
      <c r="B23" s="150" t="s">
        <v>24</v>
      </c>
      <c r="C23" s="157">
        <f>COUNTIF('3. Data innovations'!$H:$L,'2. Summary of NUDI'!B23)</f>
        <v>3</v>
      </c>
      <c r="D23" s="178"/>
    </row>
    <row r="24" spans="2:6" x14ac:dyDescent="0.45">
      <c r="B24" s="150" t="s">
        <v>25</v>
      </c>
      <c r="C24" s="157">
        <f>COUNTIF('3. Data innovations'!$H:$L,'2. Summary of NUDI'!B24)</f>
        <v>21</v>
      </c>
      <c r="D24" s="178"/>
    </row>
    <row r="25" spans="2:6" x14ac:dyDescent="0.45">
      <c r="B25" s="150" t="s">
        <v>26</v>
      </c>
      <c r="C25" s="157">
        <f>COUNTIF('3. Data innovations'!$H:$L,'2. Summary of NUDI'!B25)</f>
        <v>2</v>
      </c>
      <c r="D25" s="178"/>
    </row>
    <row r="26" spans="2:6" x14ac:dyDescent="0.45">
      <c r="B26" s="150" t="s">
        <v>27</v>
      </c>
      <c r="C26" s="157">
        <f>COUNTIF('3. Data innovations'!$H:$L,'2. Summary of NUDI'!B26)</f>
        <v>5</v>
      </c>
      <c r="D26" s="178"/>
    </row>
    <row r="27" spans="2:6" x14ac:dyDescent="0.45">
      <c r="B27" s="151" t="s">
        <v>28</v>
      </c>
      <c r="C27" s="157">
        <f>COUNTIF('3. Data innovations'!$H:$L,'2. Summary of NUDI'!B27)</f>
        <v>45</v>
      </c>
      <c r="D27" s="178"/>
    </row>
    <row r="28" spans="2:6" x14ac:dyDescent="0.45">
      <c r="B28" s="150" t="s">
        <v>29</v>
      </c>
      <c r="C28" s="157">
        <f>COUNTIF('3. Data innovations'!$H:$L,'2. Summary of NUDI'!B28)</f>
        <v>6</v>
      </c>
      <c r="D28" s="178"/>
    </row>
    <row r="30" spans="2:6" s="163" customFormat="1" x14ac:dyDescent="0.45">
      <c r="B30" s="159" t="s">
        <v>30</v>
      </c>
      <c r="C30" s="156" t="s">
        <v>12</v>
      </c>
      <c r="D30" s="159" t="s">
        <v>31</v>
      </c>
      <c r="E30" s="160"/>
      <c r="F30" s="160"/>
    </row>
    <row r="31" spans="2:6" s="163" customFormat="1" x14ac:dyDescent="0.45">
      <c r="B31" s="164" t="s">
        <v>32</v>
      </c>
      <c r="C31" s="162">
        <v>77</v>
      </c>
      <c r="D31" s="166" t="s">
        <v>33</v>
      </c>
      <c r="E31" s="160"/>
      <c r="F31" s="160"/>
    </row>
    <row r="32" spans="2:6" s="163" customFormat="1" x14ac:dyDescent="0.45">
      <c r="B32" s="164" t="s">
        <v>34</v>
      </c>
      <c r="C32" s="162">
        <v>2</v>
      </c>
      <c r="D32" s="166"/>
      <c r="E32" s="160"/>
      <c r="F32" s="160"/>
    </row>
    <row r="33" spans="2:6" s="163" customFormat="1" ht="26.25" x14ac:dyDescent="0.45">
      <c r="B33" s="164" t="s">
        <v>35</v>
      </c>
      <c r="C33" s="162">
        <v>9</v>
      </c>
      <c r="D33" s="165" t="s">
        <v>36</v>
      </c>
      <c r="E33" s="160"/>
      <c r="F33" s="160"/>
    </row>
    <row r="34" spans="2:6" s="163" customFormat="1" ht="26.25" x14ac:dyDescent="0.45">
      <c r="B34" s="164" t="s">
        <v>37</v>
      </c>
      <c r="C34" s="162">
        <v>2</v>
      </c>
      <c r="D34" s="165" t="s">
        <v>38</v>
      </c>
      <c r="E34" s="160"/>
      <c r="F34" s="160"/>
    </row>
    <row r="35" spans="2:6" s="163" customFormat="1" ht="26.25" x14ac:dyDescent="0.45">
      <c r="B35" s="164" t="s">
        <v>39</v>
      </c>
      <c r="C35" s="162">
        <v>4</v>
      </c>
      <c r="D35" s="165" t="s">
        <v>40</v>
      </c>
      <c r="E35" s="160"/>
      <c r="F35" s="160"/>
    </row>
    <row r="36" spans="2:6" s="163" customFormat="1" ht="26.25" x14ac:dyDescent="0.45">
      <c r="B36" s="164" t="s">
        <v>41</v>
      </c>
      <c r="C36" s="162"/>
      <c r="D36" s="165" t="s">
        <v>42</v>
      </c>
      <c r="E36" s="160"/>
      <c r="F36" s="160"/>
    </row>
    <row r="37" spans="2:6" s="163" customFormat="1" ht="26.25" x14ac:dyDescent="0.45">
      <c r="B37" s="164" t="s">
        <v>43</v>
      </c>
      <c r="C37" s="162"/>
      <c r="D37" s="165" t="s">
        <v>44</v>
      </c>
      <c r="E37" s="160"/>
      <c r="F37" s="160"/>
    </row>
    <row r="38" spans="2:6" s="163" customFormat="1" x14ac:dyDescent="0.45">
      <c r="B38" s="164" t="s">
        <v>45</v>
      </c>
      <c r="C38" s="162"/>
      <c r="D38" s="165" t="s">
        <v>46</v>
      </c>
      <c r="E38" s="160"/>
      <c r="F38" s="160"/>
    </row>
    <row r="39" spans="2:6" s="163" customFormat="1" x14ac:dyDescent="0.45">
      <c r="B39" s="164" t="s">
        <v>47</v>
      </c>
      <c r="C39" s="162">
        <v>3</v>
      </c>
      <c r="D39" s="165" t="s">
        <v>48</v>
      </c>
      <c r="E39" s="160"/>
      <c r="F39" s="160"/>
    </row>
    <row r="40" spans="2:6" s="163" customFormat="1" x14ac:dyDescent="0.45">
      <c r="B40" s="164" t="s">
        <v>49</v>
      </c>
      <c r="C40" s="162">
        <v>1</v>
      </c>
      <c r="D40" s="165" t="s">
        <v>50</v>
      </c>
      <c r="E40" s="160"/>
      <c r="F40" s="160"/>
    </row>
    <row r="41" spans="2:6" s="163" customFormat="1" ht="26.25" x14ac:dyDescent="0.45">
      <c r="B41" s="164" t="s">
        <v>51</v>
      </c>
      <c r="C41" s="162">
        <v>1</v>
      </c>
      <c r="D41" s="165" t="s">
        <v>52</v>
      </c>
      <c r="E41" s="160"/>
      <c r="F41" s="160"/>
    </row>
    <row r="47" spans="2:6" x14ac:dyDescent="0.45">
      <c r="B47" s="154" t="s">
        <v>53</v>
      </c>
      <c r="C47" s="161">
        <v>10</v>
      </c>
    </row>
    <row r="48" spans="2:6" x14ac:dyDescent="0.45">
      <c r="B48" s="154" t="s">
        <v>54</v>
      </c>
      <c r="C48" s="161">
        <v>23</v>
      </c>
    </row>
    <row r="49" spans="2:3" x14ac:dyDescent="0.45">
      <c r="B49" s="154" t="s">
        <v>55</v>
      </c>
      <c r="C49" s="161">
        <v>1639</v>
      </c>
    </row>
    <row r="50" spans="2:3" x14ac:dyDescent="0.45">
      <c r="B50" s="154" t="s">
        <v>56</v>
      </c>
      <c r="C50" s="161">
        <v>5</v>
      </c>
    </row>
  </sheetData>
  <mergeCells count="1">
    <mergeCell ref="B11:D11"/>
  </mergeCells>
  <conditionalFormatting sqref="C13:C17">
    <cfRule type="colorScale" priority="3">
      <colorScale>
        <cfvo type="min"/>
        <cfvo type="max"/>
        <color rgb="FFFFEF9C"/>
        <color rgb="FF63BE7B"/>
      </colorScale>
    </cfRule>
  </conditionalFormatting>
  <conditionalFormatting sqref="C18">
    <cfRule type="colorScale" priority="2">
      <colorScale>
        <cfvo type="min"/>
        <cfvo type="max"/>
        <color rgb="FFFFEF9C"/>
        <color rgb="FF63BE7B"/>
      </colorScale>
    </cfRule>
  </conditionalFormatting>
  <conditionalFormatting sqref="C13:C18">
    <cfRule type="colorScale" priority="1">
      <colorScale>
        <cfvo type="min"/>
        <cfvo type="max"/>
        <color rgb="FFFFEF9C"/>
        <color rgb="FF63BE7B"/>
      </colorScale>
    </cfRule>
  </conditionalFormatting>
  <hyperlinks>
    <hyperlink ref="B33" r:id="rId1" display="https://sightandlife.org/wp-content/uploads/2019/08/SightandLifeMagazine_2019_Data_in_Nutrition_FULL.pdf" xr:uid="{31F988A1-18AE-4504-83B1-8383DFABBD98}"/>
    <hyperlink ref="B34" r:id="rId2" display="https://knowledgeagainsthunger.org/wp-content/uploads/2020/04/NutritionInformationSystems_Final.pdf" xr:uid="{083CDFC0-458F-4845-8108-0112D3B2D536}"/>
    <hyperlink ref="B35" r:id="rId3" display="https://innovation.wfp.org/" xr:uid="{B23C6C86-FB79-4E40-AF76-FB4D311ECEB9}"/>
    <hyperlink ref="B36" r:id="rId4" display="https://www.data4sdgs.org/" xr:uid="{F71C6546-09AA-46AC-B64A-022CCF48445E}"/>
    <hyperlink ref="B37" r:id="rId5" display="https://www.rockefellerfoundation.org/initiative/data-org/" xr:uid="{089593AE-8A00-404C-B82A-D72DC5693588}"/>
    <hyperlink ref="B38" r:id="rId6" display="https://www.undatarevolution.org/" xr:uid="{DC3F12D8-7C06-4704-9D19-0C7FC0A34C4F}"/>
    <hyperlink ref="B39" r:id="rId7" display="https://ai-for-sdgs.academy/" xr:uid="{5FDD7E04-72F4-454B-BD8F-986FD5349FC4}"/>
    <hyperlink ref="B40" r:id="rId8" display="https://www.unscn.org/uploads/web/news/UNSCN-Nutrition-45-WEB.pdf" xr:uid="{F02ED4E7-C975-4281-8570-3931E015CBAE}"/>
    <hyperlink ref="B41" r:id="rId9" location=":~:text=In%202016%2C%20the%20World%20Bank,production%2C%20dissemination%2C%20and%20use" display="https://www.worldbank.org/en/data/statistical-capacity-building/data-innovation-fund - :~:text=In%202016%2C%20the%20World%20Bank,production%2C%20dissemination%2C%20and%20use" xr:uid="{315B3F07-266B-4908-83DD-1CDE552E5E7B}"/>
    <hyperlink ref="B31" r:id="rId10" xr:uid="{D7B0DE1A-4A72-4F03-907A-40294A6AC30B}"/>
    <hyperlink ref="B32" r:id="rId11" xr:uid="{6A816300-D152-483F-AD46-E9ADB2C99F03}"/>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1BE4-3244-4C5D-BB0E-52E3A4E0056D}">
  <sheetPr>
    <tabColor rgb="FFFFFF00"/>
  </sheetPr>
  <dimension ref="A1:XFD26"/>
  <sheetViews>
    <sheetView topLeftCell="B7" zoomScale="62" workbookViewId="0">
      <selection activeCell="E22" sqref="E22"/>
    </sheetView>
  </sheetViews>
  <sheetFormatPr defaultColWidth="8.73046875" defaultRowHeight="14.25" x14ac:dyDescent="0.45"/>
  <cols>
    <col min="1" max="1" width="66.73046875" style="99" customWidth="1"/>
    <col min="2" max="2" width="44" style="99" customWidth="1"/>
    <col min="3" max="3" width="28.265625" style="98" customWidth="1"/>
    <col min="4" max="16384" width="8.73046875" style="98"/>
  </cols>
  <sheetData>
    <row r="1" spans="1:16384" ht="18" x14ac:dyDescent="0.45">
      <c r="A1" s="219" t="s">
        <v>57</v>
      </c>
      <c r="B1" s="219" t="s">
        <v>58</v>
      </c>
      <c r="C1" s="220" t="s">
        <v>59</v>
      </c>
    </row>
    <row r="2" spans="1:16384" s="221" customFormat="1" ht="52.5" x14ac:dyDescent="0.45">
      <c r="A2" s="192" t="s">
        <v>60</v>
      </c>
      <c r="B2" s="192" t="s">
        <v>61</v>
      </c>
      <c r="C2" s="223" t="s">
        <v>62</v>
      </c>
    </row>
    <row r="3" spans="1:16384" s="221" customFormat="1" ht="91.9" x14ac:dyDescent="0.45">
      <c r="A3" s="192" t="s">
        <v>63</v>
      </c>
      <c r="B3" s="192" t="s">
        <v>64</v>
      </c>
      <c r="C3" s="222" t="s">
        <v>65</v>
      </c>
    </row>
    <row r="4" spans="1:16384" s="221" customFormat="1" ht="26.25" x14ac:dyDescent="0.45">
      <c r="A4" s="192" t="s">
        <v>66</v>
      </c>
      <c r="B4" s="192" t="s">
        <v>67</v>
      </c>
      <c r="C4" s="221" t="s">
        <v>68</v>
      </c>
    </row>
    <row r="5" spans="1:16384" s="221" customFormat="1" ht="236.25" x14ac:dyDescent="0.45">
      <c r="A5" s="192" t="s">
        <v>69</v>
      </c>
      <c r="B5" s="192" t="s">
        <v>70</v>
      </c>
      <c r="C5" s="221" t="s">
        <v>71</v>
      </c>
    </row>
    <row r="6" spans="1:16384" s="221" customFormat="1" ht="105" x14ac:dyDescent="0.45">
      <c r="A6" s="192" t="s">
        <v>72</v>
      </c>
      <c r="B6" s="192" t="s">
        <v>73</v>
      </c>
      <c r="C6" s="221" t="s">
        <v>74</v>
      </c>
    </row>
    <row r="7" spans="1:16384" s="192" customFormat="1" ht="157.5" x14ac:dyDescent="0.45">
      <c r="A7" s="192" t="s">
        <v>75</v>
      </c>
      <c r="B7" s="192" t="s">
        <v>76</v>
      </c>
      <c r="C7" s="192" t="s">
        <v>77</v>
      </c>
    </row>
    <row r="8" spans="1:16384" s="221" customFormat="1" ht="170.65" x14ac:dyDescent="0.45">
      <c r="A8" s="192" t="s">
        <v>78</v>
      </c>
      <c r="B8" s="192" t="s">
        <v>79</v>
      </c>
      <c r="C8" s="221" t="s">
        <v>80</v>
      </c>
    </row>
    <row r="9" spans="1:16384" s="221" customFormat="1" ht="157.5" x14ac:dyDescent="0.45">
      <c r="A9" s="192" t="s">
        <v>81</v>
      </c>
      <c r="B9" s="192" t="s">
        <v>82</v>
      </c>
      <c r="C9" s="221" t="s">
        <v>71</v>
      </c>
    </row>
    <row r="10" spans="1:16384" s="221" customFormat="1" ht="170.65" x14ac:dyDescent="0.45">
      <c r="A10" s="192" t="s">
        <v>83</v>
      </c>
      <c r="B10" s="192" t="s">
        <v>84</v>
      </c>
      <c r="C10" s="221" t="s">
        <v>71</v>
      </c>
    </row>
    <row r="11" spans="1:16384" s="221" customFormat="1" ht="170.65" x14ac:dyDescent="0.45">
      <c r="A11" s="192" t="s">
        <v>85</v>
      </c>
      <c r="B11" s="192" t="s">
        <v>86</v>
      </c>
      <c r="C11" s="221" t="s">
        <v>80</v>
      </c>
    </row>
    <row r="12" spans="1:16384" s="221" customFormat="1" ht="157.5" x14ac:dyDescent="0.45">
      <c r="A12" s="192" t="s">
        <v>87</v>
      </c>
      <c r="B12" s="192" t="s">
        <v>88</v>
      </c>
      <c r="C12" s="221" t="s">
        <v>89</v>
      </c>
    </row>
    <row r="13" spans="1:16384" s="221" customFormat="1" ht="170.65" x14ac:dyDescent="0.45">
      <c r="A13" s="192" t="s">
        <v>90</v>
      </c>
      <c r="B13" s="192" t="s">
        <v>91</v>
      </c>
      <c r="C13" s="221" t="s">
        <v>92</v>
      </c>
    </row>
    <row r="14" spans="1:16384" s="221" customFormat="1" ht="144.4" x14ac:dyDescent="0.45">
      <c r="A14" s="192" t="s">
        <v>93</v>
      </c>
      <c r="B14" s="192" t="s">
        <v>94</v>
      </c>
      <c r="C14" s="196" t="s">
        <v>95</v>
      </c>
      <c r="D14" s="107"/>
      <c r="E14" s="108"/>
      <c r="F14" s="107"/>
      <c r="G14" s="108"/>
      <c r="H14" s="107"/>
      <c r="I14" s="108"/>
      <c r="J14" s="107"/>
      <c r="K14" s="108"/>
      <c r="L14" s="107"/>
      <c r="M14" s="108"/>
      <c r="N14" s="107"/>
      <c r="O14" s="108"/>
      <c r="P14" s="107"/>
      <c r="Q14" s="108"/>
      <c r="R14" s="107"/>
      <c r="S14" s="108"/>
      <c r="T14" s="107"/>
      <c r="U14" s="108"/>
      <c r="V14" s="107"/>
      <c r="W14" s="108"/>
      <c r="X14" s="107"/>
      <c r="Y14" s="108"/>
      <c r="Z14" s="107"/>
      <c r="AA14" s="108"/>
      <c r="AB14" s="107"/>
      <c r="AC14" s="108"/>
      <c r="AD14" s="107"/>
      <c r="AE14" s="108"/>
      <c r="AF14" s="107"/>
      <c r="AG14" s="108"/>
      <c r="AH14" s="107"/>
      <c r="AI14" s="108"/>
      <c r="AJ14" s="107"/>
      <c r="AK14" s="108"/>
      <c r="AL14" s="107"/>
      <c r="AM14" s="108"/>
      <c r="AN14" s="107"/>
      <c r="AO14" s="108"/>
      <c r="AP14" s="107"/>
      <c r="AQ14" s="108"/>
      <c r="AR14" s="107"/>
      <c r="AS14" s="108"/>
      <c r="AT14" s="107"/>
      <c r="AU14" s="108"/>
      <c r="AV14" s="107"/>
      <c r="AW14" s="108"/>
      <c r="AX14" s="107"/>
      <c r="AY14" s="108"/>
      <c r="AZ14" s="107"/>
      <c r="BA14" s="108"/>
      <c r="BB14" s="107"/>
      <c r="BC14" s="108"/>
      <c r="BD14" s="107"/>
      <c r="BE14" s="108"/>
      <c r="BF14" s="107"/>
      <c r="BG14" s="108"/>
      <c r="BH14" s="107"/>
      <c r="BI14" s="108"/>
      <c r="BJ14" s="107"/>
      <c r="BK14" s="108"/>
      <c r="BL14" s="107"/>
      <c r="BM14" s="108"/>
      <c r="BN14" s="107"/>
      <c r="BO14" s="108"/>
      <c r="BP14" s="107"/>
      <c r="BQ14" s="108"/>
      <c r="BR14" s="107"/>
      <c r="BS14" s="108"/>
      <c r="BT14" s="107"/>
      <c r="BU14" s="108"/>
      <c r="BV14" s="107"/>
      <c r="BW14" s="108"/>
      <c r="BX14" s="107"/>
      <c r="BY14" s="108"/>
      <c r="BZ14" s="107"/>
      <c r="CA14" s="108"/>
      <c r="CB14" s="107"/>
      <c r="CC14" s="108"/>
      <c r="CD14" s="107"/>
      <c r="CE14" s="108"/>
      <c r="CF14" s="107"/>
      <c r="CG14" s="108"/>
      <c r="CH14" s="107"/>
      <c r="CI14" s="108"/>
      <c r="CJ14" s="107"/>
      <c r="CK14" s="108"/>
      <c r="CL14" s="107"/>
      <c r="CM14" s="108"/>
      <c r="CN14" s="107"/>
      <c r="CO14" s="108"/>
      <c r="CP14" s="107"/>
      <c r="CQ14" s="108"/>
      <c r="CR14" s="107"/>
      <c r="CS14" s="108"/>
      <c r="CT14" s="107"/>
      <c r="CU14" s="108"/>
      <c r="CV14" s="107"/>
      <c r="CW14" s="108"/>
      <c r="CX14" s="107"/>
      <c r="CY14" s="108"/>
      <c r="CZ14" s="107"/>
      <c r="DA14" s="108"/>
      <c r="DB14" s="107"/>
      <c r="DC14" s="108"/>
      <c r="DD14" s="107"/>
      <c r="DE14" s="108"/>
      <c r="DF14" s="107"/>
      <c r="DG14" s="108"/>
      <c r="DH14" s="107"/>
      <c r="DI14" s="108"/>
      <c r="DJ14" s="107"/>
      <c r="DK14" s="108"/>
      <c r="DL14" s="107"/>
      <c r="DM14" s="108"/>
      <c r="DN14" s="107"/>
      <c r="DO14" s="108"/>
      <c r="DP14" s="107"/>
      <c r="DQ14" s="108"/>
      <c r="DR14" s="107"/>
      <c r="DS14" s="108"/>
      <c r="DT14" s="107"/>
      <c r="DU14" s="108"/>
      <c r="DV14" s="107"/>
      <c r="DW14" s="108"/>
      <c r="DX14" s="107"/>
      <c r="DY14" s="108"/>
      <c r="DZ14" s="107"/>
      <c r="EA14" s="108"/>
      <c r="EB14" s="107"/>
      <c r="EC14" s="108"/>
      <c r="ED14" s="107"/>
      <c r="EE14" s="108"/>
      <c r="EF14" s="107"/>
      <c r="EG14" s="108"/>
      <c r="EH14" s="107"/>
      <c r="EI14" s="108"/>
      <c r="EJ14" s="107"/>
      <c r="EK14" s="108"/>
      <c r="EL14" s="107"/>
      <c r="EM14" s="108"/>
      <c r="EN14" s="107"/>
      <c r="EO14" s="108"/>
      <c r="EP14" s="107"/>
      <c r="EQ14" s="108"/>
      <c r="ER14" s="107"/>
      <c r="ES14" s="108"/>
      <c r="ET14" s="107"/>
      <c r="EU14" s="108"/>
      <c r="EV14" s="107"/>
      <c r="EW14" s="108"/>
      <c r="EX14" s="107"/>
      <c r="EY14" s="108"/>
      <c r="EZ14" s="107"/>
      <c r="FA14" s="108"/>
      <c r="FB14" s="107"/>
      <c r="FC14" s="108"/>
      <c r="FD14" s="107"/>
      <c r="FE14" s="108"/>
      <c r="FF14" s="107"/>
      <c r="FG14" s="108"/>
      <c r="FH14" s="107"/>
      <c r="FI14" s="108"/>
      <c r="FJ14" s="107"/>
      <c r="FK14" s="108"/>
      <c r="FL14" s="107"/>
      <c r="FM14" s="108"/>
      <c r="FN14" s="107"/>
      <c r="FO14" s="108"/>
      <c r="FP14" s="107"/>
      <c r="FQ14" s="108"/>
      <c r="FR14" s="107"/>
      <c r="FS14" s="108"/>
      <c r="FT14" s="107"/>
      <c r="FU14" s="108"/>
      <c r="FV14" s="107"/>
      <c r="FW14" s="108"/>
      <c r="FX14" s="107"/>
      <c r="FY14" s="108"/>
      <c r="FZ14" s="107"/>
      <c r="GA14" s="108"/>
      <c r="GB14" s="107"/>
      <c r="GC14" s="108"/>
      <c r="GD14" s="107"/>
      <c r="GE14" s="108"/>
      <c r="GF14" s="107"/>
      <c r="GG14" s="108"/>
      <c r="GH14" s="107"/>
      <c r="GI14" s="108"/>
      <c r="GJ14" s="107"/>
      <c r="GK14" s="108"/>
      <c r="GL14" s="107"/>
      <c r="GM14" s="108"/>
      <c r="GN14" s="107"/>
      <c r="GO14" s="108"/>
      <c r="GP14" s="107"/>
      <c r="GQ14" s="108"/>
      <c r="GR14" s="107"/>
      <c r="GS14" s="108"/>
      <c r="GT14" s="107"/>
      <c r="GU14" s="108"/>
      <c r="GV14" s="107"/>
      <c r="GW14" s="108"/>
      <c r="GX14" s="107"/>
      <c r="GY14" s="108"/>
      <c r="GZ14" s="107"/>
      <c r="HA14" s="108"/>
      <c r="HB14" s="107"/>
      <c r="HC14" s="108"/>
      <c r="HD14" s="107"/>
      <c r="HE14" s="108"/>
      <c r="HF14" s="107"/>
      <c r="HG14" s="108"/>
      <c r="HH14" s="107"/>
      <c r="HI14" s="108"/>
      <c r="HJ14" s="107"/>
      <c r="HK14" s="108"/>
      <c r="HL14" s="107"/>
      <c r="HM14" s="108"/>
      <c r="HN14" s="107"/>
      <c r="HO14" s="108"/>
      <c r="HP14" s="107"/>
      <c r="HQ14" s="108"/>
      <c r="HR14" s="107"/>
      <c r="HS14" s="108"/>
      <c r="HT14" s="107"/>
      <c r="HU14" s="108"/>
      <c r="HV14" s="107"/>
      <c r="HW14" s="108"/>
      <c r="HX14" s="107"/>
      <c r="HY14" s="108"/>
      <c r="HZ14" s="107"/>
      <c r="IA14" s="108"/>
      <c r="IB14" s="107"/>
      <c r="IC14" s="108"/>
      <c r="ID14" s="107"/>
      <c r="IE14" s="108"/>
      <c r="IF14" s="107"/>
      <c r="IG14" s="108"/>
      <c r="IH14" s="107"/>
      <c r="II14" s="108"/>
      <c r="IJ14" s="107"/>
      <c r="IK14" s="108"/>
      <c r="IL14" s="107"/>
      <c r="IM14" s="108"/>
      <c r="IN14" s="107"/>
      <c r="IO14" s="108"/>
      <c r="IP14" s="107"/>
      <c r="IQ14" s="108"/>
      <c r="IR14" s="107"/>
      <c r="IS14" s="108"/>
      <c r="IT14" s="107"/>
      <c r="IU14" s="108"/>
      <c r="IV14" s="107"/>
      <c r="IW14" s="108"/>
      <c r="IX14" s="107"/>
      <c r="IY14" s="108"/>
      <c r="IZ14" s="107"/>
      <c r="JA14" s="108"/>
      <c r="JB14" s="107"/>
      <c r="JC14" s="108"/>
      <c r="JD14" s="107"/>
      <c r="JE14" s="108"/>
      <c r="JF14" s="107"/>
      <c r="JG14" s="108"/>
      <c r="JH14" s="107"/>
      <c r="JI14" s="108"/>
      <c r="JJ14" s="107"/>
      <c r="JK14" s="108"/>
      <c r="JL14" s="107"/>
      <c r="JM14" s="108"/>
      <c r="JN14" s="107"/>
      <c r="JO14" s="108"/>
      <c r="JP14" s="107"/>
      <c r="JQ14" s="108"/>
      <c r="JR14" s="107"/>
      <c r="JS14" s="108"/>
      <c r="JT14" s="107"/>
      <c r="JU14" s="108"/>
      <c r="JV14" s="107"/>
      <c r="JW14" s="108"/>
      <c r="JX14" s="107"/>
      <c r="JY14" s="108"/>
      <c r="JZ14" s="107"/>
      <c r="KA14" s="108"/>
      <c r="KB14" s="107"/>
      <c r="KC14" s="108"/>
      <c r="KD14" s="107"/>
      <c r="KE14" s="108"/>
      <c r="KF14" s="107"/>
      <c r="KG14" s="108"/>
      <c r="KH14" s="107"/>
      <c r="KI14" s="108"/>
      <c r="KJ14" s="107"/>
      <c r="KK14" s="108"/>
      <c r="KL14" s="107"/>
      <c r="KM14" s="108"/>
      <c r="KN14" s="107"/>
      <c r="KO14" s="108"/>
      <c r="KP14" s="107"/>
      <c r="KQ14" s="108"/>
      <c r="KR14" s="107"/>
      <c r="KS14" s="108"/>
      <c r="KT14" s="107"/>
      <c r="KU14" s="108"/>
      <c r="KV14" s="107"/>
      <c r="KW14" s="108"/>
      <c r="KX14" s="107"/>
      <c r="KY14" s="108"/>
      <c r="KZ14" s="107"/>
      <c r="LA14" s="108"/>
      <c r="LB14" s="107"/>
      <c r="LC14" s="108"/>
      <c r="LD14" s="107"/>
      <c r="LE14" s="108"/>
      <c r="LF14" s="107"/>
      <c r="LG14" s="108"/>
      <c r="LH14" s="107"/>
      <c r="LI14" s="108"/>
      <c r="LJ14" s="107"/>
      <c r="LK14" s="108"/>
      <c r="LL14" s="107"/>
      <c r="LM14" s="108"/>
      <c r="LN14" s="107"/>
      <c r="LO14" s="108"/>
      <c r="LP14" s="107"/>
      <c r="LQ14" s="108"/>
      <c r="LR14" s="107"/>
      <c r="LS14" s="108"/>
      <c r="LT14" s="107"/>
      <c r="LU14" s="108"/>
      <c r="LV14" s="107"/>
      <c r="LW14" s="108"/>
      <c r="LX14" s="107"/>
      <c r="LY14" s="108"/>
      <c r="LZ14" s="107"/>
      <c r="MA14" s="108"/>
      <c r="MB14" s="107"/>
      <c r="MC14" s="108"/>
      <c r="MD14" s="107"/>
      <c r="ME14" s="108"/>
      <c r="MF14" s="107"/>
      <c r="MG14" s="108"/>
      <c r="MH14" s="107"/>
      <c r="MI14" s="108"/>
      <c r="MJ14" s="107"/>
      <c r="MK14" s="108"/>
      <c r="ML14" s="107"/>
      <c r="MM14" s="108"/>
      <c r="MN14" s="107"/>
      <c r="MO14" s="108"/>
      <c r="MP14" s="107"/>
      <c r="MQ14" s="108"/>
      <c r="MR14" s="107"/>
      <c r="MS14" s="108"/>
      <c r="MT14" s="107"/>
      <c r="MU14" s="108"/>
      <c r="MV14" s="107"/>
      <c r="MW14" s="108"/>
      <c r="MX14" s="107"/>
      <c r="MY14" s="108"/>
      <c r="MZ14" s="107"/>
      <c r="NA14" s="108"/>
      <c r="NB14" s="107"/>
      <c r="NC14" s="108"/>
      <c r="ND14" s="107"/>
      <c r="NE14" s="108"/>
      <c r="NF14" s="107"/>
      <c r="NG14" s="108"/>
      <c r="NH14" s="107"/>
      <c r="NI14" s="108"/>
      <c r="NJ14" s="107"/>
      <c r="NK14" s="108"/>
      <c r="NL14" s="107"/>
      <c r="NM14" s="108"/>
      <c r="NN14" s="107"/>
      <c r="NO14" s="108"/>
      <c r="NP14" s="107"/>
      <c r="NQ14" s="108"/>
      <c r="NR14" s="107"/>
      <c r="NS14" s="108"/>
      <c r="NT14" s="107"/>
      <c r="NU14" s="108"/>
      <c r="NV14" s="107"/>
      <c r="NW14" s="108"/>
      <c r="NX14" s="107"/>
      <c r="NY14" s="108"/>
      <c r="NZ14" s="107"/>
      <c r="OA14" s="108"/>
      <c r="OB14" s="107"/>
      <c r="OC14" s="108"/>
      <c r="OD14" s="107"/>
      <c r="OE14" s="108"/>
      <c r="OF14" s="107"/>
      <c r="OG14" s="108"/>
      <c r="OH14" s="107"/>
      <c r="OI14" s="108"/>
      <c r="OJ14" s="107"/>
      <c r="OK14" s="108"/>
      <c r="OL14" s="107"/>
      <c r="OM14" s="108"/>
      <c r="ON14" s="107"/>
      <c r="OO14" s="108"/>
      <c r="OP14" s="107"/>
      <c r="OQ14" s="108"/>
      <c r="OR14" s="107"/>
      <c r="OS14" s="108"/>
      <c r="OT14" s="107"/>
      <c r="OU14" s="108"/>
      <c r="OV14" s="107"/>
      <c r="OW14" s="108"/>
      <c r="OX14" s="107"/>
      <c r="OY14" s="108"/>
      <c r="OZ14" s="107"/>
      <c r="PA14" s="108"/>
      <c r="PB14" s="107"/>
      <c r="PC14" s="108"/>
      <c r="PD14" s="107"/>
      <c r="PE14" s="108"/>
      <c r="PF14" s="107"/>
      <c r="PG14" s="108"/>
      <c r="PH14" s="107"/>
      <c r="PI14" s="108"/>
      <c r="PJ14" s="107"/>
      <c r="PK14" s="108"/>
      <c r="PL14" s="107"/>
      <c r="PM14" s="108"/>
      <c r="PN14" s="107"/>
      <c r="PO14" s="108"/>
      <c r="PP14" s="107"/>
      <c r="PQ14" s="108"/>
      <c r="PR14" s="107"/>
      <c r="PS14" s="108"/>
      <c r="PT14" s="107"/>
      <c r="PU14" s="108"/>
      <c r="PV14" s="107"/>
      <c r="PW14" s="108"/>
      <c r="PX14" s="107"/>
      <c r="PY14" s="108"/>
      <c r="PZ14" s="107"/>
      <c r="QA14" s="108"/>
      <c r="QB14" s="107"/>
      <c r="QC14" s="108"/>
      <c r="QD14" s="107"/>
      <c r="QE14" s="108"/>
      <c r="QF14" s="107"/>
      <c r="QG14" s="108"/>
      <c r="QH14" s="107"/>
      <c r="QI14" s="108"/>
      <c r="QJ14" s="107"/>
      <c r="QK14" s="108"/>
      <c r="QL14" s="107"/>
      <c r="QM14" s="108"/>
      <c r="QN14" s="107"/>
      <c r="QO14" s="108"/>
      <c r="QP14" s="107"/>
      <c r="QQ14" s="108"/>
      <c r="QR14" s="107"/>
      <c r="QS14" s="108"/>
      <c r="QT14" s="107"/>
      <c r="QU14" s="108"/>
      <c r="QV14" s="107"/>
      <c r="QW14" s="108"/>
      <c r="QX14" s="107"/>
      <c r="QY14" s="108"/>
      <c r="QZ14" s="107"/>
      <c r="RA14" s="108"/>
      <c r="RB14" s="107"/>
      <c r="RC14" s="108"/>
      <c r="RD14" s="107"/>
      <c r="RE14" s="108"/>
      <c r="RF14" s="107"/>
      <c r="RG14" s="108"/>
      <c r="RH14" s="107"/>
      <c r="RI14" s="108"/>
      <c r="RJ14" s="107"/>
      <c r="RK14" s="108"/>
      <c r="RL14" s="107"/>
      <c r="RM14" s="108"/>
      <c r="RN14" s="107"/>
      <c r="RO14" s="108"/>
      <c r="RP14" s="107"/>
      <c r="RQ14" s="108"/>
      <c r="RR14" s="107"/>
      <c r="RS14" s="108"/>
      <c r="RT14" s="107"/>
      <c r="RU14" s="108"/>
      <c r="RV14" s="107"/>
      <c r="RW14" s="108"/>
      <c r="RX14" s="107"/>
      <c r="RY14" s="108"/>
      <c r="RZ14" s="107"/>
      <c r="SA14" s="108"/>
      <c r="SB14" s="107"/>
      <c r="SC14" s="108"/>
      <c r="SD14" s="107"/>
      <c r="SE14" s="108"/>
      <c r="SF14" s="107"/>
      <c r="SG14" s="108"/>
      <c r="SH14" s="107"/>
      <c r="SI14" s="108"/>
      <c r="SJ14" s="107"/>
      <c r="SK14" s="108"/>
      <c r="SL14" s="107"/>
      <c r="SM14" s="108"/>
      <c r="SN14" s="107"/>
      <c r="SO14" s="108"/>
      <c r="SP14" s="107"/>
      <c r="SQ14" s="108"/>
      <c r="SR14" s="107"/>
      <c r="SS14" s="108"/>
      <c r="ST14" s="107"/>
      <c r="SU14" s="108"/>
      <c r="SV14" s="107"/>
      <c r="SW14" s="108"/>
      <c r="SX14" s="107"/>
      <c r="SY14" s="108"/>
      <c r="SZ14" s="107"/>
      <c r="TA14" s="108"/>
      <c r="TB14" s="107"/>
      <c r="TC14" s="108"/>
      <c r="TD14" s="107"/>
      <c r="TE14" s="108"/>
      <c r="TF14" s="107"/>
      <c r="TG14" s="108"/>
      <c r="TH14" s="107"/>
      <c r="TI14" s="108"/>
      <c r="TJ14" s="107"/>
      <c r="TK14" s="108"/>
      <c r="TL14" s="107"/>
      <c r="TM14" s="108"/>
      <c r="TN14" s="107"/>
      <c r="TO14" s="108"/>
      <c r="TP14" s="107"/>
      <c r="TQ14" s="108"/>
      <c r="TR14" s="107"/>
      <c r="TS14" s="108"/>
      <c r="TT14" s="107"/>
      <c r="TU14" s="108"/>
      <c r="TV14" s="107"/>
      <c r="TW14" s="108"/>
      <c r="TX14" s="107"/>
      <c r="TY14" s="108"/>
      <c r="TZ14" s="107"/>
      <c r="UA14" s="108"/>
      <c r="UB14" s="107"/>
      <c r="UC14" s="108"/>
      <c r="UD14" s="107"/>
      <c r="UE14" s="108"/>
      <c r="UF14" s="107"/>
      <c r="UG14" s="108"/>
      <c r="UH14" s="107"/>
      <c r="UI14" s="108"/>
      <c r="UJ14" s="107"/>
      <c r="UK14" s="108"/>
      <c r="UL14" s="107"/>
      <c r="UM14" s="108"/>
      <c r="UN14" s="107"/>
      <c r="UO14" s="108"/>
      <c r="UP14" s="107"/>
      <c r="UQ14" s="108"/>
      <c r="UR14" s="107"/>
      <c r="US14" s="108"/>
      <c r="UT14" s="107"/>
      <c r="UU14" s="108"/>
      <c r="UV14" s="107"/>
      <c r="UW14" s="108"/>
      <c r="UX14" s="107"/>
      <c r="UY14" s="108"/>
      <c r="UZ14" s="107"/>
      <c r="VA14" s="108"/>
      <c r="VB14" s="107"/>
      <c r="VC14" s="108"/>
      <c r="VD14" s="107"/>
      <c r="VE14" s="108"/>
      <c r="VF14" s="107"/>
      <c r="VG14" s="108"/>
      <c r="VH14" s="107"/>
      <c r="VI14" s="108"/>
      <c r="VJ14" s="107"/>
      <c r="VK14" s="108"/>
      <c r="VL14" s="107"/>
      <c r="VM14" s="108"/>
      <c r="VN14" s="107"/>
      <c r="VO14" s="108"/>
      <c r="VP14" s="107"/>
      <c r="VQ14" s="108"/>
      <c r="VR14" s="107"/>
      <c r="VS14" s="108"/>
      <c r="VT14" s="107"/>
      <c r="VU14" s="108"/>
      <c r="VV14" s="107"/>
      <c r="VW14" s="108"/>
      <c r="VX14" s="107"/>
      <c r="VY14" s="108"/>
      <c r="VZ14" s="107"/>
      <c r="WA14" s="108"/>
      <c r="WB14" s="107"/>
      <c r="WC14" s="108"/>
      <c r="WD14" s="107"/>
      <c r="WE14" s="108"/>
      <c r="WF14" s="107"/>
      <c r="WG14" s="108"/>
      <c r="WH14" s="107"/>
      <c r="WI14" s="108"/>
      <c r="WJ14" s="107"/>
      <c r="WK14" s="108"/>
      <c r="WL14" s="107"/>
      <c r="WM14" s="108"/>
      <c r="WN14" s="107"/>
      <c r="WO14" s="108"/>
      <c r="WP14" s="107"/>
      <c r="WQ14" s="108"/>
      <c r="WR14" s="107"/>
      <c r="WS14" s="108"/>
      <c r="WT14" s="107"/>
      <c r="WU14" s="108"/>
      <c r="WV14" s="107"/>
      <c r="WW14" s="108"/>
      <c r="WX14" s="107"/>
      <c r="WY14" s="108"/>
      <c r="WZ14" s="107"/>
      <c r="XA14" s="108"/>
      <c r="XB14" s="107"/>
      <c r="XC14" s="108"/>
      <c r="XD14" s="107"/>
      <c r="XE14" s="108"/>
      <c r="XF14" s="107"/>
      <c r="XG14" s="108"/>
      <c r="XH14" s="107"/>
      <c r="XI14" s="108"/>
      <c r="XJ14" s="107"/>
      <c r="XK14" s="108"/>
      <c r="XL14" s="107"/>
      <c r="XM14" s="108"/>
      <c r="XN14" s="107"/>
      <c r="XO14" s="108"/>
      <c r="XP14" s="107"/>
      <c r="XQ14" s="108"/>
      <c r="XR14" s="107"/>
      <c r="XS14" s="108"/>
      <c r="XT14" s="107"/>
      <c r="XU14" s="108"/>
      <c r="XV14" s="107"/>
      <c r="XW14" s="108"/>
      <c r="XX14" s="107"/>
      <c r="XY14" s="108"/>
      <c r="XZ14" s="107"/>
      <c r="YA14" s="108"/>
      <c r="YB14" s="107"/>
      <c r="YC14" s="108"/>
      <c r="YD14" s="107"/>
      <c r="YE14" s="108"/>
      <c r="YF14" s="107"/>
      <c r="YG14" s="108"/>
      <c r="YH14" s="107"/>
      <c r="YI14" s="108"/>
      <c r="YJ14" s="107"/>
      <c r="YK14" s="108"/>
      <c r="YL14" s="107"/>
      <c r="YM14" s="108"/>
      <c r="YN14" s="107"/>
      <c r="YO14" s="108"/>
      <c r="YP14" s="107"/>
      <c r="YQ14" s="108"/>
      <c r="YR14" s="107"/>
      <c r="YS14" s="108"/>
      <c r="YT14" s="107"/>
      <c r="YU14" s="108"/>
      <c r="YV14" s="107"/>
      <c r="YW14" s="108"/>
      <c r="YX14" s="107"/>
      <c r="YY14" s="108"/>
      <c r="YZ14" s="107"/>
      <c r="ZA14" s="108"/>
      <c r="ZB14" s="107"/>
      <c r="ZC14" s="108"/>
      <c r="ZD14" s="107"/>
      <c r="ZE14" s="108"/>
      <c r="ZF14" s="107"/>
      <c r="ZG14" s="108"/>
      <c r="ZH14" s="107"/>
      <c r="ZI14" s="108"/>
      <c r="ZJ14" s="107"/>
      <c r="ZK14" s="108"/>
      <c r="ZL14" s="107"/>
      <c r="ZM14" s="108"/>
      <c r="ZN14" s="107"/>
      <c r="ZO14" s="108"/>
      <c r="ZP14" s="107"/>
      <c r="ZQ14" s="108"/>
      <c r="ZR14" s="107"/>
      <c r="ZS14" s="108"/>
      <c r="ZT14" s="107"/>
      <c r="ZU14" s="108"/>
      <c r="ZV14" s="107"/>
      <c r="ZW14" s="108"/>
      <c r="ZX14" s="107"/>
      <c r="ZY14" s="108"/>
      <c r="ZZ14" s="107"/>
      <c r="AAA14" s="108"/>
      <c r="AAB14" s="107"/>
      <c r="AAC14" s="108"/>
      <c r="AAD14" s="107"/>
      <c r="AAE14" s="108"/>
      <c r="AAF14" s="107"/>
      <c r="AAG14" s="108"/>
      <c r="AAH14" s="107"/>
      <c r="AAI14" s="108"/>
      <c r="AAJ14" s="107"/>
      <c r="AAK14" s="108"/>
      <c r="AAL14" s="107"/>
      <c r="AAM14" s="108"/>
      <c r="AAN14" s="107"/>
      <c r="AAO14" s="108"/>
      <c r="AAP14" s="107"/>
      <c r="AAQ14" s="108"/>
      <c r="AAR14" s="107"/>
      <c r="AAS14" s="108"/>
      <c r="AAT14" s="107"/>
      <c r="AAU14" s="108"/>
      <c r="AAV14" s="107"/>
      <c r="AAW14" s="108"/>
      <c r="AAX14" s="107"/>
      <c r="AAY14" s="108"/>
      <c r="AAZ14" s="107"/>
      <c r="ABA14" s="108"/>
      <c r="ABB14" s="107"/>
      <c r="ABC14" s="108"/>
      <c r="ABD14" s="107"/>
      <c r="ABE14" s="108"/>
      <c r="ABF14" s="107"/>
      <c r="ABG14" s="108"/>
      <c r="ABH14" s="107"/>
      <c r="ABI14" s="108"/>
      <c r="ABJ14" s="107"/>
      <c r="ABK14" s="108"/>
      <c r="ABL14" s="107"/>
      <c r="ABM14" s="108"/>
      <c r="ABN14" s="107"/>
      <c r="ABO14" s="108"/>
      <c r="ABP14" s="107"/>
      <c r="ABQ14" s="108"/>
      <c r="ABR14" s="107"/>
      <c r="ABS14" s="108"/>
      <c r="ABT14" s="107"/>
      <c r="ABU14" s="108"/>
      <c r="ABV14" s="107"/>
      <c r="ABW14" s="108"/>
      <c r="ABX14" s="107"/>
      <c r="ABY14" s="108"/>
      <c r="ABZ14" s="107"/>
      <c r="ACA14" s="108"/>
      <c r="ACB14" s="107"/>
      <c r="ACC14" s="108"/>
      <c r="ACD14" s="107"/>
      <c r="ACE14" s="108"/>
      <c r="ACF14" s="107"/>
      <c r="ACG14" s="108"/>
      <c r="ACH14" s="107"/>
      <c r="ACI14" s="108"/>
      <c r="ACJ14" s="107"/>
      <c r="ACK14" s="108"/>
      <c r="ACL14" s="107"/>
      <c r="ACM14" s="108"/>
      <c r="ACN14" s="107"/>
      <c r="ACO14" s="108"/>
      <c r="ACP14" s="107"/>
      <c r="ACQ14" s="108"/>
      <c r="ACR14" s="107"/>
      <c r="ACS14" s="108"/>
      <c r="ACT14" s="107"/>
      <c r="ACU14" s="108"/>
      <c r="ACV14" s="107"/>
      <c r="ACW14" s="108"/>
      <c r="ACX14" s="107"/>
      <c r="ACY14" s="108"/>
      <c r="ACZ14" s="107"/>
      <c r="ADA14" s="108"/>
      <c r="ADB14" s="107"/>
      <c r="ADC14" s="108"/>
      <c r="ADD14" s="107"/>
      <c r="ADE14" s="108"/>
      <c r="ADF14" s="107"/>
      <c r="ADG14" s="108"/>
      <c r="ADH14" s="107"/>
      <c r="ADI14" s="108"/>
      <c r="ADJ14" s="107"/>
      <c r="ADK14" s="108"/>
      <c r="ADL14" s="107"/>
      <c r="ADM14" s="108"/>
      <c r="ADN14" s="107"/>
      <c r="ADO14" s="108"/>
      <c r="ADP14" s="107"/>
      <c r="ADQ14" s="108"/>
      <c r="ADR14" s="107"/>
      <c r="ADS14" s="108"/>
      <c r="ADT14" s="107"/>
      <c r="ADU14" s="108"/>
      <c r="ADV14" s="107"/>
      <c r="ADW14" s="108"/>
      <c r="ADX14" s="107"/>
      <c r="ADY14" s="108"/>
      <c r="ADZ14" s="107"/>
      <c r="AEA14" s="108"/>
      <c r="AEB14" s="107"/>
      <c r="AEC14" s="108"/>
      <c r="AED14" s="107"/>
      <c r="AEE14" s="108"/>
      <c r="AEF14" s="107"/>
      <c r="AEG14" s="108"/>
      <c r="AEH14" s="107"/>
      <c r="AEI14" s="108"/>
      <c r="AEJ14" s="107"/>
      <c r="AEK14" s="108"/>
      <c r="AEL14" s="107"/>
      <c r="AEM14" s="108"/>
      <c r="AEN14" s="107"/>
      <c r="AEO14" s="108"/>
      <c r="AEP14" s="107"/>
      <c r="AEQ14" s="108"/>
      <c r="AER14" s="107"/>
      <c r="AES14" s="108"/>
      <c r="AET14" s="107"/>
      <c r="AEU14" s="108"/>
      <c r="AEV14" s="107"/>
      <c r="AEW14" s="108"/>
      <c r="AEX14" s="107"/>
      <c r="AEY14" s="108"/>
      <c r="AEZ14" s="107"/>
      <c r="AFA14" s="108"/>
      <c r="AFB14" s="107"/>
      <c r="AFC14" s="108"/>
      <c r="AFD14" s="107"/>
      <c r="AFE14" s="108"/>
      <c r="AFF14" s="107"/>
      <c r="AFG14" s="108"/>
      <c r="AFH14" s="107"/>
      <c r="AFI14" s="108"/>
      <c r="AFJ14" s="107"/>
      <c r="AFK14" s="108"/>
      <c r="AFL14" s="107"/>
      <c r="AFM14" s="108"/>
      <c r="AFN14" s="107"/>
      <c r="AFO14" s="108"/>
      <c r="AFP14" s="107"/>
      <c r="AFQ14" s="108"/>
      <c r="AFR14" s="107"/>
      <c r="AFS14" s="108"/>
      <c r="AFT14" s="107"/>
      <c r="AFU14" s="108"/>
      <c r="AFV14" s="107"/>
      <c r="AFW14" s="108"/>
      <c r="AFX14" s="107"/>
      <c r="AFY14" s="108"/>
      <c r="AFZ14" s="107"/>
      <c r="AGA14" s="108"/>
      <c r="AGB14" s="107"/>
      <c r="AGC14" s="108"/>
      <c r="AGD14" s="107"/>
      <c r="AGE14" s="108"/>
      <c r="AGF14" s="107"/>
      <c r="AGG14" s="108"/>
      <c r="AGH14" s="107"/>
      <c r="AGI14" s="108"/>
      <c r="AGJ14" s="107"/>
      <c r="AGK14" s="108"/>
      <c r="AGL14" s="107"/>
      <c r="AGM14" s="108"/>
      <c r="AGN14" s="107"/>
      <c r="AGO14" s="108"/>
      <c r="AGP14" s="107"/>
      <c r="AGQ14" s="108"/>
      <c r="AGR14" s="107"/>
      <c r="AGS14" s="108"/>
      <c r="AGT14" s="107"/>
      <c r="AGU14" s="108"/>
      <c r="AGV14" s="107"/>
      <c r="AGW14" s="108"/>
      <c r="AGX14" s="107"/>
      <c r="AGY14" s="108"/>
      <c r="AGZ14" s="107"/>
      <c r="AHA14" s="108"/>
      <c r="AHB14" s="107"/>
      <c r="AHC14" s="108"/>
      <c r="AHD14" s="107"/>
      <c r="AHE14" s="108"/>
      <c r="AHF14" s="107"/>
      <c r="AHG14" s="108"/>
      <c r="AHH14" s="107"/>
      <c r="AHI14" s="108"/>
      <c r="AHJ14" s="107"/>
      <c r="AHK14" s="108"/>
      <c r="AHL14" s="107"/>
      <c r="AHM14" s="108"/>
      <c r="AHN14" s="107"/>
      <c r="AHO14" s="108"/>
      <c r="AHP14" s="107"/>
      <c r="AHQ14" s="108"/>
      <c r="AHR14" s="107"/>
      <c r="AHS14" s="108"/>
      <c r="AHT14" s="107"/>
      <c r="AHU14" s="108"/>
      <c r="AHV14" s="107"/>
      <c r="AHW14" s="108"/>
      <c r="AHX14" s="107"/>
      <c r="AHY14" s="108"/>
      <c r="AHZ14" s="107"/>
      <c r="AIA14" s="108"/>
      <c r="AIB14" s="107"/>
      <c r="AIC14" s="108"/>
      <c r="AID14" s="107"/>
      <c r="AIE14" s="108"/>
      <c r="AIF14" s="107"/>
      <c r="AIG14" s="108"/>
      <c r="AIH14" s="107"/>
      <c r="AII14" s="108"/>
      <c r="AIJ14" s="107"/>
      <c r="AIK14" s="108"/>
      <c r="AIL14" s="107"/>
      <c r="AIM14" s="108"/>
      <c r="AIN14" s="107"/>
      <c r="AIO14" s="108"/>
      <c r="AIP14" s="107"/>
      <c r="AIQ14" s="108"/>
      <c r="AIR14" s="107"/>
      <c r="AIS14" s="108"/>
      <c r="AIT14" s="107"/>
      <c r="AIU14" s="108"/>
      <c r="AIV14" s="107"/>
      <c r="AIW14" s="108"/>
      <c r="AIX14" s="107"/>
      <c r="AIY14" s="108"/>
      <c r="AIZ14" s="107"/>
      <c r="AJA14" s="108"/>
      <c r="AJB14" s="107"/>
      <c r="AJC14" s="108"/>
      <c r="AJD14" s="107"/>
      <c r="AJE14" s="108"/>
      <c r="AJF14" s="107"/>
      <c r="AJG14" s="108"/>
      <c r="AJH14" s="107"/>
      <c r="AJI14" s="108"/>
      <c r="AJJ14" s="107"/>
      <c r="AJK14" s="108"/>
      <c r="AJL14" s="107"/>
      <c r="AJM14" s="108"/>
      <c r="AJN14" s="107"/>
      <c r="AJO14" s="108"/>
      <c r="AJP14" s="107"/>
      <c r="AJQ14" s="108"/>
      <c r="AJR14" s="107"/>
      <c r="AJS14" s="108"/>
      <c r="AJT14" s="107"/>
      <c r="AJU14" s="108"/>
      <c r="AJV14" s="107"/>
      <c r="AJW14" s="108"/>
      <c r="AJX14" s="107"/>
      <c r="AJY14" s="108"/>
      <c r="AJZ14" s="107"/>
      <c r="AKA14" s="108"/>
      <c r="AKB14" s="107"/>
      <c r="AKC14" s="108"/>
      <c r="AKD14" s="107"/>
      <c r="AKE14" s="108"/>
      <c r="AKF14" s="107"/>
      <c r="AKG14" s="108"/>
      <c r="AKH14" s="107"/>
      <c r="AKI14" s="108"/>
      <c r="AKJ14" s="107"/>
      <c r="AKK14" s="108"/>
      <c r="AKL14" s="107"/>
      <c r="AKM14" s="108"/>
      <c r="AKN14" s="107"/>
      <c r="AKO14" s="108"/>
      <c r="AKP14" s="107"/>
      <c r="AKQ14" s="108"/>
      <c r="AKR14" s="107"/>
      <c r="AKS14" s="108"/>
      <c r="AKT14" s="107"/>
      <c r="AKU14" s="108"/>
      <c r="AKV14" s="107"/>
      <c r="AKW14" s="108"/>
      <c r="AKX14" s="107"/>
      <c r="AKY14" s="108"/>
      <c r="AKZ14" s="107"/>
      <c r="ALA14" s="108"/>
      <c r="ALB14" s="107"/>
      <c r="ALC14" s="108"/>
      <c r="ALD14" s="107"/>
      <c r="ALE14" s="108"/>
      <c r="ALF14" s="107"/>
      <c r="ALG14" s="108"/>
      <c r="ALH14" s="107"/>
      <c r="ALI14" s="108"/>
      <c r="ALJ14" s="107"/>
      <c r="ALK14" s="108"/>
      <c r="ALL14" s="107"/>
      <c r="ALM14" s="108"/>
      <c r="ALN14" s="107"/>
      <c r="ALO14" s="108"/>
      <c r="ALP14" s="107"/>
      <c r="ALQ14" s="108"/>
      <c r="ALR14" s="107"/>
      <c r="ALS14" s="108"/>
      <c r="ALT14" s="107"/>
      <c r="ALU14" s="108"/>
      <c r="ALV14" s="107"/>
      <c r="ALW14" s="108"/>
      <c r="ALX14" s="107"/>
      <c r="ALY14" s="108"/>
      <c r="ALZ14" s="107"/>
      <c r="AMA14" s="108"/>
      <c r="AMB14" s="107"/>
      <c r="AMC14" s="108"/>
      <c r="AMD14" s="107"/>
      <c r="AME14" s="108"/>
      <c r="AMF14" s="107"/>
      <c r="AMG14" s="108"/>
      <c r="AMH14" s="107"/>
      <c r="AMI14" s="108"/>
      <c r="AMJ14" s="107"/>
      <c r="AMK14" s="108"/>
      <c r="AML14" s="107"/>
      <c r="AMM14" s="108"/>
      <c r="AMN14" s="107"/>
      <c r="AMO14" s="108"/>
      <c r="AMP14" s="107"/>
      <c r="AMQ14" s="108"/>
      <c r="AMR14" s="107"/>
      <c r="AMS14" s="108"/>
      <c r="AMT14" s="107"/>
      <c r="AMU14" s="108"/>
      <c r="AMV14" s="107"/>
      <c r="AMW14" s="108"/>
      <c r="AMX14" s="107"/>
      <c r="AMY14" s="108"/>
      <c r="AMZ14" s="107"/>
      <c r="ANA14" s="108"/>
      <c r="ANB14" s="107"/>
      <c r="ANC14" s="108"/>
      <c r="AND14" s="107"/>
      <c r="ANE14" s="108"/>
      <c r="ANF14" s="107"/>
      <c r="ANG14" s="108"/>
      <c r="ANH14" s="107"/>
      <c r="ANI14" s="108"/>
      <c r="ANJ14" s="107"/>
      <c r="ANK14" s="108"/>
      <c r="ANL14" s="107"/>
      <c r="ANM14" s="108"/>
      <c r="ANN14" s="107"/>
      <c r="ANO14" s="108"/>
      <c r="ANP14" s="107"/>
      <c r="ANQ14" s="108"/>
      <c r="ANR14" s="107"/>
      <c r="ANS14" s="108"/>
      <c r="ANT14" s="107"/>
      <c r="ANU14" s="108"/>
      <c r="ANV14" s="107"/>
      <c r="ANW14" s="108"/>
      <c r="ANX14" s="107"/>
      <c r="ANY14" s="108"/>
      <c r="ANZ14" s="107"/>
      <c r="AOA14" s="108"/>
      <c r="AOB14" s="107"/>
      <c r="AOC14" s="108"/>
      <c r="AOD14" s="107"/>
      <c r="AOE14" s="108"/>
      <c r="AOF14" s="107"/>
      <c r="AOG14" s="108"/>
      <c r="AOH14" s="107"/>
      <c r="AOI14" s="108"/>
      <c r="AOJ14" s="107"/>
      <c r="AOK14" s="108"/>
      <c r="AOL14" s="107"/>
      <c r="AOM14" s="108"/>
      <c r="AON14" s="107"/>
      <c r="AOO14" s="108"/>
      <c r="AOP14" s="107"/>
      <c r="AOQ14" s="108"/>
      <c r="AOR14" s="107"/>
      <c r="AOS14" s="108"/>
      <c r="AOT14" s="107"/>
      <c r="AOU14" s="108"/>
      <c r="AOV14" s="107"/>
      <c r="AOW14" s="108"/>
      <c r="AOX14" s="107"/>
      <c r="AOY14" s="108"/>
      <c r="AOZ14" s="107"/>
      <c r="APA14" s="108"/>
      <c r="APB14" s="107"/>
      <c r="APC14" s="108"/>
      <c r="APD14" s="107"/>
      <c r="APE14" s="108"/>
      <c r="APF14" s="107"/>
      <c r="APG14" s="108"/>
      <c r="APH14" s="107"/>
      <c r="API14" s="108"/>
      <c r="APJ14" s="107"/>
      <c r="APK14" s="108"/>
      <c r="APL14" s="107"/>
      <c r="APM14" s="108"/>
      <c r="APN14" s="107"/>
      <c r="APO14" s="108"/>
      <c r="APP14" s="107"/>
      <c r="APQ14" s="108"/>
      <c r="APR14" s="107"/>
      <c r="APS14" s="108"/>
      <c r="APT14" s="107"/>
      <c r="APU14" s="108"/>
      <c r="APV14" s="107"/>
      <c r="APW14" s="108"/>
      <c r="APX14" s="107"/>
      <c r="APY14" s="108"/>
      <c r="APZ14" s="107"/>
      <c r="AQA14" s="108"/>
      <c r="AQB14" s="107"/>
      <c r="AQC14" s="108"/>
      <c r="AQD14" s="107"/>
      <c r="AQE14" s="108"/>
      <c r="AQF14" s="107"/>
      <c r="AQG14" s="108"/>
      <c r="AQH14" s="107"/>
      <c r="AQI14" s="108"/>
      <c r="AQJ14" s="107"/>
      <c r="AQK14" s="108"/>
      <c r="AQL14" s="107"/>
      <c r="AQM14" s="108"/>
      <c r="AQN14" s="107"/>
      <c r="AQO14" s="108"/>
      <c r="AQP14" s="107"/>
      <c r="AQQ14" s="108"/>
      <c r="AQR14" s="107"/>
      <c r="AQS14" s="108"/>
      <c r="AQT14" s="107"/>
      <c r="AQU14" s="108"/>
      <c r="AQV14" s="107"/>
      <c r="AQW14" s="108"/>
      <c r="AQX14" s="107"/>
      <c r="AQY14" s="108"/>
      <c r="AQZ14" s="107"/>
      <c r="ARA14" s="108"/>
      <c r="ARB14" s="107"/>
      <c r="ARC14" s="108"/>
      <c r="ARD14" s="107"/>
      <c r="ARE14" s="108"/>
      <c r="ARF14" s="107"/>
      <c r="ARG14" s="108"/>
      <c r="ARH14" s="107"/>
      <c r="ARI14" s="108"/>
      <c r="ARJ14" s="107"/>
      <c r="ARK14" s="108"/>
      <c r="ARL14" s="107"/>
      <c r="ARM14" s="108"/>
      <c r="ARN14" s="107"/>
      <c r="ARO14" s="108"/>
      <c r="ARP14" s="107"/>
      <c r="ARQ14" s="108"/>
      <c r="ARR14" s="107"/>
      <c r="ARS14" s="108"/>
      <c r="ART14" s="107"/>
      <c r="ARU14" s="108"/>
      <c r="ARV14" s="107"/>
      <c r="ARW14" s="108"/>
      <c r="ARX14" s="107"/>
      <c r="ARY14" s="108"/>
      <c r="ARZ14" s="107"/>
      <c r="ASA14" s="108"/>
      <c r="ASB14" s="107"/>
      <c r="ASC14" s="108"/>
      <c r="ASD14" s="107"/>
      <c r="ASE14" s="108"/>
      <c r="ASF14" s="107"/>
      <c r="ASG14" s="108"/>
      <c r="ASH14" s="107"/>
      <c r="ASI14" s="108"/>
      <c r="ASJ14" s="107"/>
      <c r="ASK14" s="108"/>
      <c r="ASL14" s="107"/>
      <c r="ASM14" s="108"/>
      <c r="ASN14" s="107"/>
      <c r="ASO14" s="108"/>
      <c r="ASP14" s="107"/>
      <c r="ASQ14" s="108"/>
      <c r="ASR14" s="107"/>
      <c r="ASS14" s="108"/>
      <c r="AST14" s="107"/>
      <c r="ASU14" s="108"/>
      <c r="ASV14" s="107"/>
      <c r="ASW14" s="108"/>
      <c r="ASX14" s="107"/>
      <c r="ASY14" s="108"/>
      <c r="ASZ14" s="107"/>
      <c r="ATA14" s="108"/>
      <c r="ATB14" s="107"/>
      <c r="ATC14" s="108"/>
      <c r="ATD14" s="107"/>
      <c r="ATE14" s="108"/>
      <c r="ATF14" s="107"/>
      <c r="ATG14" s="108"/>
      <c r="ATH14" s="107"/>
      <c r="ATI14" s="108"/>
      <c r="ATJ14" s="107"/>
      <c r="ATK14" s="108"/>
      <c r="ATL14" s="107"/>
      <c r="ATM14" s="108"/>
      <c r="ATN14" s="107"/>
      <c r="ATO14" s="108"/>
      <c r="ATP14" s="107"/>
      <c r="ATQ14" s="108"/>
      <c r="ATR14" s="107"/>
      <c r="ATS14" s="108"/>
      <c r="ATT14" s="107"/>
      <c r="ATU14" s="108"/>
      <c r="ATV14" s="107"/>
      <c r="ATW14" s="108"/>
      <c r="ATX14" s="107"/>
      <c r="ATY14" s="108"/>
      <c r="ATZ14" s="107"/>
      <c r="AUA14" s="108"/>
      <c r="AUB14" s="107"/>
      <c r="AUC14" s="108"/>
      <c r="AUD14" s="107"/>
      <c r="AUE14" s="108"/>
      <c r="AUF14" s="107"/>
      <c r="AUG14" s="108"/>
      <c r="AUH14" s="107"/>
      <c r="AUI14" s="108"/>
      <c r="AUJ14" s="107"/>
      <c r="AUK14" s="108"/>
      <c r="AUL14" s="107"/>
      <c r="AUM14" s="108"/>
      <c r="AUN14" s="107"/>
      <c r="AUO14" s="108"/>
      <c r="AUP14" s="107"/>
      <c r="AUQ14" s="108"/>
      <c r="AUR14" s="107"/>
      <c r="AUS14" s="108"/>
      <c r="AUT14" s="107"/>
      <c r="AUU14" s="108"/>
      <c r="AUV14" s="107"/>
      <c r="AUW14" s="108"/>
      <c r="AUX14" s="107"/>
      <c r="AUY14" s="108"/>
      <c r="AUZ14" s="107"/>
      <c r="AVA14" s="108"/>
      <c r="AVB14" s="107"/>
      <c r="AVC14" s="108"/>
      <c r="AVD14" s="107"/>
      <c r="AVE14" s="108"/>
      <c r="AVF14" s="107"/>
      <c r="AVG14" s="108"/>
      <c r="AVH14" s="107"/>
      <c r="AVI14" s="108"/>
      <c r="AVJ14" s="107"/>
      <c r="AVK14" s="108"/>
      <c r="AVL14" s="107"/>
      <c r="AVM14" s="108"/>
      <c r="AVN14" s="107"/>
      <c r="AVO14" s="108"/>
      <c r="AVP14" s="107"/>
      <c r="AVQ14" s="108"/>
      <c r="AVR14" s="107"/>
      <c r="AVS14" s="108"/>
      <c r="AVT14" s="107"/>
      <c r="AVU14" s="108"/>
      <c r="AVV14" s="107"/>
      <c r="AVW14" s="108"/>
      <c r="AVX14" s="107"/>
      <c r="AVY14" s="108"/>
      <c r="AVZ14" s="107"/>
      <c r="AWA14" s="108"/>
      <c r="AWB14" s="107"/>
      <c r="AWC14" s="108"/>
      <c r="AWD14" s="107"/>
      <c r="AWE14" s="108"/>
      <c r="AWF14" s="107"/>
      <c r="AWG14" s="108"/>
      <c r="AWH14" s="107"/>
      <c r="AWI14" s="108"/>
      <c r="AWJ14" s="107"/>
      <c r="AWK14" s="108"/>
      <c r="AWL14" s="107"/>
      <c r="AWM14" s="108"/>
      <c r="AWN14" s="107"/>
      <c r="AWO14" s="108"/>
      <c r="AWP14" s="107"/>
      <c r="AWQ14" s="108"/>
      <c r="AWR14" s="107"/>
      <c r="AWS14" s="108"/>
      <c r="AWT14" s="107"/>
      <c r="AWU14" s="108"/>
      <c r="AWV14" s="107"/>
      <c r="AWW14" s="108"/>
      <c r="AWX14" s="107"/>
      <c r="AWY14" s="108"/>
      <c r="AWZ14" s="107"/>
      <c r="AXA14" s="108"/>
      <c r="AXB14" s="107"/>
      <c r="AXC14" s="108"/>
      <c r="AXD14" s="107"/>
      <c r="AXE14" s="108"/>
      <c r="AXF14" s="107"/>
      <c r="AXG14" s="108"/>
      <c r="AXH14" s="107"/>
      <c r="AXI14" s="108"/>
      <c r="AXJ14" s="107"/>
      <c r="AXK14" s="108"/>
      <c r="AXL14" s="107"/>
      <c r="AXM14" s="108"/>
      <c r="AXN14" s="107"/>
      <c r="AXO14" s="108"/>
      <c r="AXP14" s="107"/>
      <c r="AXQ14" s="108"/>
      <c r="AXR14" s="107"/>
      <c r="AXS14" s="108"/>
      <c r="AXT14" s="107"/>
      <c r="AXU14" s="108"/>
      <c r="AXV14" s="107"/>
      <c r="AXW14" s="108"/>
      <c r="AXX14" s="107"/>
      <c r="AXY14" s="108"/>
      <c r="AXZ14" s="107"/>
      <c r="AYA14" s="108"/>
      <c r="AYB14" s="107"/>
      <c r="AYC14" s="108"/>
      <c r="AYD14" s="107"/>
      <c r="AYE14" s="108"/>
      <c r="AYF14" s="107"/>
      <c r="AYG14" s="108"/>
      <c r="AYH14" s="107"/>
      <c r="AYI14" s="108"/>
      <c r="AYJ14" s="107"/>
      <c r="AYK14" s="108"/>
      <c r="AYL14" s="107"/>
      <c r="AYM14" s="108"/>
      <c r="AYN14" s="107"/>
      <c r="AYO14" s="108"/>
      <c r="AYP14" s="107"/>
      <c r="AYQ14" s="108"/>
      <c r="AYR14" s="107"/>
      <c r="AYS14" s="108"/>
      <c r="AYT14" s="107"/>
      <c r="AYU14" s="108"/>
      <c r="AYV14" s="107"/>
      <c r="AYW14" s="108"/>
      <c r="AYX14" s="107"/>
      <c r="AYY14" s="108"/>
      <c r="AYZ14" s="107"/>
      <c r="AZA14" s="108"/>
      <c r="AZB14" s="107"/>
      <c r="AZC14" s="108"/>
      <c r="AZD14" s="107"/>
      <c r="AZE14" s="108"/>
      <c r="AZF14" s="107"/>
      <c r="AZG14" s="108"/>
      <c r="AZH14" s="107"/>
      <c r="AZI14" s="108"/>
      <c r="AZJ14" s="107"/>
      <c r="AZK14" s="108"/>
      <c r="AZL14" s="107"/>
      <c r="AZM14" s="108"/>
      <c r="AZN14" s="107"/>
      <c r="AZO14" s="108"/>
      <c r="AZP14" s="107"/>
      <c r="AZQ14" s="108"/>
      <c r="AZR14" s="107"/>
      <c r="AZS14" s="108"/>
      <c r="AZT14" s="107"/>
      <c r="AZU14" s="108"/>
      <c r="AZV14" s="107"/>
      <c r="AZW14" s="108"/>
      <c r="AZX14" s="107"/>
      <c r="AZY14" s="108"/>
      <c r="AZZ14" s="107"/>
      <c r="BAA14" s="108"/>
      <c r="BAB14" s="107"/>
      <c r="BAC14" s="108"/>
      <c r="BAD14" s="107"/>
      <c r="BAE14" s="108"/>
      <c r="BAF14" s="107"/>
      <c r="BAG14" s="108"/>
      <c r="BAH14" s="107"/>
      <c r="BAI14" s="108"/>
      <c r="BAJ14" s="107"/>
      <c r="BAK14" s="108"/>
      <c r="BAL14" s="107"/>
      <c r="BAM14" s="108"/>
      <c r="BAN14" s="107"/>
      <c r="BAO14" s="108"/>
      <c r="BAP14" s="107"/>
      <c r="BAQ14" s="108"/>
      <c r="BAR14" s="107"/>
      <c r="BAS14" s="108"/>
      <c r="BAT14" s="107"/>
      <c r="BAU14" s="108"/>
      <c r="BAV14" s="107"/>
      <c r="BAW14" s="108"/>
      <c r="BAX14" s="107"/>
      <c r="BAY14" s="108"/>
      <c r="BAZ14" s="107"/>
      <c r="BBA14" s="108"/>
      <c r="BBB14" s="107"/>
      <c r="BBC14" s="108"/>
      <c r="BBD14" s="107"/>
      <c r="BBE14" s="108"/>
      <c r="BBF14" s="107"/>
      <c r="BBG14" s="108"/>
      <c r="BBH14" s="107"/>
      <c r="BBI14" s="108"/>
      <c r="BBJ14" s="107"/>
      <c r="BBK14" s="108"/>
      <c r="BBL14" s="107"/>
      <c r="BBM14" s="108"/>
      <c r="BBN14" s="107"/>
      <c r="BBO14" s="108"/>
      <c r="BBP14" s="107"/>
      <c r="BBQ14" s="108"/>
      <c r="BBR14" s="107"/>
      <c r="BBS14" s="108"/>
      <c r="BBT14" s="107"/>
      <c r="BBU14" s="108"/>
      <c r="BBV14" s="107"/>
      <c r="BBW14" s="108"/>
      <c r="BBX14" s="107"/>
      <c r="BBY14" s="108"/>
      <c r="BBZ14" s="107"/>
      <c r="BCA14" s="108"/>
      <c r="BCB14" s="107"/>
      <c r="BCC14" s="108"/>
      <c r="BCD14" s="107"/>
      <c r="BCE14" s="108"/>
      <c r="BCF14" s="107"/>
      <c r="BCG14" s="108"/>
      <c r="BCH14" s="107"/>
      <c r="BCI14" s="108"/>
      <c r="BCJ14" s="107"/>
      <c r="BCK14" s="108"/>
      <c r="BCL14" s="107"/>
      <c r="BCM14" s="108"/>
      <c r="BCN14" s="107"/>
      <c r="BCO14" s="108"/>
      <c r="BCP14" s="107"/>
      <c r="BCQ14" s="108"/>
      <c r="BCR14" s="107"/>
      <c r="BCS14" s="108"/>
      <c r="BCT14" s="107"/>
      <c r="BCU14" s="108"/>
      <c r="BCV14" s="107"/>
      <c r="BCW14" s="108"/>
      <c r="BCX14" s="107"/>
      <c r="BCY14" s="108"/>
      <c r="BCZ14" s="107"/>
      <c r="BDA14" s="108"/>
      <c r="BDB14" s="107"/>
      <c r="BDC14" s="108"/>
      <c r="BDD14" s="107"/>
      <c r="BDE14" s="108"/>
      <c r="BDF14" s="107"/>
      <c r="BDG14" s="108"/>
      <c r="BDH14" s="107"/>
      <c r="BDI14" s="108"/>
      <c r="BDJ14" s="107"/>
      <c r="BDK14" s="108"/>
      <c r="BDL14" s="107"/>
      <c r="BDM14" s="108"/>
      <c r="BDN14" s="107"/>
      <c r="BDO14" s="108"/>
      <c r="BDP14" s="107"/>
      <c r="BDQ14" s="108"/>
      <c r="BDR14" s="107"/>
      <c r="BDS14" s="108"/>
      <c r="BDT14" s="107"/>
      <c r="BDU14" s="108"/>
      <c r="BDV14" s="107"/>
      <c r="BDW14" s="108"/>
      <c r="BDX14" s="107"/>
      <c r="BDY14" s="108"/>
      <c r="BDZ14" s="107"/>
      <c r="BEA14" s="108"/>
      <c r="BEB14" s="107"/>
      <c r="BEC14" s="108"/>
      <c r="BED14" s="107"/>
      <c r="BEE14" s="108"/>
      <c r="BEF14" s="107"/>
      <c r="BEG14" s="108"/>
      <c r="BEH14" s="107"/>
      <c r="BEI14" s="108"/>
      <c r="BEJ14" s="107"/>
      <c r="BEK14" s="108"/>
      <c r="BEL14" s="107"/>
      <c r="BEM14" s="108"/>
      <c r="BEN14" s="107"/>
      <c r="BEO14" s="108"/>
      <c r="BEP14" s="107"/>
      <c r="BEQ14" s="108"/>
      <c r="BER14" s="107"/>
      <c r="BES14" s="108"/>
      <c r="BET14" s="107"/>
      <c r="BEU14" s="108"/>
      <c r="BEV14" s="107"/>
      <c r="BEW14" s="108"/>
      <c r="BEX14" s="107"/>
      <c r="BEY14" s="108"/>
      <c r="BEZ14" s="107"/>
      <c r="BFA14" s="108"/>
      <c r="BFB14" s="107"/>
      <c r="BFC14" s="108"/>
      <c r="BFD14" s="107"/>
      <c r="BFE14" s="108"/>
      <c r="BFF14" s="107"/>
      <c r="BFG14" s="108"/>
      <c r="BFH14" s="107"/>
      <c r="BFI14" s="108"/>
      <c r="BFJ14" s="107"/>
      <c r="BFK14" s="108"/>
      <c r="BFL14" s="107"/>
      <c r="BFM14" s="108"/>
      <c r="BFN14" s="107"/>
      <c r="BFO14" s="108"/>
      <c r="BFP14" s="107"/>
      <c r="BFQ14" s="108"/>
      <c r="BFR14" s="107"/>
      <c r="BFS14" s="108"/>
      <c r="BFT14" s="107"/>
      <c r="BFU14" s="108"/>
      <c r="BFV14" s="107"/>
      <c r="BFW14" s="108"/>
      <c r="BFX14" s="107"/>
      <c r="BFY14" s="108"/>
      <c r="BFZ14" s="107"/>
      <c r="BGA14" s="108"/>
      <c r="BGB14" s="107"/>
      <c r="BGC14" s="108"/>
      <c r="BGD14" s="107"/>
      <c r="BGE14" s="108"/>
      <c r="BGF14" s="107"/>
      <c r="BGG14" s="108"/>
      <c r="BGH14" s="107"/>
      <c r="BGI14" s="108"/>
      <c r="BGJ14" s="107"/>
      <c r="BGK14" s="108"/>
      <c r="BGL14" s="107"/>
      <c r="BGM14" s="108"/>
      <c r="BGN14" s="107"/>
      <c r="BGO14" s="108"/>
      <c r="BGP14" s="107"/>
      <c r="BGQ14" s="108"/>
      <c r="BGR14" s="107"/>
      <c r="BGS14" s="108"/>
      <c r="BGT14" s="107"/>
      <c r="BGU14" s="108"/>
      <c r="BGV14" s="107"/>
      <c r="BGW14" s="108"/>
      <c r="BGX14" s="107"/>
      <c r="BGY14" s="108"/>
      <c r="BGZ14" s="107"/>
      <c r="BHA14" s="108"/>
      <c r="BHB14" s="107"/>
      <c r="BHC14" s="108"/>
      <c r="BHD14" s="107"/>
      <c r="BHE14" s="108"/>
      <c r="BHF14" s="107"/>
      <c r="BHG14" s="108"/>
      <c r="BHH14" s="107"/>
      <c r="BHI14" s="108"/>
      <c r="BHJ14" s="107"/>
      <c r="BHK14" s="108"/>
      <c r="BHL14" s="107"/>
      <c r="BHM14" s="108"/>
      <c r="BHN14" s="107"/>
      <c r="BHO14" s="108"/>
      <c r="BHP14" s="107"/>
      <c r="BHQ14" s="108"/>
      <c r="BHR14" s="107"/>
      <c r="BHS14" s="108"/>
      <c r="BHT14" s="107"/>
      <c r="BHU14" s="108"/>
      <c r="BHV14" s="107"/>
      <c r="BHW14" s="108"/>
      <c r="BHX14" s="107"/>
      <c r="BHY14" s="108"/>
      <c r="BHZ14" s="107"/>
      <c r="BIA14" s="108"/>
      <c r="BIB14" s="107"/>
      <c r="BIC14" s="108"/>
      <c r="BID14" s="107"/>
      <c r="BIE14" s="108"/>
      <c r="BIF14" s="107"/>
      <c r="BIG14" s="108"/>
      <c r="BIH14" s="107"/>
      <c r="BII14" s="108"/>
      <c r="BIJ14" s="107"/>
      <c r="BIK14" s="108"/>
      <c r="BIL14" s="107"/>
      <c r="BIM14" s="108"/>
      <c r="BIN14" s="107"/>
      <c r="BIO14" s="108"/>
      <c r="BIP14" s="107"/>
      <c r="BIQ14" s="108"/>
      <c r="BIR14" s="107"/>
      <c r="BIS14" s="108"/>
      <c r="BIT14" s="107"/>
      <c r="BIU14" s="108"/>
      <c r="BIV14" s="107"/>
      <c r="BIW14" s="108"/>
      <c r="BIX14" s="107"/>
      <c r="BIY14" s="108"/>
      <c r="BIZ14" s="107"/>
      <c r="BJA14" s="108"/>
      <c r="BJB14" s="107"/>
      <c r="BJC14" s="108"/>
      <c r="BJD14" s="107"/>
      <c r="BJE14" s="108"/>
      <c r="BJF14" s="107"/>
      <c r="BJG14" s="108"/>
      <c r="BJH14" s="107"/>
      <c r="BJI14" s="108"/>
      <c r="BJJ14" s="107"/>
      <c r="BJK14" s="108"/>
      <c r="BJL14" s="107"/>
      <c r="BJM14" s="108"/>
      <c r="BJN14" s="107"/>
      <c r="BJO14" s="108"/>
      <c r="BJP14" s="107"/>
      <c r="BJQ14" s="108"/>
      <c r="BJR14" s="107"/>
      <c r="BJS14" s="108"/>
      <c r="BJT14" s="107"/>
      <c r="BJU14" s="108"/>
      <c r="BJV14" s="107"/>
      <c r="BJW14" s="108"/>
      <c r="BJX14" s="107"/>
      <c r="BJY14" s="108"/>
      <c r="BJZ14" s="107"/>
      <c r="BKA14" s="108"/>
      <c r="BKB14" s="107"/>
      <c r="BKC14" s="108"/>
      <c r="BKD14" s="107"/>
      <c r="BKE14" s="108"/>
      <c r="BKF14" s="107"/>
      <c r="BKG14" s="108"/>
      <c r="BKH14" s="107"/>
      <c r="BKI14" s="108"/>
      <c r="BKJ14" s="107"/>
      <c r="BKK14" s="108"/>
      <c r="BKL14" s="107"/>
      <c r="BKM14" s="108"/>
      <c r="BKN14" s="107"/>
      <c r="BKO14" s="108"/>
      <c r="BKP14" s="107"/>
      <c r="BKQ14" s="108"/>
      <c r="BKR14" s="107"/>
      <c r="BKS14" s="108"/>
      <c r="BKT14" s="107"/>
      <c r="BKU14" s="108"/>
      <c r="BKV14" s="107"/>
      <c r="BKW14" s="108"/>
      <c r="BKX14" s="107"/>
      <c r="BKY14" s="108"/>
      <c r="BKZ14" s="107"/>
      <c r="BLA14" s="108"/>
      <c r="BLB14" s="107"/>
      <c r="BLC14" s="108"/>
      <c r="BLD14" s="107"/>
      <c r="BLE14" s="108"/>
      <c r="BLF14" s="107"/>
      <c r="BLG14" s="108"/>
      <c r="BLH14" s="107"/>
      <c r="BLI14" s="108"/>
      <c r="BLJ14" s="107"/>
      <c r="BLK14" s="108"/>
      <c r="BLL14" s="107"/>
      <c r="BLM14" s="108"/>
      <c r="BLN14" s="107"/>
      <c r="BLO14" s="108"/>
      <c r="BLP14" s="107"/>
      <c r="BLQ14" s="108"/>
      <c r="BLR14" s="107"/>
      <c r="BLS14" s="108"/>
      <c r="BLT14" s="107"/>
      <c r="BLU14" s="108"/>
      <c r="BLV14" s="107"/>
      <c r="BLW14" s="108"/>
      <c r="BLX14" s="107"/>
      <c r="BLY14" s="108"/>
      <c r="BLZ14" s="107"/>
      <c r="BMA14" s="108"/>
      <c r="BMB14" s="107"/>
      <c r="BMC14" s="108"/>
      <c r="BMD14" s="107"/>
      <c r="BME14" s="108"/>
      <c r="BMF14" s="107"/>
      <c r="BMG14" s="108"/>
      <c r="BMH14" s="107"/>
      <c r="BMI14" s="108"/>
      <c r="BMJ14" s="107"/>
      <c r="BMK14" s="108"/>
      <c r="BML14" s="107"/>
      <c r="BMM14" s="108"/>
      <c r="BMN14" s="107"/>
      <c r="BMO14" s="108"/>
      <c r="BMP14" s="107"/>
      <c r="BMQ14" s="108"/>
      <c r="BMR14" s="107"/>
      <c r="BMS14" s="108"/>
      <c r="BMT14" s="107"/>
      <c r="BMU14" s="108"/>
      <c r="BMV14" s="107"/>
      <c r="BMW14" s="108"/>
      <c r="BMX14" s="107"/>
      <c r="BMY14" s="108"/>
      <c r="BMZ14" s="107"/>
      <c r="BNA14" s="108"/>
      <c r="BNB14" s="107"/>
      <c r="BNC14" s="108"/>
      <c r="BND14" s="107"/>
      <c r="BNE14" s="108"/>
      <c r="BNF14" s="107"/>
      <c r="BNG14" s="108"/>
      <c r="BNH14" s="107"/>
      <c r="BNI14" s="108"/>
      <c r="BNJ14" s="107"/>
      <c r="BNK14" s="108"/>
      <c r="BNL14" s="107"/>
      <c r="BNM14" s="108"/>
      <c r="BNN14" s="107"/>
      <c r="BNO14" s="108"/>
      <c r="BNP14" s="107"/>
      <c r="BNQ14" s="108"/>
      <c r="BNR14" s="107"/>
      <c r="BNS14" s="108"/>
      <c r="BNT14" s="107"/>
      <c r="BNU14" s="108"/>
      <c r="BNV14" s="107"/>
      <c r="BNW14" s="108"/>
      <c r="BNX14" s="107"/>
      <c r="BNY14" s="108"/>
      <c r="BNZ14" s="107"/>
      <c r="BOA14" s="108"/>
      <c r="BOB14" s="107"/>
      <c r="BOC14" s="108"/>
      <c r="BOD14" s="107"/>
      <c r="BOE14" s="108"/>
      <c r="BOF14" s="107"/>
      <c r="BOG14" s="108"/>
      <c r="BOH14" s="107"/>
      <c r="BOI14" s="108"/>
      <c r="BOJ14" s="107"/>
      <c r="BOK14" s="108"/>
      <c r="BOL14" s="107"/>
      <c r="BOM14" s="108"/>
      <c r="BON14" s="107"/>
      <c r="BOO14" s="108"/>
      <c r="BOP14" s="107"/>
      <c r="BOQ14" s="108"/>
      <c r="BOR14" s="107"/>
      <c r="BOS14" s="108"/>
      <c r="BOT14" s="107"/>
      <c r="BOU14" s="108"/>
      <c r="BOV14" s="107"/>
      <c r="BOW14" s="108"/>
      <c r="BOX14" s="107"/>
      <c r="BOY14" s="108"/>
      <c r="BOZ14" s="107"/>
      <c r="BPA14" s="108"/>
      <c r="BPB14" s="107"/>
      <c r="BPC14" s="108"/>
      <c r="BPD14" s="107"/>
      <c r="BPE14" s="108"/>
      <c r="BPF14" s="107"/>
      <c r="BPG14" s="108"/>
      <c r="BPH14" s="107"/>
      <c r="BPI14" s="108"/>
      <c r="BPJ14" s="107"/>
      <c r="BPK14" s="108"/>
      <c r="BPL14" s="107"/>
      <c r="BPM14" s="108"/>
      <c r="BPN14" s="107"/>
      <c r="BPO14" s="108"/>
      <c r="BPP14" s="107"/>
      <c r="BPQ14" s="108"/>
      <c r="BPR14" s="107"/>
      <c r="BPS14" s="108"/>
      <c r="BPT14" s="107"/>
      <c r="BPU14" s="108"/>
      <c r="BPV14" s="107"/>
      <c r="BPW14" s="108"/>
      <c r="BPX14" s="107"/>
      <c r="BPY14" s="108"/>
      <c r="BPZ14" s="107"/>
      <c r="BQA14" s="108"/>
      <c r="BQB14" s="107"/>
      <c r="BQC14" s="108"/>
      <c r="BQD14" s="107"/>
      <c r="BQE14" s="108"/>
      <c r="BQF14" s="107"/>
      <c r="BQG14" s="108"/>
      <c r="BQH14" s="107"/>
      <c r="BQI14" s="108"/>
      <c r="BQJ14" s="107"/>
      <c r="BQK14" s="108"/>
      <c r="BQL14" s="107"/>
      <c r="BQM14" s="108"/>
      <c r="BQN14" s="107"/>
      <c r="BQO14" s="108"/>
      <c r="BQP14" s="107"/>
      <c r="BQQ14" s="108"/>
      <c r="BQR14" s="107"/>
      <c r="BQS14" s="108"/>
      <c r="BQT14" s="107"/>
      <c r="BQU14" s="108"/>
      <c r="BQV14" s="107"/>
      <c r="BQW14" s="108"/>
      <c r="BQX14" s="107"/>
      <c r="BQY14" s="108"/>
      <c r="BQZ14" s="107"/>
      <c r="BRA14" s="108"/>
      <c r="BRB14" s="107"/>
      <c r="BRC14" s="108"/>
      <c r="BRD14" s="107"/>
      <c r="BRE14" s="108"/>
      <c r="BRF14" s="107"/>
      <c r="BRG14" s="108"/>
      <c r="BRH14" s="107"/>
      <c r="BRI14" s="108"/>
      <c r="BRJ14" s="107"/>
      <c r="BRK14" s="108"/>
      <c r="BRL14" s="107"/>
      <c r="BRM14" s="108"/>
      <c r="BRN14" s="107"/>
      <c r="BRO14" s="108"/>
      <c r="BRP14" s="107"/>
      <c r="BRQ14" s="108"/>
      <c r="BRR14" s="107"/>
      <c r="BRS14" s="108"/>
      <c r="BRT14" s="107"/>
      <c r="BRU14" s="108"/>
      <c r="BRV14" s="107"/>
      <c r="BRW14" s="108"/>
      <c r="BRX14" s="107"/>
      <c r="BRY14" s="108"/>
      <c r="BRZ14" s="107"/>
      <c r="BSA14" s="108"/>
      <c r="BSB14" s="107"/>
      <c r="BSC14" s="108"/>
      <c r="BSD14" s="107"/>
      <c r="BSE14" s="108"/>
      <c r="BSF14" s="107"/>
      <c r="BSG14" s="108"/>
      <c r="BSH14" s="107"/>
      <c r="BSI14" s="108"/>
      <c r="BSJ14" s="107"/>
      <c r="BSK14" s="108"/>
      <c r="BSL14" s="107"/>
      <c r="BSM14" s="108"/>
      <c r="BSN14" s="107"/>
      <c r="BSO14" s="108"/>
      <c r="BSP14" s="107"/>
      <c r="BSQ14" s="108"/>
      <c r="BSR14" s="107"/>
      <c r="BSS14" s="108"/>
      <c r="BST14" s="107"/>
      <c r="BSU14" s="108"/>
      <c r="BSV14" s="107"/>
      <c r="BSW14" s="108"/>
      <c r="BSX14" s="107"/>
      <c r="BSY14" s="108"/>
      <c r="BSZ14" s="107"/>
      <c r="BTA14" s="108"/>
      <c r="BTB14" s="107"/>
      <c r="BTC14" s="108"/>
      <c r="BTD14" s="107"/>
      <c r="BTE14" s="108"/>
      <c r="BTF14" s="107"/>
      <c r="BTG14" s="108"/>
      <c r="BTH14" s="107"/>
      <c r="BTI14" s="108"/>
      <c r="BTJ14" s="107"/>
      <c r="BTK14" s="108"/>
      <c r="BTL14" s="107"/>
      <c r="BTM14" s="108"/>
      <c r="BTN14" s="107"/>
      <c r="BTO14" s="108"/>
      <c r="BTP14" s="107"/>
      <c r="BTQ14" s="108"/>
      <c r="BTR14" s="107"/>
      <c r="BTS14" s="108"/>
      <c r="BTT14" s="107"/>
      <c r="BTU14" s="108"/>
      <c r="BTV14" s="107"/>
      <c r="BTW14" s="108"/>
      <c r="BTX14" s="107"/>
      <c r="BTY14" s="108"/>
      <c r="BTZ14" s="107"/>
      <c r="BUA14" s="108"/>
      <c r="BUB14" s="107"/>
      <c r="BUC14" s="108"/>
      <c r="BUD14" s="107"/>
      <c r="BUE14" s="108"/>
      <c r="BUF14" s="107"/>
      <c r="BUG14" s="108"/>
      <c r="BUH14" s="107"/>
      <c r="BUI14" s="108"/>
      <c r="BUJ14" s="107"/>
      <c r="BUK14" s="108"/>
      <c r="BUL14" s="107"/>
      <c r="BUM14" s="108"/>
      <c r="BUN14" s="107"/>
      <c r="BUO14" s="108"/>
      <c r="BUP14" s="107"/>
      <c r="BUQ14" s="108"/>
      <c r="BUR14" s="107"/>
      <c r="BUS14" s="108"/>
      <c r="BUT14" s="107"/>
      <c r="BUU14" s="108"/>
      <c r="BUV14" s="107"/>
      <c r="BUW14" s="108"/>
      <c r="BUX14" s="107"/>
      <c r="BUY14" s="108"/>
      <c r="BUZ14" s="107"/>
      <c r="BVA14" s="108"/>
      <c r="BVB14" s="107"/>
      <c r="BVC14" s="108"/>
      <c r="BVD14" s="107"/>
      <c r="BVE14" s="108"/>
      <c r="BVF14" s="107"/>
      <c r="BVG14" s="108"/>
      <c r="BVH14" s="107"/>
      <c r="BVI14" s="108"/>
      <c r="BVJ14" s="107"/>
      <c r="BVK14" s="108"/>
      <c r="BVL14" s="107"/>
      <c r="BVM14" s="108"/>
      <c r="BVN14" s="107"/>
      <c r="BVO14" s="108"/>
      <c r="BVP14" s="107"/>
      <c r="BVQ14" s="108"/>
      <c r="BVR14" s="107"/>
      <c r="BVS14" s="108"/>
      <c r="BVT14" s="107"/>
      <c r="BVU14" s="108"/>
      <c r="BVV14" s="107"/>
      <c r="BVW14" s="108"/>
      <c r="BVX14" s="107"/>
      <c r="BVY14" s="108"/>
      <c r="BVZ14" s="107"/>
      <c r="BWA14" s="108"/>
      <c r="BWB14" s="107"/>
      <c r="BWC14" s="108"/>
      <c r="BWD14" s="107"/>
      <c r="BWE14" s="108"/>
      <c r="BWF14" s="107"/>
      <c r="BWG14" s="108"/>
      <c r="BWH14" s="107"/>
      <c r="BWI14" s="108"/>
      <c r="BWJ14" s="107"/>
      <c r="BWK14" s="108"/>
      <c r="BWL14" s="107"/>
      <c r="BWM14" s="108"/>
      <c r="BWN14" s="107"/>
      <c r="BWO14" s="108"/>
      <c r="BWP14" s="107"/>
      <c r="BWQ14" s="108"/>
      <c r="BWR14" s="107"/>
      <c r="BWS14" s="108"/>
      <c r="BWT14" s="107"/>
      <c r="BWU14" s="108"/>
      <c r="BWV14" s="107"/>
      <c r="BWW14" s="108"/>
      <c r="BWX14" s="107"/>
      <c r="BWY14" s="108"/>
      <c r="BWZ14" s="107"/>
      <c r="BXA14" s="108"/>
      <c r="BXB14" s="107"/>
      <c r="BXC14" s="108"/>
      <c r="BXD14" s="107"/>
      <c r="BXE14" s="108"/>
      <c r="BXF14" s="107"/>
      <c r="BXG14" s="108"/>
      <c r="BXH14" s="107"/>
      <c r="BXI14" s="108"/>
      <c r="BXJ14" s="107"/>
      <c r="BXK14" s="108"/>
      <c r="BXL14" s="107"/>
      <c r="BXM14" s="108"/>
      <c r="BXN14" s="107"/>
      <c r="BXO14" s="108"/>
      <c r="BXP14" s="107"/>
      <c r="BXQ14" s="108"/>
      <c r="BXR14" s="107"/>
      <c r="BXS14" s="108"/>
      <c r="BXT14" s="107"/>
      <c r="BXU14" s="108"/>
      <c r="BXV14" s="107"/>
      <c r="BXW14" s="108"/>
      <c r="BXX14" s="107"/>
      <c r="BXY14" s="108"/>
      <c r="BXZ14" s="107"/>
      <c r="BYA14" s="108"/>
      <c r="BYB14" s="107"/>
      <c r="BYC14" s="108"/>
      <c r="BYD14" s="107"/>
      <c r="BYE14" s="108"/>
      <c r="BYF14" s="107"/>
      <c r="BYG14" s="108"/>
      <c r="BYH14" s="107"/>
      <c r="BYI14" s="108"/>
      <c r="BYJ14" s="107"/>
      <c r="BYK14" s="108"/>
      <c r="BYL14" s="107"/>
      <c r="BYM14" s="108"/>
      <c r="BYN14" s="107"/>
      <c r="BYO14" s="108"/>
      <c r="BYP14" s="107"/>
      <c r="BYQ14" s="108"/>
      <c r="BYR14" s="107"/>
      <c r="BYS14" s="108"/>
      <c r="BYT14" s="107"/>
      <c r="BYU14" s="108"/>
      <c r="BYV14" s="107"/>
      <c r="BYW14" s="108"/>
      <c r="BYX14" s="107"/>
      <c r="BYY14" s="108"/>
      <c r="BYZ14" s="107"/>
      <c r="BZA14" s="108"/>
      <c r="BZB14" s="107"/>
      <c r="BZC14" s="108"/>
      <c r="BZD14" s="107"/>
      <c r="BZE14" s="108"/>
      <c r="BZF14" s="107"/>
      <c r="BZG14" s="108"/>
      <c r="BZH14" s="107"/>
      <c r="BZI14" s="108"/>
      <c r="BZJ14" s="107"/>
      <c r="BZK14" s="108"/>
      <c r="BZL14" s="107"/>
      <c r="BZM14" s="108"/>
      <c r="BZN14" s="107"/>
      <c r="BZO14" s="108"/>
      <c r="BZP14" s="107"/>
      <c r="BZQ14" s="108"/>
      <c r="BZR14" s="107"/>
      <c r="BZS14" s="108"/>
      <c r="BZT14" s="107"/>
      <c r="BZU14" s="108"/>
      <c r="BZV14" s="107"/>
      <c r="BZW14" s="108"/>
      <c r="BZX14" s="107"/>
      <c r="BZY14" s="108"/>
      <c r="BZZ14" s="107"/>
      <c r="CAA14" s="108"/>
      <c r="CAB14" s="107"/>
      <c r="CAC14" s="108"/>
      <c r="CAD14" s="107"/>
      <c r="CAE14" s="108"/>
      <c r="CAF14" s="107"/>
      <c r="CAG14" s="108"/>
      <c r="CAH14" s="107"/>
      <c r="CAI14" s="108"/>
      <c r="CAJ14" s="107"/>
      <c r="CAK14" s="108"/>
      <c r="CAL14" s="107"/>
      <c r="CAM14" s="108"/>
      <c r="CAN14" s="107"/>
      <c r="CAO14" s="108"/>
      <c r="CAP14" s="107"/>
      <c r="CAQ14" s="108"/>
      <c r="CAR14" s="107"/>
      <c r="CAS14" s="108"/>
      <c r="CAT14" s="107"/>
      <c r="CAU14" s="108"/>
      <c r="CAV14" s="107"/>
      <c r="CAW14" s="108"/>
      <c r="CAX14" s="107"/>
      <c r="CAY14" s="108"/>
      <c r="CAZ14" s="107"/>
      <c r="CBA14" s="108"/>
      <c r="CBB14" s="107"/>
      <c r="CBC14" s="108"/>
      <c r="CBD14" s="107"/>
      <c r="CBE14" s="108"/>
      <c r="CBF14" s="107"/>
      <c r="CBG14" s="108"/>
      <c r="CBH14" s="107"/>
      <c r="CBI14" s="108"/>
      <c r="CBJ14" s="107"/>
      <c r="CBK14" s="108"/>
      <c r="CBL14" s="107"/>
      <c r="CBM14" s="108"/>
      <c r="CBN14" s="107"/>
      <c r="CBO14" s="108"/>
      <c r="CBP14" s="107"/>
      <c r="CBQ14" s="108"/>
      <c r="CBR14" s="107"/>
      <c r="CBS14" s="108"/>
      <c r="CBT14" s="107"/>
      <c r="CBU14" s="108"/>
      <c r="CBV14" s="107"/>
      <c r="CBW14" s="108"/>
      <c r="CBX14" s="107"/>
      <c r="CBY14" s="108"/>
      <c r="CBZ14" s="107"/>
      <c r="CCA14" s="108"/>
      <c r="CCB14" s="107"/>
      <c r="CCC14" s="108"/>
      <c r="CCD14" s="107"/>
      <c r="CCE14" s="108"/>
      <c r="CCF14" s="107"/>
      <c r="CCG14" s="108"/>
      <c r="CCH14" s="107"/>
      <c r="CCI14" s="108"/>
      <c r="CCJ14" s="107"/>
      <c r="CCK14" s="108"/>
      <c r="CCL14" s="107"/>
      <c r="CCM14" s="108"/>
      <c r="CCN14" s="107"/>
      <c r="CCO14" s="108"/>
      <c r="CCP14" s="107"/>
      <c r="CCQ14" s="108"/>
      <c r="CCR14" s="107"/>
      <c r="CCS14" s="108"/>
      <c r="CCT14" s="107"/>
      <c r="CCU14" s="108"/>
      <c r="CCV14" s="107"/>
      <c r="CCW14" s="108"/>
      <c r="CCX14" s="107"/>
      <c r="CCY14" s="108"/>
      <c r="CCZ14" s="107"/>
      <c r="CDA14" s="108"/>
      <c r="CDB14" s="107"/>
      <c r="CDC14" s="108"/>
      <c r="CDD14" s="107"/>
      <c r="CDE14" s="108"/>
      <c r="CDF14" s="107"/>
      <c r="CDG14" s="108"/>
      <c r="CDH14" s="107"/>
      <c r="CDI14" s="108"/>
      <c r="CDJ14" s="107"/>
      <c r="CDK14" s="108"/>
      <c r="CDL14" s="107"/>
      <c r="CDM14" s="108"/>
      <c r="CDN14" s="107"/>
      <c r="CDO14" s="108"/>
      <c r="CDP14" s="107"/>
      <c r="CDQ14" s="108"/>
      <c r="CDR14" s="107"/>
      <c r="CDS14" s="108"/>
      <c r="CDT14" s="107"/>
      <c r="CDU14" s="108"/>
      <c r="CDV14" s="107"/>
      <c r="CDW14" s="108"/>
      <c r="CDX14" s="107"/>
      <c r="CDY14" s="108"/>
      <c r="CDZ14" s="107"/>
      <c r="CEA14" s="108"/>
      <c r="CEB14" s="107"/>
      <c r="CEC14" s="108"/>
      <c r="CED14" s="107"/>
      <c r="CEE14" s="108"/>
      <c r="CEF14" s="107"/>
      <c r="CEG14" s="108"/>
      <c r="CEH14" s="107"/>
      <c r="CEI14" s="108"/>
      <c r="CEJ14" s="107"/>
      <c r="CEK14" s="108"/>
      <c r="CEL14" s="107"/>
      <c r="CEM14" s="108"/>
      <c r="CEN14" s="107"/>
      <c r="CEO14" s="108"/>
      <c r="CEP14" s="107"/>
      <c r="CEQ14" s="108"/>
      <c r="CER14" s="107"/>
      <c r="CES14" s="108"/>
      <c r="CET14" s="107"/>
      <c r="CEU14" s="108"/>
      <c r="CEV14" s="107"/>
      <c r="CEW14" s="108"/>
      <c r="CEX14" s="107"/>
      <c r="CEY14" s="108"/>
      <c r="CEZ14" s="107"/>
      <c r="CFA14" s="108"/>
      <c r="CFB14" s="107"/>
      <c r="CFC14" s="108"/>
      <c r="CFD14" s="107"/>
      <c r="CFE14" s="108"/>
      <c r="CFF14" s="107"/>
      <c r="CFG14" s="108"/>
      <c r="CFH14" s="107"/>
      <c r="CFI14" s="108"/>
      <c r="CFJ14" s="107"/>
      <c r="CFK14" s="108"/>
      <c r="CFL14" s="107"/>
      <c r="CFM14" s="108"/>
      <c r="CFN14" s="107"/>
      <c r="CFO14" s="108"/>
      <c r="CFP14" s="107"/>
      <c r="CFQ14" s="108"/>
      <c r="CFR14" s="107"/>
      <c r="CFS14" s="108"/>
      <c r="CFT14" s="107"/>
      <c r="CFU14" s="108"/>
      <c r="CFV14" s="107"/>
      <c r="CFW14" s="108"/>
      <c r="CFX14" s="107"/>
      <c r="CFY14" s="108"/>
      <c r="CFZ14" s="107"/>
      <c r="CGA14" s="108"/>
      <c r="CGB14" s="107"/>
      <c r="CGC14" s="108"/>
      <c r="CGD14" s="107"/>
      <c r="CGE14" s="108"/>
      <c r="CGF14" s="107"/>
      <c r="CGG14" s="108"/>
      <c r="CGH14" s="107"/>
      <c r="CGI14" s="108"/>
      <c r="CGJ14" s="107"/>
      <c r="CGK14" s="108"/>
      <c r="CGL14" s="107"/>
      <c r="CGM14" s="108"/>
      <c r="CGN14" s="107"/>
      <c r="CGO14" s="108"/>
      <c r="CGP14" s="107"/>
      <c r="CGQ14" s="108"/>
      <c r="CGR14" s="107"/>
      <c r="CGS14" s="108"/>
      <c r="CGT14" s="107"/>
      <c r="CGU14" s="108"/>
      <c r="CGV14" s="107"/>
      <c r="CGW14" s="108"/>
      <c r="CGX14" s="107"/>
      <c r="CGY14" s="108"/>
      <c r="CGZ14" s="107"/>
      <c r="CHA14" s="108"/>
      <c r="CHB14" s="107"/>
      <c r="CHC14" s="108"/>
      <c r="CHD14" s="107"/>
      <c r="CHE14" s="108"/>
      <c r="CHF14" s="107"/>
      <c r="CHG14" s="108"/>
      <c r="CHH14" s="107"/>
      <c r="CHI14" s="108"/>
      <c r="CHJ14" s="107"/>
      <c r="CHK14" s="108"/>
      <c r="CHL14" s="107"/>
      <c r="CHM14" s="108"/>
      <c r="CHN14" s="107"/>
      <c r="CHO14" s="108"/>
      <c r="CHP14" s="107"/>
      <c r="CHQ14" s="108"/>
      <c r="CHR14" s="107"/>
      <c r="CHS14" s="108"/>
      <c r="CHT14" s="107"/>
      <c r="CHU14" s="108"/>
      <c r="CHV14" s="107"/>
      <c r="CHW14" s="108"/>
      <c r="CHX14" s="107"/>
      <c r="CHY14" s="108"/>
      <c r="CHZ14" s="107"/>
      <c r="CIA14" s="108"/>
      <c r="CIB14" s="107"/>
      <c r="CIC14" s="108"/>
      <c r="CID14" s="107"/>
      <c r="CIE14" s="108"/>
      <c r="CIF14" s="107"/>
      <c r="CIG14" s="108"/>
      <c r="CIH14" s="107"/>
      <c r="CII14" s="108"/>
      <c r="CIJ14" s="107"/>
      <c r="CIK14" s="108"/>
      <c r="CIL14" s="107"/>
      <c r="CIM14" s="108"/>
      <c r="CIN14" s="107"/>
      <c r="CIO14" s="108"/>
      <c r="CIP14" s="107"/>
      <c r="CIQ14" s="108"/>
      <c r="CIR14" s="107"/>
      <c r="CIS14" s="108"/>
      <c r="CIT14" s="107"/>
      <c r="CIU14" s="108"/>
      <c r="CIV14" s="107"/>
      <c r="CIW14" s="108"/>
      <c r="CIX14" s="107"/>
      <c r="CIY14" s="108"/>
      <c r="CIZ14" s="107"/>
      <c r="CJA14" s="108"/>
      <c r="CJB14" s="107"/>
      <c r="CJC14" s="108"/>
      <c r="CJD14" s="107"/>
      <c r="CJE14" s="108"/>
      <c r="CJF14" s="107"/>
      <c r="CJG14" s="108"/>
      <c r="CJH14" s="107"/>
      <c r="CJI14" s="108"/>
      <c r="CJJ14" s="107"/>
      <c r="CJK14" s="108"/>
      <c r="CJL14" s="107"/>
      <c r="CJM14" s="108"/>
      <c r="CJN14" s="107"/>
      <c r="CJO14" s="108"/>
      <c r="CJP14" s="107"/>
      <c r="CJQ14" s="108"/>
      <c r="CJR14" s="107"/>
      <c r="CJS14" s="108"/>
      <c r="CJT14" s="107"/>
      <c r="CJU14" s="108"/>
      <c r="CJV14" s="107"/>
      <c r="CJW14" s="108"/>
      <c r="CJX14" s="107"/>
      <c r="CJY14" s="108"/>
      <c r="CJZ14" s="107"/>
      <c r="CKA14" s="108"/>
      <c r="CKB14" s="107"/>
      <c r="CKC14" s="108"/>
      <c r="CKD14" s="107"/>
      <c r="CKE14" s="108"/>
      <c r="CKF14" s="107"/>
      <c r="CKG14" s="108"/>
      <c r="CKH14" s="107"/>
      <c r="CKI14" s="108"/>
      <c r="CKJ14" s="107"/>
      <c r="CKK14" s="108"/>
      <c r="CKL14" s="107"/>
      <c r="CKM14" s="108"/>
      <c r="CKN14" s="107"/>
      <c r="CKO14" s="108"/>
      <c r="CKP14" s="107"/>
      <c r="CKQ14" s="108"/>
      <c r="CKR14" s="107"/>
      <c r="CKS14" s="108"/>
      <c r="CKT14" s="107"/>
      <c r="CKU14" s="108"/>
      <c r="CKV14" s="107"/>
      <c r="CKW14" s="108"/>
      <c r="CKX14" s="107"/>
      <c r="CKY14" s="108"/>
      <c r="CKZ14" s="107"/>
      <c r="CLA14" s="108"/>
      <c r="CLB14" s="107"/>
      <c r="CLC14" s="108"/>
      <c r="CLD14" s="107"/>
      <c r="CLE14" s="108"/>
      <c r="CLF14" s="107"/>
      <c r="CLG14" s="108"/>
      <c r="CLH14" s="107"/>
      <c r="CLI14" s="108"/>
      <c r="CLJ14" s="107"/>
      <c r="CLK14" s="108"/>
      <c r="CLL14" s="107"/>
      <c r="CLM14" s="108"/>
      <c r="CLN14" s="107"/>
      <c r="CLO14" s="108"/>
      <c r="CLP14" s="107"/>
      <c r="CLQ14" s="108"/>
      <c r="CLR14" s="107"/>
      <c r="CLS14" s="108"/>
      <c r="CLT14" s="107"/>
      <c r="CLU14" s="108"/>
      <c r="CLV14" s="107"/>
      <c r="CLW14" s="108"/>
      <c r="CLX14" s="107"/>
      <c r="CLY14" s="108"/>
      <c r="CLZ14" s="107"/>
      <c r="CMA14" s="108"/>
      <c r="CMB14" s="107"/>
      <c r="CMC14" s="108"/>
      <c r="CMD14" s="107"/>
      <c r="CME14" s="108"/>
      <c r="CMF14" s="107"/>
      <c r="CMG14" s="108"/>
      <c r="CMH14" s="107"/>
      <c r="CMI14" s="108"/>
      <c r="CMJ14" s="107"/>
      <c r="CMK14" s="108"/>
      <c r="CML14" s="107"/>
      <c r="CMM14" s="108"/>
      <c r="CMN14" s="107"/>
      <c r="CMO14" s="108"/>
      <c r="CMP14" s="107"/>
      <c r="CMQ14" s="108"/>
      <c r="CMR14" s="107"/>
      <c r="CMS14" s="108"/>
      <c r="CMT14" s="107"/>
      <c r="CMU14" s="108"/>
      <c r="CMV14" s="107"/>
      <c r="CMW14" s="108"/>
      <c r="CMX14" s="107"/>
      <c r="CMY14" s="108"/>
      <c r="CMZ14" s="107"/>
      <c r="CNA14" s="108"/>
      <c r="CNB14" s="107"/>
      <c r="CNC14" s="108"/>
      <c r="CND14" s="107"/>
      <c r="CNE14" s="108"/>
      <c r="CNF14" s="107"/>
      <c r="CNG14" s="108"/>
      <c r="CNH14" s="107"/>
      <c r="CNI14" s="108"/>
      <c r="CNJ14" s="107"/>
      <c r="CNK14" s="108"/>
      <c r="CNL14" s="107"/>
      <c r="CNM14" s="108"/>
      <c r="CNN14" s="107"/>
      <c r="CNO14" s="108"/>
      <c r="CNP14" s="107"/>
      <c r="CNQ14" s="108"/>
      <c r="CNR14" s="107"/>
      <c r="CNS14" s="108"/>
      <c r="CNT14" s="107"/>
      <c r="CNU14" s="108"/>
      <c r="CNV14" s="107"/>
      <c r="CNW14" s="108"/>
      <c r="CNX14" s="107"/>
      <c r="CNY14" s="108"/>
      <c r="CNZ14" s="107"/>
      <c r="COA14" s="108"/>
      <c r="COB14" s="107"/>
      <c r="COC14" s="108"/>
      <c r="COD14" s="107"/>
      <c r="COE14" s="108"/>
      <c r="COF14" s="107"/>
      <c r="COG14" s="108"/>
      <c r="COH14" s="107"/>
      <c r="COI14" s="108"/>
      <c r="COJ14" s="107"/>
      <c r="COK14" s="108"/>
      <c r="COL14" s="107"/>
      <c r="COM14" s="108"/>
      <c r="CON14" s="107"/>
      <c r="COO14" s="108"/>
      <c r="COP14" s="107"/>
      <c r="COQ14" s="108"/>
      <c r="COR14" s="107"/>
      <c r="COS14" s="108"/>
      <c r="COT14" s="107"/>
      <c r="COU14" s="108"/>
      <c r="COV14" s="107"/>
      <c r="COW14" s="108"/>
      <c r="COX14" s="107"/>
      <c r="COY14" s="108"/>
      <c r="COZ14" s="107"/>
      <c r="CPA14" s="108"/>
      <c r="CPB14" s="107"/>
      <c r="CPC14" s="108"/>
      <c r="CPD14" s="107"/>
      <c r="CPE14" s="108"/>
      <c r="CPF14" s="107"/>
      <c r="CPG14" s="108"/>
      <c r="CPH14" s="107"/>
      <c r="CPI14" s="108"/>
      <c r="CPJ14" s="107"/>
      <c r="CPK14" s="108"/>
      <c r="CPL14" s="107"/>
      <c r="CPM14" s="108"/>
      <c r="CPN14" s="107"/>
      <c r="CPO14" s="108"/>
      <c r="CPP14" s="107"/>
      <c r="CPQ14" s="108"/>
      <c r="CPR14" s="107"/>
      <c r="CPS14" s="108"/>
      <c r="CPT14" s="107"/>
      <c r="CPU14" s="108"/>
      <c r="CPV14" s="107"/>
      <c r="CPW14" s="108"/>
      <c r="CPX14" s="107"/>
      <c r="CPY14" s="108"/>
      <c r="CPZ14" s="107"/>
      <c r="CQA14" s="108"/>
      <c r="CQB14" s="107"/>
      <c r="CQC14" s="108"/>
      <c r="CQD14" s="107"/>
      <c r="CQE14" s="108"/>
      <c r="CQF14" s="107"/>
      <c r="CQG14" s="108"/>
      <c r="CQH14" s="107"/>
      <c r="CQI14" s="108"/>
      <c r="CQJ14" s="107"/>
      <c r="CQK14" s="108"/>
      <c r="CQL14" s="107"/>
      <c r="CQM14" s="108"/>
      <c r="CQN14" s="107"/>
      <c r="CQO14" s="108"/>
      <c r="CQP14" s="107"/>
      <c r="CQQ14" s="108"/>
      <c r="CQR14" s="107"/>
      <c r="CQS14" s="108"/>
      <c r="CQT14" s="107"/>
      <c r="CQU14" s="108"/>
      <c r="CQV14" s="107"/>
      <c r="CQW14" s="108"/>
      <c r="CQX14" s="107"/>
      <c r="CQY14" s="108"/>
      <c r="CQZ14" s="107"/>
      <c r="CRA14" s="108"/>
      <c r="CRB14" s="107"/>
      <c r="CRC14" s="108"/>
      <c r="CRD14" s="107"/>
      <c r="CRE14" s="108"/>
      <c r="CRF14" s="107"/>
      <c r="CRG14" s="108"/>
      <c r="CRH14" s="107"/>
      <c r="CRI14" s="108"/>
      <c r="CRJ14" s="107"/>
      <c r="CRK14" s="108"/>
      <c r="CRL14" s="107"/>
      <c r="CRM14" s="108"/>
      <c r="CRN14" s="107"/>
      <c r="CRO14" s="108"/>
      <c r="CRP14" s="107"/>
      <c r="CRQ14" s="108"/>
      <c r="CRR14" s="107"/>
      <c r="CRS14" s="108"/>
      <c r="CRT14" s="107"/>
      <c r="CRU14" s="108"/>
      <c r="CRV14" s="107"/>
      <c r="CRW14" s="108"/>
      <c r="CRX14" s="107"/>
      <c r="CRY14" s="108"/>
      <c r="CRZ14" s="107"/>
      <c r="CSA14" s="108"/>
      <c r="CSB14" s="107"/>
      <c r="CSC14" s="108"/>
      <c r="CSD14" s="107"/>
      <c r="CSE14" s="108"/>
      <c r="CSF14" s="107"/>
      <c r="CSG14" s="108"/>
      <c r="CSH14" s="107"/>
      <c r="CSI14" s="108"/>
      <c r="CSJ14" s="107"/>
      <c r="CSK14" s="108"/>
      <c r="CSL14" s="107"/>
      <c r="CSM14" s="108"/>
      <c r="CSN14" s="107"/>
      <c r="CSO14" s="108"/>
      <c r="CSP14" s="107"/>
      <c r="CSQ14" s="108"/>
      <c r="CSR14" s="107"/>
      <c r="CSS14" s="108"/>
      <c r="CST14" s="107"/>
      <c r="CSU14" s="108"/>
      <c r="CSV14" s="107"/>
      <c r="CSW14" s="108"/>
      <c r="CSX14" s="107"/>
      <c r="CSY14" s="108"/>
      <c r="CSZ14" s="107"/>
      <c r="CTA14" s="108"/>
      <c r="CTB14" s="107"/>
      <c r="CTC14" s="108"/>
      <c r="CTD14" s="107"/>
      <c r="CTE14" s="108"/>
      <c r="CTF14" s="107"/>
      <c r="CTG14" s="108"/>
      <c r="CTH14" s="107"/>
      <c r="CTI14" s="108"/>
      <c r="CTJ14" s="107"/>
      <c r="CTK14" s="108"/>
      <c r="CTL14" s="107"/>
      <c r="CTM14" s="108"/>
      <c r="CTN14" s="107"/>
      <c r="CTO14" s="108"/>
      <c r="CTP14" s="107"/>
      <c r="CTQ14" s="108"/>
      <c r="CTR14" s="107"/>
      <c r="CTS14" s="108"/>
      <c r="CTT14" s="107"/>
      <c r="CTU14" s="108"/>
      <c r="CTV14" s="107"/>
      <c r="CTW14" s="108"/>
      <c r="CTX14" s="107"/>
      <c r="CTY14" s="108"/>
      <c r="CTZ14" s="107"/>
      <c r="CUA14" s="108"/>
      <c r="CUB14" s="107"/>
      <c r="CUC14" s="108"/>
      <c r="CUD14" s="107"/>
      <c r="CUE14" s="108"/>
      <c r="CUF14" s="107"/>
      <c r="CUG14" s="108"/>
      <c r="CUH14" s="107"/>
      <c r="CUI14" s="108"/>
      <c r="CUJ14" s="107"/>
      <c r="CUK14" s="108"/>
      <c r="CUL14" s="107"/>
      <c r="CUM14" s="108"/>
      <c r="CUN14" s="107"/>
      <c r="CUO14" s="108"/>
      <c r="CUP14" s="107"/>
      <c r="CUQ14" s="108"/>
      <c r="CUR14" s="107"/>
      <c r="CUS14" s="108"/>
      <c r="CUT14" s="107"/>
      <c r="CUU14" s="108"/>
      <c r="CUV14" s="107"/>
      <c r="CUW14" s="108"/>
      <c r="CUX14" s="107"/>
      <c r="CUY14" s="108"/>
      <c r="CUZ14" s="107"/>
      <c r="CVA14" s="108"/>
      <c r="CVB14" s="107"/>
      <c r="CVC14" s="108"/>
      <c r="CVD14" s="107"/>
      <c r="CVE14" s="108"/>
      <c r="CVF14" s="107"/>
      <c r="CVG14" s="108"/>
      <c r="CVH14" s="107"/>
      <c r="CVI14" s="108"/>
      <c r="CVJ14" s="107"/>
      <c r="CVK14" s="108"/>
      <c r="CVL14" s="107"/>
      <c r="CVM14" s="108"/>
      <c r="CVN14" s="107"/>
      <c r="CVO14" s="108"/>
      <c r="CVP14" s="107"/>
      <c r="CVQ14" s="108"/>
      <c r="CVR14" s="107"/>
      <c r="CVS14" s="108"/>
      <c r="CVT14" s="107"/>
      <c r="CVU14" s="108"/>
      <c r="CVV14" s="107"/>
      <c r="CVW14" s="108"/>
      <c r="CVX14" s="107"/>
      <c r="CVY14" s="108"/>
      <c r="CVZ14" s="107"/>
      <c r="CWA14" s="108"/>
      <c r="CWB14" s="107"/>
      <c r="CWC14" s="108"/>
      <c r="CWD14" s="107"/>
      <c r="CWE14" s="108"/>
      <c r="CWF14" s="107"/>
      <c r="CWG14" s="108"/>
      <c r="CWH14" s="107"/>
      <c r="CWI14" s="108"/>
      <c r="CWJ14" s="107"/>
      <c r="CWK14" s="108"/>
      <c r="CWL14" s="107"/>
      <c r="CWM14" s="108"/>
      <c r="CWN14" s="107"/>
      <c r="CWO14" s="108"/>
      <c r="CWP14" s="107"/>
      <c r="CWQ14" s="108"/>
      <c r="CWR14" s="107"/>
      <c r="CWS14" s="108"/>
      <c r="CWT14" s="107"/>
      <c r="CWU14" s="108"/>
      <c r="CWV14" s="107"/>
      <c r="CWW14" s="108"/>
      <c r="CWX14" s="107"/>
      <c r="CWY14" s="108"/>
      <c r="CWZ14" s="107"/>
      <c r="CXA14" s="108"/>
      <c r="CXB14" s="107"/>
      <c r="CXC14" s="108"/>
      <c r="CXD14" s="107"/>
      <c r="CXE14" s="108"/>
      <c r="CXF14" s="107"/>
      <c r="CXG14" s="108"/>
      <c r="CXH14" s="107"/>
      <c r="CXI14" s="108"/>
      <c r="CXJ14" s="107"/>
      <c r="CXK14" s="108"/>
      <c r="CXL14" s="107"/>
      <c r="CXM14" s="108"/>
      <c r="CXN14" s="107"/>
      <c r="CXO14" s="108"/>
      <c r="CXP14" s="107"/>
      <c r="CXQ14" s="108"/>
      <c r="CXR14" s="107"/>
      <c r="CXS14" s="108"/>
      <c r="CXT14" s="107"/>
      <c r="CXU14" s="108"/>
      <c r="CXV14" s="107"/>
      <c r="CXW14" s="108"/>
      <c r="CXX14" s="107"/>
      <c r="CXY14" s="108"/>
      <c r="CXZ14" s="107"/>
      <c r="CYA14" s="108"/>
      <c r="CYB14" s="107"/>
      <c r="CYC14" s="108"/>
      <c r="CYD14" s="107"/>
      <c r="CYE14" s="108"/>
      <c r="CYF14" s="107"/>
      <c r="CYG14" s="108"/>
      <c r="CYH14" s="107"/>
      <c r="CYI14" s="108"/>
      <c r="CYJ14" s="107"/>
      <c r="CYK14" s="108"/>
      <c r="CYL14" s="107"/>
      <c r="CYM14" s="108"/>
      <c r="CYN14" s="107"/>
      <c r="CYO14" s="108"/>
      <c r="CYP14" s="107"/>
      <c r="CYQ14" s="108"/>
      <c r="CYR14" s="107"/>
      <c r="CYS14" s="108"/>
      <c r="CYT14" s="107"/>
      <c r="CYU14" s="108"/>
      <c r="CYV14" s="107"/>
      <c r="CYW14" s="108"/>
      <c r="CYX14" s="107"/>
      <c r="CYY14" s="108"/>
      <c r="CYZ14" s="107"/>
      <c r="CZA14" s="108"/>
      <c r="CZB14" s="107"/>
      <c r="CZC14" s="108"/>
      <c r="CZD14" s="107"/>
      <c r="CZE14" s="108"/>
      <c r="CZF14" s="107"/>
      <c r="CZG14" s="108"/>
      <c r="CZH14" s="107"/>
      <c r="CZI14" s="108"/>
      <c r="CZJ14" s="107"/>
      <c r="CZK14" s="108"/>
      <c r="CZL14" s="107"/>
      <c r="CZM14" s="108"/>
      <c r="CZN14" s="107"/>
      <c r="CZO14" s="108"/>
      <c r="CZP14" s="107"/>
      <c r="CZQ14" s="108"/>
      <c r="CZR14" s="107"/>
      <c r="CZS14" s="108"/>
      <c r="CZT14" s="107"/>
      <c r="CZU14" s="108"/>
      <c r="CZV14" s="107"/>
      <c r="CZW14" s="108"/>
      <c r="CZX14" s="107"/>
      <c r="CZY14" s="108"/>
      <c r="CZZ14" s="107"/>
      <c r="DAA14" s="108"/>
      <c r="DAB14" s="107"/>
      <c r="DAC14" s="108"/>
      <c r="DAD14" s="107"/>
      <c r="DAE14" s="108"/>
      <c r="DAF14" s="107"/>
      <c r="DAG14" s="108"/>
      <c r="DAH14" s="107"/>
      <c r="DAI14" s="108"/>
      <c r="DAJ14" s="107"/>
      <c r="DAK14" s="108"/>
      <c r="DAL14" s="107"/>
      <c r="DAM14" s="108"/>
      <c r="DAN14" s="107"/>
      <c r="DAO14" s="108"/>
      <c r="DAP14" s="107"/>
      <c r="DAQ14" s="108"/>
      <c r="DAR14" s="107"/>
      <c r="DAS14" s="108"/>
      <c r="DAT14" s="107"/>
      <c r="DAU14" s="108"/>
      <c r="DAV14" s="107"/>
      <c r="DAW14" s="108"/>
      <c r="DAX14" s="107"/>
      <c r="DAY14" s="108"/>
      <c r="DAZ14" s="107"/>
      <c r="DBA14" s="108"/>
      <c r="DBB14" s="107"/>
      <c r="DBC14" s="108"/>
      <c r="DBD14" s="107"/>
      <c r="DBE14" s="108"/>
      <c r="DBF14" s="107"/>
      <c r="DBG14" s="108"/>
      <c r="DBH14" s="107"/>
      <c r="DBI14" s="108"/>
      <c r="DBJ14" s="107"/>
      <c r="DBK14" s="108"/>
      <c r="DBL14" s="107"/>
      <c r="DBM14" s="108"/>
      <c r="DBN14" s="107"/>
      <c r="DBO14" s="108"/>
      <c r="DBP14" s="107"/>
      <c r="DBQ14" s="108"/>
      <c r="DBR14" s="107"/>
      <c r="DBS14" s="108"/>
      <c r="DBT14" s="107"/>
      <c r="DBU14" s="108"/>
      <c r="DBV14" s="107"/>
      <c r="DBW14" s="108"/>
      <c r="DBX14" s="107"/>
      <c r="DBY14" s="108"/>
      <c r="DBZ14" s="107"/>
      <c r="DCA14" s="108"/>
      <c r="DCB14" s="107"/>
      <c r="DCC14" s="108"/>
      <c r="DCD14" s="107"/>
      <c r="DCE14" s="108"/>
      <c r="DCF14" s="107"/>
      <c r="DCG14" s="108"/>
      <c r="DCH14" s="107"/>
      <c r="DCI14" s="108"/>
      <c r="DCJ14" s="107"/>
      <c r="DCK14" s="108"/>
      <c r="DCL14" s="107"/>
      <c r="DCM14" s="108"/>
      <c r="DCN14" s="107"/>
      <c r="DCO14" s="108"/>
      <c r="DCP14" s="107"/>
      <c r="DCQ14" s="108"/>
      <c r="DCR14" s="107"/>
      <c r="DCS14" s="108"/>
      <c r="DCT14" s="107"/>
      <c r="DCU14" s="108"/>
      <c r="DCV14" s="107"/>
      <c r="DCW14" s="108"/>
      <c r="DCX14" s="107"/>
      <c r="DCY14" s="108"/>
      <c r="DCZ14" s="107"/>
      <c r="DDA14" s="108"/>
      <c r="DDB14" s="107"/>
      <c r="DDC14" s="108"/>
      <c r="DDD14" s="107"/>
      <c r="DDE14" s="108"/>
      <c r="DDF14" s="107"/>
      <c r="DDG14" s="108"/>
      <c r="DDH14" s="107"/>
      <c r="DDI14" s="108"/>
      <c r="DDJ14" s="107"/>
      <c r="DDK14" s="108"/>
      <c r="DDL14" s="107"/>
      <c r="DDM14" s="108"/>
      <c r="DDN14" s="107"/>
      <c r="DDO14" s="108"/>
      <c r="DDP14" s="107"/>
      <c r="DDQ14" s="108"/>
      <c r="DDR14" s="107"/>
      <c r="DDS14" s="108"/>
      <c r="DDT14" s="107"/>
      <c r="DDU14" s="108"/>
      <c r="DDV14" s="107"/>
      <c r="DDW14" s="108"/>
      <c r="DDX14" s="107"/>
      <c r="DDY14" s="108"/>
      <c r="DDZ14" s="107"/>
      <c r="DEA14" s="108"/>
      <c r="DEB14" s="107"/>
      <c r="DEC14" s="108"/>
      <c r="DED14" s="107"/>
      <c r="DEE14" s="108"/>
      <c r="DEF14" s="107"/>
      <c r="DEG14" s="108"/>
      <c r="DEH14" s="107"/>
      <c r="DEI14" s="108"/>
      <c r="DEJ14" s="107"/>
      <c r="DEK14" s="108"/>
      <c r="DEL14" s="107"/>
      <c r="DEM14" s="108"/>
      <c r="DEN14" s="107"/>
      <c r="DEO14" s="108"/>
      <c r="DEP14" s="107"/>
      <c r="DEQ14" s="108"/>
      <c r="DER14" s="107"/>
      <c r="DES14" s="108"/>
      <c r="DET14" s="107"/>
      <c r="DEU14" s="108"/>
      <c r="DEV14" s="107"/>
      <c r="DEW14" s="108"/>
      <c r="DEX14" s="107"/>
      <c r="DEY14" s="108"/>
      <c r="DEZ14" s="107"/>
      <c r="DFA14" s="108"/>
      <c r="DFB14" s="107"/>
      <c r="DFC14" s="108"/>
      <c r="DFD14" s="107"/>
      <c r="DFE14" s="108"/>
      <c r="DFF14" s="107"/>
      <c r="DFG14" s="108"/>
      <c r="DFH14" s="107"/>
      <c r="DFI14" s="108"/>
      <c r="DFJ14" s="107"/>
      <c r="DFK14" s="108"/>
      <c r="DFL14" s="107"/>
      <c r="DFM14" s="108"/>
      <c r="DFN14" s="107"/>
      <c r="DFO14" s="108"/>
      <c r="DFP14" s="107"/>
      <c r="DFQ14" s="108"/>
      <c r="DFR14" s="107"/>
      <c r="DFS14" s="108"/>
      <c r="DFT14" s="107"/>
      <c r="DFU14" s="108"/>
      <c r="DFV14" s="107"/>
      <c r="DFW14" s="108"/>
      <c r="DFX14" s="107"/>
      <c r="DFY14" s="108"/>
      <c r="DFZ14" s="107"/>
      <c r="DGA14" s="108"/>
      <c r="DGB14" s="107"/>
      <c r="DGC14" s="108"/>
      <c r="DGD14" s="107"/>
      <c r="DGE14" s="108"/>
      <c r="DGF14" s="107"/>
      <c r="DGG14" s="108"/>
      <c r="DGH14" s="107"/>
      <c r="DGI14" s="108"/>
      <c r="DGJ14" s="107"/>
      <c r="DGK14" s="108"/>
      <c r="DGL14" s="107"/>
      <c r="DGM14" s="108"/>
      <c r="DGN14" s="107"/>
      <c r="DGO14" s="108"/>
      <c r="DGP14" s="107"/>
      <c r="DGQ14" s="108"/>
      <c r="DGR14" s="107"/>
      <c r="DGS14" s="108"/>
      <c r="DGT14" s="107"/>
      <c r="DGU14" s="108"/>
      <c r="DGV14" s="107"/>
      <c r="DGW14" s="108"/>
      <c r="DGX14" s="107"/>
      <c r="DGY14" s="108"/>
      <c r="DGZ14" s="107"/>
      <c r="DHA14" s="108"/>
      <c r="DHB14" s="107"/>
      <c r="DHC14" s="108"/>
      <c r="DHD14" s="107"/>
      <c r="DHE14" s="108"/>
      <c r="DHF14" s="107"/>
      <c r="DHG14" s="108"/>
      <c r="DHH14" s="107"/>
      <c r="DHI14" s="108"/>
      <c r="DHJ14" s="107"/>
      <c r="DHK14" s="108"/>
      <c r="DHL14" s="107"/>
      <c r="DHM14" s="108"/>
      <c r="DHN14" s="107"/>
      <c r="DHO14" s="108"/>
      <c r="DHP14" s="107"/>
      <c r="DHQ14" s="108"/>
      <c r="DHR14" s="107"/>
      <c r="DHS14" s="108"/>
      <c r="DHT14" s="107"/>
      <c r="DHU14" s="108"/>
      <c r="DHV14" s="107"/>
      <c r="DHW14" s="108"/>
      <c r="DHX14" s="107"/>
      <c r="DHY14" s="108"/>
      <c r="DHZ14" s="107"/>
      <c r="DIA14" s="108"/>
      <c r="DIB14" s="107"/>
      <c r="DIC14" s="108"/>
      <c r="DID14" s="107"/>
      <c r="DIE14" s="108"/>
      <c r="DIF14" s="107"/>
      <c r="DIG14" s="108"/>
      <c r="DIH14" s="107"/>
      <c r="DII14" s="108"/>
      <c r="DIJ14" s="107"/>
      <c r="DIK14" s="108"/>
      <c r="DIL14" s="107"/>
      <c r="DIM14" s="108"/>
      <c r="DIN14" s="107"/>
      <c r="DIO14" s="108"/>
      <c r="DIP14" s="107"/>
      <c r="DIQ14" s="108"/>
      <c r="DIR14" s="107"/>
      <c r="DIS14" s="108"/>
      <c r="DIT14" s="107"/>
      <c r="DIU14" s="108"/>
      <c r="DIV14" s="107"/>
      <c r="DIW14" s="108"/>
      <c r="DIX14" s="107"/>
      <c r="DIY14" s="108"/>
      <c r="DIZ14" s="107"/>
      <c r="DJA14" s="108"/>
      <c r="DJB14" s="107"/>
      <c r="DJC14" s="108"/>
      <c r="DJD14" s="107"/>
      <c r="DJE14" s="108"/>
      <c r="DJF14" s="107"/>
      <c r="DJG14" s="108"/>
      <c r="DJH14" s="107"/>
      <c r="DJI14" s="108"/>
      <c r="DJJ14" s="107"/>
      <c r="DJK14" s="108"/>
      <c r="DJL14" s="107"/>
      <c r="DJM14" s="108"/>
      <c r="DJN14" s="107"/>
      <c r="DJO14" s="108"/>
      <c r="DJP14" s="107"/>
      <c r="DJQ14" s="108"/>
      <c r="DJR14" s="107"/>
      <c r="DJS14" s="108"/>
      <c r="DJT14" s="107"/>
      <c r="DJU14" s="108"/>
      <c r="DJV14" s="107"/>
      <c r="DJW14" s="108"/>
      <c r="DJX14" s="107"/>
      <c r="DJY14" s="108"/>
      <c r="DJZ14" s="107"/>
      <c r="DKA14" s="108"/>
      <c r="DKB14" s="107"/>
      <c r="DKC14" s="108"/>
      <c r="DKD14" s="107"/>
      <c r="DKE14" s="108"/>
      <c r="DKF14" s="107"/>
      <c r="DKG14" s="108"/>
      <c r="DKH14" s="107"/>
      <c r="DKI14" s="108"/>
      <c r="DKJ14" s="107"/>
      <c r="DKK14" s="108"/>
      <c r="DKL14" s="107"/>
      <c r="DKM14" s="108"/>
      <c r="DKN14" s="107"/>
      <c r="DKO14" s="108"/>
      <c r="DKP14" s="107"/>
      <c r="DKQ14" s="108"/>
      <c r="DKR14" s="107"/>
      <c r="DKS14" s="108"/>
      <c r="DKT14" s="107"/>
      <c r="DKU14" s="108"/>
      <c r="DKV14" s="107"/>
      <c r="DKW14" s="108"/>
      <c r="DKX14" s="107"/>
      <c r="DKY14" s="108"/>
      <c r="DKZ14" s="107"/>
      <c r="DLA14" s="108"/>
      <c r="DLB14" s="107"/>
      <c r="DLC14" s="108"/>
      <c r="DLD14" s="107"/>
      <c r="DLE14" s="108"/>
      <c r="DLF14" s="107"/>
      <c r="DLG14" s="108"/>
      <c r="DLH14" s="107"/>
      <c r="DLI14" s="108"/>
      <c r="DLJ14" s="107"/>
      <c r="DLK14" s="108"/>
      <c r="DLL14" s="107"/>
      <c r="DLM14" s="108"/>
      <c r="DLN14" s="107"/>
      <c r="DLO14" s="108"/>
      <c r="DLP14" s="107"/>
      <c r="DLQ14" s="108"/>
      <c r="DLR14" s="107"/>
      <c r="DLS14" s="108"/>
      <c r="DLT14" s="107"/>
      <c r="DLU14" s="108"/>
      <c r="DLV14" s="107"/>
      <c r="DLW14" s="108"/>
      <c r="DLX14" s="107"/>
      <c r="DLY14" s="108"/>
      <c r="DLZ14" s="107"/>
      <c r="DMA14" s="108"/>
      <c r="DMB14" s="107"/>
      <c r="DMC14" s="108"/>
      <c r="DMD14" s="107"/>
      <c r="DME14" s="108"/>
      <c r="DMF14" s="107"/>
      <c r="DMG14" s="108"/>
      <c r="DMH14" s="107"/>
      <c r="DMI14" s="108"/>
      <c r="DMJ14" s="107"/>
      <c r="DMK14" s="108"/>
      <c r="DML14" s="107"/>
      <c r="DMM14" s="108"/>
      <c r="DMN14" s="107"/>
      <c r="DMO14" s="108"/>
      <c r="DMP14" s="107"/>
      <c r="DMQ14" s="108"/>
      <c r="DMR14" s="107"/>
      <c r="DMS14" s="108"/>
      <c r="DMT14" s="107"/>
      <c r="DMU14" s="108"/>
      <c r="DMV14" s="107"/>
      <c r="DMW14" s="108"/>
      <c r="DMX14" s="107"/>
      <c r="DMY14" s="108"/>
      <c r="DMZ14" s="107"/>
      <c r="DNA14" s="108"/>
      <c r="DNB14" s="107"/>
      <c r="DNC14" s="108"/>
      <c r="DND14" s="107"/>
      <c r="DNE14" s="108"/>
      <c r="DNF14" s="107"/>
      <c r="DNG14" s="108"/>
      <c r="DNH14" s="107"/>
      <c r="DNI14" s="108"/>
      <c r="DNJ14" s="107"/>
      <c r="DNK14" s="108"/>
      <c r="DNL14" s="107"/>
      <c r="DNM14" s="108"/>
      <c r="DNN14" s="107"/>
      <c r="DNO14" s="108"/>
      <c r="DNP14" s="107"/>
      <c r="DNQ14" s="108"/>
      <c r="DNR14" s="107"/>
      <c r="DNS14" s="108"/>
      <c r="DNT14" s="107"/>
      <c r="DNU14" s="108"/>
      <c r="DNV14" s="107"/>
      <c r="DNW14" s="108"/>
      <c r="DNX14" s="107"/>
      <c r="DNY14" s="108"/>
      <c r="DNZ14" s="107"/>
      <c r="DOA14" s="108"/>
      <c r="DOB14" s="107"/>
      <c r="DOC14" s="108"/>
      <c r="DOD14" s="107"/>
      <c r="DOE14" s="108"/>
      <c r="DOF14" s="107"/>
      <c r="DOG14" s="108"/>
      <c r="DOH14" s="107"/>
      <c r="DOI14" s="108"/>
      <c r="DOJ14" s="107"/>
      <c r="DOK14" s="108"/>
      <c r="DOL14" s="107"/>
      <c r="DOM14" s="108"/>
      <c r="DON14" s="107"/>
      <c r="DOO14" s="108"/>
      <c r="DOP14" s="107"/>
      <c r="DOQ14" s="108"/>
      <c r="DOR14" s="107"/>
      <c r="DOS14" s="108"/>
      <c r="DOT14" s="107"/>
      <c r="DOU14" s="108"/>
      <c r="DOV14" s="107"/>
      <c r="DOW14" s="108"/>
      <c r="DOX14" s="107"/>
      <c r="DOY14" s="108"/>
      <c r="DOZ14" s="107"/>
      <c r="DPA14" s="108"/>
      <c r="DPB14" s="107"/>
      <c r="DPC14" s="108"/>
      <c r="DPD14" s="107"/>
      <c r="DPE14" s="108"/>
      <c r="DPF14" s="107"/>
      <c r="DPG14" s="108"/>
      <c r="DPH14" s="107"/>
      <c r="DPI14" s="108"/>
      <c r="DPJ14" s="107"/>
      <c r="DPK14" s="108"/>
      <c r="DPL14" s="107"/>
      <c r="DPM14" s="108"/>
      <c r="DPN14" s="107"/>
      <c r="DPO14" s="108"/>
      <c r="DPP14" s="107"/>
      <c r="DPQ14" s="108"/>
      <c r="DPR14" s="107"/>
      <c r="DPS14" s="108"/>
      <c r="DPT14" s="107"/>
      <c r="DPU14" s="108"/>
      <c r="DPV14" s="107"/>
      <c r="DPW14" s="108"/>
      <c r="DPX14" s="107"/>
      <c r="DPY14" s="108"/>
      <c r="DPZ14" s="107"/>
      <c r="DQA14" s="108"/>
      <c r="DQB14" s="107"/>
      <c r="DQC14" s="108"/>
      <c r="DQD14" s="107"/>
      <c r="DQE14" s="108"/>
      <c r="DQF14" s="107"/>
      <c r="DQG14" s="108"/>
      <c r="DQH14" s="107"/>
      <c r="DQI14" s="108"/>
      <c r="DQJ14" s="107"/>
      <c r="DQK14" s="108"/>
      <c r="DQL14" s="107"/>
      <c r="DQM14" s="108"/>
      <c r="DQN14" s="107"/>
      <c r="DQO14" s="108"/>
      <c r="DQP14" s="107"/>
      <c r="DQQ14" s="108"/>
      <c r="DQR14" s="107"/>
      <c r="DQS14" s="108"/>
      <c r="DQT14" s="107"/>
      <c r="DQU14" s="108"/>
      <c r="DQV14" s="107"/>
      <c r="DQW14" s="108"/>
      <c r="DQX14" s="107"/>
      <c r="DQY14" s="108"/>
      <c r="DQZ14" s="107"/>
      <c r="DRA14" s="108"/>
      <c r="DRB14" s="107"/>
      <c r="DRC14" s="108"/>
      <c r="DRD14" s="107"/>
      <c r="DRE14" s="108"/>
      <c r="DRF14" s="107"/>
      <c r="DRG14" s="108"/>
      <c r="DRH14" s="107"/>
      <c r="DRI14" s="108"/>
      <c r="DRJ14" s="107"/>
      <c r="DRK14" s="108"/>
      <c r="DRL14" s="107"/>
      <c r="DRM14" s="108"/>
      <c r="DRN14" s="107"/>
      <c r="DRO14" s="108"/>
      <c r="DRP14" s="107"/>
      <c r="DRQ14" s="108"/>
      <c r="DRR14" s="107"/>
      <c r="DRS14" s="108"/>
      <c r="DRT14" s="107"/>
      <c r="DRU14" s="108"/>
      <c r="DRV14" s="107"/>
      <c r="DRW14" s="108"/>
      <c r="DRX14" s="107"/>
      <c r="DRY14" s="108"/>
      <c r="DRZ14" s="107"/>
      <c r="DSA14" s="108"/>
      <c r="DSB14" s="107"/>
      <c r="DSC14" s="108"/>
      <c r="DSD14" s="107"/>
      <c r="DSE14" s="108"/>
      <c r="DSF14" s="107"/>
      <c r="DSG14" s="108"/>
      <c r="DSH14" s="107"/>
      <c r="DSI14" s="108"/>
      <c r="DSJ14" s="107"/>
      <c r="DSK14" s="108"/>
      <c r="DSL14" s="107"/>
      <c r="DSM14" s="108"/>
      <c r="DSN14" s="107"/>
      <c r="DSO14" s="108"/>
      <c r="DSP14" s="107"/>
      <c r="DSQ14" s="108"/>
      <c r="DSR14" s="107"/>
      <c r="DSS14" s="108"/>
      <c r="DST14" s="107"/>
      <c r="DSU14" s="108"/>
      <c r="DSV14" s="107"/>
      <c r="DSW14" s="108"/>
      <c r="DSX14" s="107"/>
      <c r="DSY14" s="108"/>
      <c r="DSZ14" s="107"/>
      <c r="DTA14" s="108"/>
      <c r="DTB14" s="107"/>
      <c r="DTC14" s="108"/>
      <c r="DTD14" s="107"/>
      <c r="DTE14" s="108"/>
      <c r="DTF14" s="107"/>
      <c r="DTG14" s="108"/>
      <c r="DTH14" s="107"/>
      <c r="DTI14" s="108"/>
      <c r="DTJ14" s="107"/>
      <c r="DTK14" s="108"/>
      <c r="DTL14" s="107"/>
      <c r="DTM14" s="108"/>
      <c r="DTN14" s="107"/>
      <c r="DTO14" s="108"/>
      <c r="DTP14" s="107"/>
      <c r="DTQ14" s="108"/>
      <c r="DTR14" s="107"/>
      <c r="DTS14" s="108"/>
      <c r="DTT14" s="107"/>
      <c r="DTU14" s="108"/>
      <c r="DTV14" s="107"/>
      <c r="DTW14" s="108"/>
      <c r="DTX14" s="107"/>
      <c r="DTY14" s="108"/>
      <c r="DTZ14" s="107"/>
      <c r="DUA14" s="108"/>
      <c r="DUB14" s="107"/>
      <c r="DUC14" s="108"/>
      <c r="DUD14" s="107"/>
      <c r="DUE14" s="108"/>
      <c r="DUF14" s="107"/>
      <c r="DUG14" s="108"/>
      <c r="DUH14" s="107"/>
      <c r="DUI14" s="108"/>
      <c r="DUJ14" s="107"/>
      <c r="DUK14" s="108"/>
      <c r="DUL14" s="107"/>
      <c r="DUM14" s="108"/>
      <c r="DUN14" s="107"/>
      <c r="DUO14" s="108"/>
      <c r="DUP14" s="107"/>
      <c r="DUQ14" s="108"/>
      <c r="DUR14" s="107"/>
      <c r="DUS14" s="108"/>
      <c r="DUT14" s="107"/>
      <c r="DUU14" s="108"/>
      <c r="DUV14" s="107"/>
      <c r="DUW14" s="108"/>
      <c r="DUX14" s="107"/>
      <c r="DUY14" s="108"/>
      <c r="DUZ14" s="107"/>
      <c r="DVA14" s="108"/>
      <c r="DVB14" s="107"/>
      <c r="DVC14" s="108"/>
      <c r="DVD14" s="107"/>
      <c r="DVE14" s="108"/>
      <c r="DVF14" s="107"/>
      <c r="DVG14" s="108"/>
      <c r="DVH14" s="107"/>
      <c r="DVI14" s="108"/>
      <c r="DVJ14" s="107"/>
      <c r="DVK14" s="108"/>
      <c r="DVL14" s="107"/>
      <c r="DVM14" s="108"/>
      <c r="DVN14" s="107"/>
      <c r="DVO14" s="108"/>
      <c r="DVP14" s="107"/>
      <c r="DVQ14" s="108"/>
      <c r="DVR14" s="107"/>
      <c r="DVS14" s="108"/>
      <c r="DVT14" s="107"/>
      <c r="DVU14" s="108"/>
      <c r="DVV14" s="107"/>
      <c r="DVW14" s="108"/>
      <c r="DVX14" s="107"/>
      <c r="DVY14" s="108"/>
      <c r="DVZ14" s="107"/>
      <c r="DWA14" s="108"/>
      <c r="DWB14" s="107"/>
      <c r="DWC14" s="108"/>
      <c r="DWD14" s="107"/>
      <c r="DWE14" s="108"/>
      <c r="DWF14" s="107"/>
      <c r="DWG14" s="108"/>
      <c r="DWH14" s="107"/>
      <c r="DWI14" s="108"/>
      <c r="DWJ14" s="107"/>
      <c r="DWK14" s="108"/>
      <c r="DWL14" s="107"/>
      <c r="DWM14" s="108"/>
      <c r="DWN14" s="107"/>
      <c r="DWO14" s="108"/>
      <c r="DWP14" s="107"/>
      <c r="DWQ14" s="108"/>
      <c r="DWR14" s="107"/>
      <c r="DWS14" s="108"/>
      <c r="DWT14" s="107"/>
      <c r="DWU14" s="108"/>
      <c r="DWV14" s="107"/>
      <c r="DWW14" s="108"/>
      <c r="DWX14" s="107"/>
      <c r="DWY14" s="108"/>
      <c r="DWZ14" s="107"/>
      <c r="DXA14" s="108"/>
      <c r="DXB14" s="107"/>
      <c r="DXC14" s="108"/>
      <c r="DXD14" s="107"/>
      <c r="DXE14" s="108"/>
      <c r="DXF14" s="107"/>
      <c r="DXG14" s="108"/>
      <c r="DXH14" s="107"/>
      <c r="DXI14" s="108"/>
      <c r="DXJ14" s="107"/>
      <c r="DXK14" s="108"/>
      <c r="DXL14" s="107"/>
      <c r="DXM14" s="108"/>
      <c r="DXN14" s="107"/>
      <c r="DXO14" s="108"/>
      <c r="DXP14" s="107"/>
      <c r="DXQ14" s="108"/>
      <c r="DXR14" s="107"/>
      <c r="DXS14" s="108"/>
      <c r="DXT14" s="107"/>
      <c r="DXU14" s="108"/>
      <c r="DXV14" s="107"/>
      <c r="DXW14" s="108"/>
      <c r="DXX14" s="107"/>
      <c r="DXY14" s="108"/>
      <c r="DXZ14" s="107"/>
      <c r="DYA14" s="108"/>
      <c r="DYB14" s="107"/>
      <c r="DYC14" s="108"/>
      <c r="DYD14" s="107"/>
      <c r="DYE14" s="108"/>
      <c r="DYF14" s="107"/>
      <c r="DYG14" s="108"/>
      <c r="DYH14" s="107"/>
      <c r="DYI14" s="108"/>
      <c r="DYJ14" s="107"/>
      <c r="DYK14" s="108"/>
      <c r="DYL14" s="107"/>
      <c r="DYM14" s="108"/>
      <c r="DYN14" s="107"/>
      <c r="DYO14" s="108"/>
      <c r="DYP14" s="107"/>
      <c r="DYQ14" s="108"/>
      <c r="DYR14" s="107"/>
      <c r="DYS14" s="108"/>
      <c r="DYT14" s="107"/>
      <c r="DYU14" s="108"/>
      <c r="DYV14" s="107"/>
      <c r="DYW14" s="108"/>
      <c r="DYX14" s="107"/>
      <c r="DYY14" s="108"/>
      <c r="DYZ14" s="107"/>
      <c r="DZA14" s="108"/>
      <c r="DZB14" s="107"/>
      <c r="DZC14" s="108"/>
      <c r="DZD14" s="107"/>
      <c r="DZE14" s="108"/>
      <c r="DZF14" s="107"/>
      <c r="DZG14" s="108"/>
      <c r="DZH14" s="107"/>
      <c r="DZI14" s="108"/>
      <c r="DZJ14" s="107"/>
      <c r="DZK14" s="108"/>
      <c r="DZL14" s="107"/>
      <c r="DZM14" s="108"/>
      <c r="DZN14" s="107"/>
      <c r="DZO14" s="108"/>
      <c r="DZP14" s="107"/>
      <c r="DZQ14" s="108"/>
      <c r="DZR14" s="107"/>
      <c r="DZS14" s="108"/>
      <c r="DZT14" s="107"/>
      <c r="DZU14" s="108"/>
      <c r="DZV14" s="107"/>
      <c r="DZW14" s="108"/>
      <c r="DZX14" s="107"/>
      <c r="DZY14" s="108"/>
      <c r="DZZ14" s="107"/>
      <c r="EAA14" s="108"/>
      <c r="EAB14" s="107"/>
      <c r="EAC14" s="108"/>
      <c r="EAD14" s="107"/>
      <c r="EAE14" s="108"/>
      <c r="EAF14" s="107"/>
      <c r="EAG14" s="108"/>
      <c r="EAH14" s="107"/>
      <c r="EAI14" s="108"/>
      <c r="EAJ14" s="107"/>
      <c r="EAK14" s="108"/>
      <c r="EAL14" s="107"/>
      <c r="EAM14" s="108"/>
      <c r="EAN14" s="107"/>
      <c r="EAO14" s="108"/>
      <c r="EAP14" s="107"/>
      <c r="EAQ14" s="108"/>
      <c r="EAR14" s="107"/>
      <c r="EAS14" s="108"/>
      <c r="EAT14" s="107"/>
      <c r="EAU14" s="108"/>
      <c r="EAV14" s="107"/>
      <c r="EAW14" s="108"/>
      <c r="EAX14" s="107"/>
      <c r="EAY14" s="108"/>
      <c r="EAZ14" s="107"/>
      <c r="EBA14" s="108"/>
      <c r="EBB14" s="107"/>
      <c r="EBC14" s="108"/>
      <c r="EBD14" s="107"/>
      <c r="EBE14" s="108"/>
      <c r="EBF14" s="107"/>
      <c r="EBG14" s="108"/>
      <c r="EBH14" s="107"/>
      <c r="EBI14" s="108"/>
      <c r="EBJ14" s="107"/>
      <c r="EBK14" s="108"/>
      <c r="EBL14" s="107"/>
      <c r="EBM14" s="108"/>
      <c r="EBN14" s="107"/>
      <c r="EBO14" s="108"/>
      <c r="EBP14" s="107"/>
      <c r="EBQ14" s="108"/>
      <c r="EBR14" s="107"/>
      <c r="EBS14" s="108"/>
      <c r="EBT14" s="107"/>
      <c r="EBU14" s="108"/>
      <c r="EBV14" s="107"/>
      <c r="EBW14" s="108"/>
      <c r="EBX14" s="107"/>
      <c r="EBY14" s="108"/>
      <c r="EBZ14" s="107"/>
      <c r="ECA14" s="108"/>
      <c r="ECB14" s="107"/>
      <c r="ECC14" s="108"/>
      <c r="ECD14" s="107"/>
      <c r="ECE14" s="108"/>
      <c r="ECF14" s="107"/>
      <c r="ECG14" s="108"/>
      <c r="ECH14" s="107"/>
      <c r="ECI14" s="108"/>
      <c r="ECJ14" s="107"/>
      <c r="ECK14" s="108"/>
      <c r="ECL14" s="107"/>
      <c r="ECM14" s="108"/>
      <c r="ECN14" s="107"/>
      <c r="ECO14" s="108"/>
      <c r="ECP14" s="107"/>
      <c r="ECQ14" s="108"/>
      <c r="ECR14" s="107"/>
      <c r="ECS14" s="108"/>
      <c r="ECT14" s="107"/>
      <c r="ECU14" s="108"/>
      <c r="ECV14" s="107"/>
      <c r="ECW14" s="108"/>
      <c r="ECX14" s="107"/>
      <c r="ECY14" s="108"/>
      <c r="ECZ14" s="107"/>
      <c r="EDA14" s="108"/>
      <c r="EDB14" s="107"/>
      <c r="EDC14" s="108"/>
      <c r="EDD14" s="107"/>
      <c r="EDE14" s="108"/>
      <c r="EDF14" s="107"/>
      <c r="EDG14" s="108"/>
      <c r="EDH14" s="107"/>
      <c r="EDI14" s="108"/>
      <c r="EDJ14" s="107"/>
      <c r="EDK14" s="108"/>
      <c r="EDL14" s="107"/>
      <c r="EDM14" s="108"/>
      <c r="EDN14" s="107"/>
      <c r="EDO14" s="108"/>
      <c r="EDP14" s="107"/>
      <c r="EDQ14" s="108"/>
      <c r="EDR14" s="107"/>
      <c r="EDS14" s="108"/>
      <c r="EDT14" s="107"/>
      <c r="EDU14" s="108"/>
      <c r="EDV14" s="107"/>
      <c r="EDW14" s="108"/>
      <c r="EDX14" s="107"/>
      <c r="EDY14" s="108"/>
      <c r="EDZ14" s="107"/>
      <c r="EEA14" s="108"/>
      <c r="EEB14" s="107"/>
      <c r="EEC14" s="108"/>
      <c r="EED14" s="107"/>
      <c r="EEE14" s="108"/>
      <c r="EEF14" s="107"/>
      <c r="EEG14" s="108"/>
      <c r="EEH14" s="107"/>
      <c r="EEI14" s="108"/>
      <c r="EEJ14" s="107"/>
      <c r="EEK14" s="108"/>
      <c r="EEL14" s="107"/>
      <c r="EEM14" s="108"/>
      <c r="EEN14" s="107"/>
      <c r="EEO14" s="108"/>
      <c r="EEP14" s="107"/>
      <c r="EEQ14" s="108"/>
      <c r="EER14" s="107"/>
      <c r="EES14" s="108"/>
      <c r="EET14" s="107"/>
      <c r="EEU14" s="108"/>
      <c r="EEV14" s="107"/>
      <c r="EEW14" s="108"/>
      <c r="EEX14" s="107"/>
      <c r="EEY14" s="108"/>
      <c r="EEZ14" s="107"/>
      <c r="EFA14" s="108"/>
      <c r="EFB14" s="107"/>
      <c r="EFC14" s="108"/>
      <c r="EFD14" s="107"/>
      <c r="EFE14" s="108"/>
      <c r="EFF14" s="107"/>
      <c r="EFG14" s="108"/>
      <c r="EFH14" s="107"/>
      <c r="EFI14" s="108"/>
      <c r="EFJ14" s="107"/>
      <c r="EFK14" s="108"/>
      <c r="EFL14" s="107"/>
      <c r="EFM14" s="108"/>
      <c r="EFN14" s="107"/>
      <c r="EFO14" s="108"/>
      <c r="EFP14" s="107"/>
      <c r="EFQ14" s="108"/>
      <c r="EFR14" s="107"/>
      <c r="EFS14" s="108"/>
      <c r="EFT14" s="107"/>
      <c r="EFU14" s="108"/>
      <c r="EFV14" s="107"/>
      <c r="EFW14" s="108"/>
      <c r="EFX14" s="107"/>
      <c r="EFY14" s="108"/>
      <c r="EFZ14" s="107"/>
      <c r="EGA14" s="108"/>
      <c r="EGB14" s="107"/>
      <c r="EGC14" s="108"/>
      <c r="EGD14" s="107"/>
      <c r="EGE14" s="108"/>
      <c r="EGF14" s="107"/>
      <c r="EGG14" s="108"/>
      <c r="EGH14" s="107"/>
      <c r="EGI14" s="108"/>
      <c r="EGJ14" s="107"/>
      <c r="EGK14" s="108"/>
      <c r="EGL14" s="107"/>
      <c r="EGM14" s="108"/>
      <c r="EGN14" s="107"/>
      <c r="EGO14" s="108"/>
      <c r="EGP14" s="107"/>
      <c r="EGQ14" s="108"/>
      <c r="EGR14" s="107"/>
      <c r="EGS14" s="108"/>
      <c r="EGT14" s="107"/>
      <c r="EGU14" s="108"/>
      <c r="EGV14" s="107"/>
      <c r="EGW14" s="108"/>
      <c r="EGX14" s="107"/>
      <c r="EGY14" s="108"/>
      <c r="EGZ14" s="107"/>
      <c r="EHA14" s="108"/>
      <c r="EHB14" s="107"/>
      <c r="EHC14" s="108"/>
      <c r="EHD14" s="107"/>
      <c r="EHE14" s="108"/>
      <c r="EHF14" s="107"/>
      <c r="EHG14" s="108"/>
      <c r="EHH14" s="107"/>
      <c r="EHI14" s="108"/>
      <c r="EHJ14" s="107"/>
      <c r="EHK14" s="108"/>
      <c r="EHL14" s="107"/>
      <c r="EHM14" s="108"/>
      <c r="EHN14" s="107"/>
      <c r="EHO14" s="108"/>
      <c r="EHP14" s="107"/>
      <c r="EHQ14" s="108"/>
      <c r="EHR14" s="107"/>
      <c r="EHS14" s="108"/>
      <c r="EHT14" s="107"/>
      <c r="EHU14" s="108"/>
      <c r="EHV14" s="107"/>
      <c r="EHW14" s="108"/>
      <c r="EHX14" s="107"/>
      <c r="EHY14" s="108"/>
      <c r="EHZ14" s="107"/>
      <c r="EIA14" s="108"/>
      <c r="EIB14" s="107"/>
      <c r="EIC14" s="108"/>
      <c r="EID14" s="107"/>
      <c r="EIE14" s="108"/>
      <c r="EIF14" s="107"/>
      <c r="EIG14" s="108"/>
      <c r="EIH14" s="107"/>
      <c r="EII14" s="108"/>
      <c r="EIJ14" s="107"/>
      <c r="EIK14" s="108"/>
      <c r="EIL14" s="107"/>
      <c r="EIM14" s="108"/>
      <c r="EIN14" s="107"/>
      <c r="EIO14" s="108"/>
      <c r="EIP14" s="107"/>
      <c r="EIQ14" s="108"/>
      <c r="EIR14" s="107"/>
      <c r="EIS14" s="108"/>
      <c r="EIT14" s="107"/>
      <c r="EIU14" s="108"/>
      <c r="EIV14" s="107"/>
      <c r="EIW14" s="108"/>
      <c r="EIX14" s="107"/>
      <c r="EIY14" s="108"/>
      <c r="EIZ14" s="107"/>
      <c r="EJA14" s="108"/>
      <c r="EJB14" s="107"/>
      <c r="EJC14" s="108"/>
      <c r="EJD14" s="107"/>
      <c r="EJE14" s="108"/>
      <c r="EJF14" s="107"/>
      <c r="EJG14" s="108"/>
      <c r="EJH14" s="107"/>
      <c r="EJI14" s="108"/>
      <c r="EJJ14" s="107"/>
      <c r="EJK14" s="108"/>
      <c r="EJL14" s="107"/>
      <c r="EJM14" s="108"/>
      <c r="EJN14" s="107"/>
      <c r="EJO14" s="108"/>
      <c r="EJP14" s="107"/>
      <c r="EJQ14" s="108"/>
      <c r="EJR14" s="107"/>
      <c r="EJS14" s="108"/>
      <c r="EJT14" s="107"/>
      <c r="EJU14" s="108"/>
      <c r="EJV14" s="107"/>
      <c r="EJW14" s="108"/>
      <c r="EJX14" s="107"/>
      <c r="EJY14" s="108"/>
      <c r="EJZ14" s="107"/>
      <c r="EKA14" s="108"/>
      <c r="EKB14" s="107"/>
      <c r="EKC14" s="108"/>
      <c r="EKD14" s="107"/>
      <c r="EKE14" s="108"/>
      <c r="EKF14" s="107"/>
      <c r="EKG14" s="108"/>
      <c r="EKH14" s="107"/>
      <c r="EKI14" s="108"/>
      <c r="EKJ14" s="107"/>
      <c r="EKK14" s="108"/>
      <c r="EKL14" s="107"/>
      <c r="EKM14" s="108"/>
      <c r="EKN14" s="107"/>
      <c r="EKO14" s="108"/>
      <c r="EKP14" s="107"/>
      <c r="EKQ14" s="108"/>
      <c r="EKR14" s="107"/>
      <c r="EKS14" s="108"/>
      <c r="EKT14" s="107"/>
      <c r="EKU14" s="108"/>
      <c r="EKV14" s="107"/>
      <c r="EKW14" s="108"/>
      <c r="EKX14" s="107"/>
      <c r="EKY14" s="108"/>
      <c r="EKZ14" s="107"/>
      <c r="ELA14" s="108"/>
      <c r="ELB14" s="107"/>
      <c r="ELC14" s="108"/>
      <c r="ELD14" s="107"/>
      <c r="ELE14" s="108"/>
      <c r="ELF14" s="107"/>
      <c r="ELG14" s="108"/>
      <c r="ELH14" s="107"/>
      <c r="ELI14" s="108"/>
      <c r="ELJ14" s="107"/>
      <c r="ELK14" s="108"/>
      <c r="ELL14" s="107"/>
      <c r="ELM14" s="108"/>
      <c r="ELN14" s="107"/>
      <c r="ELO14" s="108"/>
      <c r="ELP14" s="107"/>
      <c r="ELQ14" s="108"/>
      <c r="ELR14" s="107"/>
      <c r="ELS14" s="108"/>
      <c r="ELT14" s="107"/>
      <c r="ELU14" s="108"/>
      <c r="ELV14" s="107"/>
      <c r="ELW14" s="108"/>
      <c r="ELX14" s="107"/>
      <c r="ELY14" s="108"/>
      <c r="ELZ14" s="107"/>
      <c r="EMA14" s="108"/>
      <c r="EMB14" s="107"/>
      <c r="EMC14" s="108"/>
      <c r="EMD14" s="107"/>
      <c r="EME14" s="108"/>
      <c r="EMF14" s="107"/>
      <c r="EMG14" s="108"/>
      <c r="EMH14" s="107"/>
      <c r="EMI14" s="108"/>
      <c r="EMJ14" s="107"/>
      <c r="EMK14" s="108"/>
      <c r="EML14" s="107"/>
      <c r="EMM14" s="108"/>
      <c r="EMN14" s="107"/>
      <c r="EMO14" s="108"/>
      <c r="EMP14" s="107"/>
      <c r="EMQ14" s="108"/>
      <c r="EMR14" s="107"/>
      <c r="EMS14" s="108"/>
      <c r="EMT14" s="107"/>
      <c r="EMU14" s="108"/>
      <c r="EMV14" s="107"/>
      <c r="EMW14" s="108"/>
      <c r="EMX14" s="107"/>
      <c r="EMY14" s="108"/>
      <c r="EMZ14" s="107"/>
      <c r="ENA14" s="108"/>
      <c r="ENB14" s="107"/>
      <c r="ENC14" s="108"/>
      <c r="END14" s="107"/>
      <c r="ENE14" s="108"/>
      <c r="ENF14" s="107"/>
      <c r="ENG14" s="108"/>
      <c r="ENH14" s="107"/>
      <c r="ENI14" s="108"/>
      <c r="ENJ14" s="107"/>
      <c r="ENK14" s="108"/>
      <c r="ENL14" s="107"/>
      <c r="ENM14" s="108"/>
      <c r="ENN14" s="107"/>
      <c r="ENO14" s="108"/>
      <c r="ENP14" s="107"/>
      <c r="ENQ14" s="108"/>
      <c r="ENR14" s="107"/>
      <c r="ENS14" s="108"/>
      <c r="ENT14" s="107"/>
      <c r="ENU14" s="108"/>
      <c r="ENV14" s="107"/>
      <c r="ENW14" s="108"/>
      <c r="ENX14" s="107"/>
      <c r="ENY14" s="108"/>
      <c r="ENZ14" s="107"/>
      <c r="EOA14" s="108"/>
      <c r="EOB14" s="107"/>
      <c r="EOC14" s="108"/>
      <c r="EOD14" s="107"/>
      <c r="EOE14" s="108"/>
      <c r="EOF14" s="107"/>
      <c r="EOG14" s="108"/>
      <c r="EOH14" s="107"/>
      <c r="EOI14" s="108"/>
      <c r="EOJ14" s="107"/>
      <c r="EOK14" s="108"/>
      <c r="EOL14" s="107"/>
      <c r="EOM14" s="108"/>
      <c r="EON14" s="107"/>
      <c r="EOO14" s="108"/>
      <c r="EOP14" s="107"/>
      <c r="EOQ14" s="108"/>
      <c r="EOR14" s="107"/>
      <c r="EOS14" s="108"/>
      <c r="EOT14" s="107"/>
      <c r="EOU14" s="108"/>
      <c r="EOV14" s="107"/>
      <c r="EOW14" s="108"/>
      <c r="EOX14" s="107"/>
      <c r="EOY14" s="108"/>
      <c r="EOZ14" s="107"/>
      <c r="EPA14" s="108"/>
      <c r="EPB14" s="107"/>
      <c r="EPC14" s="108"/>
      <c r="EPD14" s="107"/>
      <c r="EPE14" s="108"/>
      <c r="EPF14" s="107"/>
      <c r="EPG14" s="108"/>
      <c r="EPH14" s="107"/>
      <c r="EPI14" s="108"/>
      <c r="EPJ14" s="107"/>
      <c r="EPK14" s="108"/>
      <c r="EPL14" s="107"/>
      <c r="EPM14" s="108"/>
      <c r="EPN14" s="107"/>
      <c r="EPO14" s="108"/>
      <c r="EPP14" s="107"/>
      <c r="EPQ14" s="108"/>
      <c r="EPR14" s="107"/>
      <c r="EPS14" s="108"/>
      <c r="EPT14" s="107"/>
      <c r="EPU14" s="108"/>
      <c r="EPV14" s="107"/>
      <c r="EPW14" s="108"/>
      <c r="EPX14" s="107"/>
      <c r="EPY14" s="108"/>
      <c r="EPZ14" s="107"/>
      <c r="EQA14" s="108"/>
      <c r="EQB14" s="107"/>
      <c r="EQC14" s="108"/>
      <c r="EQD14" s="107"/>
      <c r="EQE14" s="108"/>
      <c r="EQF14" s="107"/>
      <c r="EQG14" s="108"/>
      <c r="EQH14" s="107"/>
      <c r="EQI14" s="108"/>
      <c r="EQJ14" s="107"/>
      <c r="EQK14" s="108"/>
      <c r="EQL14" s="107"/>
      <c r="EQM14" s="108"/>
      <c r="EQN14" s="107"/>
      <c r="EQO14" s="108"/>
      <c r="EQP14" s="107"/>
      <c r="EQQ14" s="108"/>
      <c r="EQR14" s="107"/>
      <c r="EQS14" s="108"/>
      <c r="EQT14" s="107"/>
      <c r="EQU14" s="108"/>
      <c r="EQV14" s="107"/>
      <c r="EQW14" s="108"/>
      <c r="EQX14" s="107"/>
      <c r="EQY14" s="108"/>
      <c r="EQZ14" s="107"/>
      <c r="ERA14" s="108"/>
      <c r="ERB14" s="107"/>
      <c r="ERC14" s="108"/>
      <c r="ERD14" s="107"/>
      <c r="ERE14" s="108"/>
      <c r="ERF14" s="107"/>
      <c r="ERG14" s="108"/>
      <c r="ERH14" s="107"/>
      <c r="ERI14" s="108"/>
      <c r="ERJ14" s="107"/>
      <c r="ERK14" s="108"/>
      <c r="ERL14" s="107"/>
      <c r="ERM14" s="108"/>
      <c r="ERN14" s="107"/>
      <c r="ERO14" s="108"/>
      <c r="ERP14" s="107"/>
      <c r="ERQ14" s="108"/>
      <c r="ERR14" s="107"/>
      <c r="ERS14" s="108"/>
      <c r="ERT14" s="107"/>
      <c r="ERU14" s="108"/>
      <c r="ERV14" s="107"/>
      <c r="ERW14" s="108"/>
      <c r="ERX14" s="107"/>
      <c r="ERY14" s="108"/>
      <c r="ERZ14" s="107"/>
      <c r="ESA14" s="108"/>
      <c r="ESB14" s="107"/>
      <c r="ESC14" s="108"/>
      <c r="ESD14" s="107"/>
      <c r="ESE14" s="108"/>
      <c r="ESF14" s="107"/>
      <c r="ESG14" s="108"/>
      <c r="ESH14" s="107"/>
      <c r="ESI14" s="108"/>
      <c r="ESJ14" s="107"/>
      <c r="ESK14" s="108"/>
      <c r="ESL14" s="107"/>
      <c r="ESM14" s="108"/>
      <c r="ESN14" s="107"/>
      <c r="ESO14" s="108"/>
      <c r="ESP14" s="107"/>
      <c r="ESQ14" s="108"/>
      <c r="ESR14" s="107"/>
      <c r="ESS14" s="108"/>
      <c r="EST14" s="107"/>
      <c r="ESU14" s="108"/>
      <c r="ESV14" s="107"/>
      <c r="ESW14" s="108"/>
      <c r="ESX14" s="107"/>
      <c r="ESY14" s="108"/>
      <c r="ESZ14" s="107"/>
      <c r="ETA14" s="108"/>
      <c r="ETB14" s="107"/>
      <c r="ETC14" s="108"/>
      <c r="ETD14" s="107"/>
      <c r="ETE14" s="108"/>
      <c r="ETF14" s="107"/>
      <c r="ETG14" s="108"/>
      <c r="ETH14" s="107"/>
      <c r="ETI14" s="108"/>
      <c r="ETJ14" s="107"/>
      <c r="ETK14" s="108"/>
      <c r="ETL14" s="107"/>
      <c r="ETM14" s="108"/>
      <c r="ETN14" s="107"/>
      <c r="ETO14" s="108"/>
      <c r="ETP14" s="107"/>
      <c r="ETQ14" s="108"/>
      <c r="ETR14" s="107"/>
      <c r="ETS14" s="108"/>
      <c r="ETT14" s="107"/>
      <c r="ETU14" s="108"/>
      <c r="ETV14" s="107"/>
      <c r="ETW14" s="108"/>
      <c r="ETX14" s="107"/>
      <c r="ETY14" s="108"/>
      <c r="ETZ14" s="107"/>
      <c r="EUA14" s="108"/>
      <c r="EUB14" s="107"/>
      <c r="EUC14" s="108"/>
      <c r="EUD14" s="107"/>
      <c r="EUE14" s="108"/>
      <c r="EUF14" s="107"/>
      <c r="EUG14" s="108"/>
      <c r="EUH14" s="107"/>
      <c r="EUI14" s="108"/>
      <c r="EUJ14" s="107"/>
      <c r="EUK14" s="108"/>
      <c r="EUL14" s="107"/>
      <c r="EUM14" s="108"/>
      <c r="EUN14" s="107"/>
      <c r="EUO14" s="108"/>
      <c r="EUP14" s="107"/>
      <c r="EUQ14" s="108"/>
      <c r="EUR14" s="107"/>
      <c r="EUS14" s="108"/>
      <c r="EUT14" s="107"/>
      <c r="EUU14" s="108"/>
      <c r="EUV14" s="107"/>
      <c r="EUW14" s="108"/>
      <c r="EUX14" s="107"/>
      <c r="EUY14" s="108"/>
      <c r="EUZ14" s="107"/>
      <c r="EVA14" s="108"/>
      <c r="EVB14" s="107"/>
      <c r="EVC14" s="108"/>
      <c r="EVD14" s="107"/>
      <c r="EVE14" s="108"/>
      <c r="EVF14" s="107"/>
      <c r="EVG14" s="108"/>
      <c r="EVH14" s="107"/>
      <c r="EVI14" s="108"/>
      <c r="EVJ14" s="107"/>
      <c r="EVK14" s="108"/>
      <c r="EVL14" s="107"/>
      <c r="EVM14" s="108"/>
      <c r="EVN14" s="107"/>
      <c r="EVO14" s="108"/>
      <c r="EVP14" s="107"/>
      <c r="EVQ14" s="108"/>
      <c r="EVR14" s="107"/>
      <c r="EVS14" s="108"/>
      <c r="EVT14" s="107"/>
      <c r="EVU14" s="108"/>
      <c r="EVV14" s="107"/>
      <c r="EVW14" s="108"/>
      <c r="EVX14" s="107"/>
      <c r="EVY14" s="108"/>
      <c r="EVZ14" s="107"/>
      <c r="EWA14" s="108"/>
      <c r="EWB14" s="107"/>
      <c r="EWC14" s="108"/>
      <c r="EWD14" s="107"/>
      <c r="EWE14" s="108"/>
      <c r="EWF14" s="107"/>
      <c r="EWG14" s="108"/>
      <c r="EWH14" s="107"/>
      <c r="EWI14" s="108"/>
      <c r="EWJ14" s="107"/>
      <c r="EWK14" s="108"/>
      <c r="EWL14" s="107"/>
      <c r="EWM14" s="108"/>
      <c r="EWN14" s="107"/>
      <c r="EWO14" s="108"/>
      <c r="EWP14" s="107"/>
      <c r="EWQ14" s="108"/>
      <c r="EWR14" s="107"/>
      <c r="EWS14" s="108"/>
      <c r="EWT14" s="107"/>
      <c r="EWU14" s="108"/>
      <c r="EWV14" s="107"/>
      <c r="EWW14" s="108"/>
      <c r="EWX14" s="107"/>
      <c r="EWY14" s="108"/>
      <c r="EWZ14" s="107"/>
      <c r="EXA14" s="108"/>
      <c r="EXB14" s="107"/>
      <c r="EXC14" s="108"/>
      <c r="EXD14" s="107"/>
      <c r="EXE14" s="108"/>
      <c r="EXF14" s="107"/>
      <c r="EXG14" s="108"/>
      <c r="EXH14" s="107"/>
      <c r="EXI14" s="108"/>
      <c r="EXJ14" s="107"/>
      <c r="EXK14" s="108"/>
      <c r="EXL14" s="107"/>
      <c r="EXM14" s="108"/>
      <c r="EXN14" s="107"/>
      <c r="EXO14" s="108"/>
      <c r="EXP14" s="107"/>
      <c r="EXQ14" s="108"/>
      <c r="EXR14" s="107"/>
      <c r="EXS14" s="108"/>
      <c r="EXT14" s="107"/>
      <c r="EXU14" s="108"/>
      <c r="EXV14" s="107"/>
      <c r="EXW14" s="108"/>
      <c r="EXX14" s="107"/>
      <c r="EXY14" s="108"/>
      <c r="EXZ14" s="107"/>
      <c r="EYA14" s="108"/>
      <c r="EYB14" s="107"/>
      <c r="EYC14" s="108"/>
      <c r="EYD14" s="107"/>
      <c r="EYE14" s="108"/>
      <c r="EYF14" s="107"/>
      <c r="EYG14" s="108"/>
      <c r="EYH14" s="107"/>
      <c r="EYI14" s="108"/>
      <c r="EYJ14" s="107"/>
      <c r="EYK14" s="108"/>
      <c r="EYL14" s="107"/>
      <c r="EYM14" s="108"/>
      <c r="EYN14" s="107"/>
      <c r="EYO14" s="108"/>
      <c r="EYP14" s="107"/>
      <c r="EYQ14" s="108"/>
      <c r="EYR14" s="107"/>
      <c r="EYS14" s="108"/>
      <c r="EYT14" s="107"/>
      <c r="EYU14" s="108"/>
      <c r="EYV14" s="107"/>
      <c r="EYW14" s="108"/>
      <c r="EYX14" s="107"/>
      <c r="EYY14" s="108"/>
      <c r="EYZ14" s="107"/>
      <c r="EZA14" s="108"/>
      <c r="EZB14" s="107"/>
      <c r="EZC14" s="108"/>
      <c r="EZD14" s="107"/>
      <c r="EZE14" s="108"/>
      <c r="EZF14" s="107"/>
      <c r="EZG14" s="108"/>
      <c r="EZH14" s="107"/>
      <c r="EZI14" s="108"/>
      <c r="EZJ14" s="107"/>
      <c r="EZK14" s="108"/>
      <c r="EZL14" s="107"/>
      <c r="EZM14" s="108"/>
      <c r="EZN14" s="107"/>
      <c r="EZO14" s="108"/>
      <c r="EZP14" s="107"/>
      <c r="EZQ14" s="108"/>
      <c r="EZR14" s="107"/>
      <c r="EZS14" s="108"/>
      <c r="EZT14" s="107"/>
      <c r="EZU14" s="108"/>
      <c r="EZV14" s="107"/>
      <c r="EZW14" s="108"/>
      <c r="EZX14" s="107"/>
      <c r="EZY14" s="108"/>
      <c r="EZZ14" s="107"/>
      <c r="FAA14" s="108"/>
      <c r="FAB14" s="107"/>
      <c r="FAC14" s="108"/>
      <c r="FAD14" s="107"/>
      <c r="FAE14" s="108"/>
      <c r="FAF14" s="107"/>
      <c r="FAG14" s="108"/>
      <c r="FAH14" s="107"/>
      <c r="FAI14" s="108"/>
      <c r="FAJ14" s="107"/>
      <c r="FAK14" s="108"/>
      <c r="FAL14" s="107"/>
      <c r="FAM14" s="108"/>
      <c r="FAN14" s="107"/>
      <c r="FAO14" s="108"/>
      <c r="FAP14" s="107"/>
      <c r="FAQ14" s="108"/>
      <c r="FAR14" s="107"/>
      <c r="FAS14" s="108"/>
      <c r="FAT14" s="107"/>
      <c r="FAU14" s="108"/>
      <c r="FAV14" s="107"/>
      <c r="FAW14" s="108"/>
      <c r="FAX14" s="107"/>
      <c r="FAY14" s="108"/>
      <c r="FAZ14" s="107"/>
      <c r="FBA14" s="108"/>
      <c r="FBB14" s="107"/>
      <c r="FBC14" s="108"/>
      <c r="FBD14" s="107"/>
      <c r="FBE14" s="108"/>
      <c r="FBF14" s="107"/>
      <c r="FBG14" s="108"/>
      <c r="FBH14" s="107"/>
      <c r="FBI14" s="108"/>
      <c r="FBJ14" s="107"/>
      <c r="FBK14" s="108"/>
      <c r="FBL14" s="107"/>
      <c r="FBM14" s="108"/>
      <c r="FBN14" s="107"/>
      <c r="FBO14" s="108"/>
      <c r="FBP14" s="107"/>
      <c r="FBQ14" s="108"/>
      <c r="FBR14" s="107"/>
      <c r="FBS14" s="108"/>
      <c r="FBT14" s="107"/>
      <c r="FBU14" s="108"/>
      <c r="FBV14" s="107"/>
      <c r="FBW14" s="108"/>
      <c r="FBX14" s="107"/>
      <c r="FBY14" s="108"/>
      <c r="FBZ14" s="107"/>
      <c r="FCA14" s="108"/>
      <c r="FCB14" s="107"/>
      <c r="FCC14" s="108"/>
      <c r="FCD14" s="107"/>
      <c r="FCE14" s="108"/>
      <c r="FCF14" s="107"/>
      <c r="FCG14" s="108"/>
      <c r="FCH14" s="107"/>
      <c r="FCI14" s="108"/>
      <c r="FCJ14" s="107"/>
      <c r="FCK14" s="108"/>
      <c r="FCL14" s="107"/>
      <c r="FCM14" s="108"/>
      <c r="FCN14" s="107"/>
      <c r="FCO14" s="108"/>
      <c r="FCP14" s="107"/>
      <c r="FCQ14" s="108"/>
      <c r="FCR14" s="107"/>
      <c r="FCS14" s="108"/>
      <c r="FCT14" s="107"/>
      <c r="FCU14" s="108"/>
      <c r="FCV14" s="107"/>
      <c r="FCW14" s="108"/>
      <c r="FCX14" s="107"/>
      <c r="FCY14" s="108"/>
      <c r="FCZ14" s="107"/>
      <c r="FDA14" s="108"/>
      <c r="FDB14" s="107"/>
      <c r="FDC14" s="108"/>
      <c r="FDD14" s="107"/>
      <c r="FDE14" s="108"/>
      <c r="FDF14" s="107"/>
      <c r="FDG14" s="108"/>
      <c r="FDH14" s="107"/>
      <c r="FDI14" s="108"/>
      <c r="FDJ14" s="107"/>
      <c r="FDK14" s="108"/>
      <c r="FDL14" s="107"/>
      <c r="FDM14" s="108"/>
      <c r="FDN14" s="107"/>
      <c r="FDO14" s="108"/>
      <c r="FDP14" s="107"/>
      <c r="FDQ14" s="108"/>
      <c r="FDR14" s="107"/>
      <c r="FDS14" s="108"/>
      <c r="FDT14" s="107"/>
      <c r="FDU14" s="108"/>
      <c r="FDV14" s="107"/>
      <c r="FDW14" s="108"/>
      <c r="FDX14" s="107"/>
      <c r="FDY14" s="108"/>
      <c r="FDZ14" s="107"/>
      <c r="FEA14" s="108"/>
      <c r="FEB14" s="107"/>
      <c r="FEC14" s="108"/>
      <c r="FED14" s="107"/>
      <c r="FEE14" s="108"/>
      <c r="FEF14" s="107"/>
      <c r="FEG14" s="108"/>
      <c r="FEH14" s="107"/>
      <c r="FEI14" s="108"/>
      <c r="FEJ14" s="107"/>
      <c r="FEK14" s="108"/>
      <c r="FEL14" s="107"/>
      <c r="FEM14" s="108"/>
      <c r="FEN14" s="107"/>
      <c r="FEO14" s="108"/>
      <c r="FEP14" s="107"/>
      <c r="FEQ14" s="108"/>
      <c r="FER14" s="107"/>
      <c r="FES14" s="108"/>
      <c r="FET14" s="107"/>
      <c r="FEU14" s="108"/>
      <c r="FEV14" s="107"/>
      <c r="FEW14" s="108"/>
      <c r="FEX14" s="107"/>
      <c r="FEY14" s="108"/>
      <c r="FEZ14" s="107"/>
      <c r="FFA14" s="108"/>
      <c r="FFB14" s="107"/>
      <c r="FFC14" s="108"/>
      <c r="FFD14" s="107"/>
      <c r="FFE14" s="108"/>
      <c r="FFF14" s="107"/>
      <c r="FFG14" s="108"/>
      <c r="FFH14" s="107"/>
      <c r="FFI14" s="108"/>
      <c r="FFJ14" s="107"/>
      <c r="FFK14" s="108"/>
      <c r="FFL14" s="107"/>
      <c r="FFM14" s="108"/>
      <c r="FFN14" s="107"/>
      <c r="FFO14" s="108"/>
      <c r="FFP14" s="107"/>
      <c r="FFQ14" s="108"/>
      <c r="FFR14" s="107"/>
      <c r="FFS14" s="108"/>
      <c r="FFT14" s="107"/>
      <c r="FFU14" s="108"/>
      <c r="FFV14" s="107"/>
      <c r="FFW14" s="108"/>
      <c r="FFX14" s="107"/>
      <c r="FFY14" s="108"/>
      <c r="FFZ14" s="107"/>
      <c r="FGA14" s="108"/>
      <c r="FGB14" s="107"/>
      <c r="FGC14" s="108"/>
      <c r="FGD14" s="107"/>
      <c r="FGE14" s="108"/>
      <c r="FGF14" s="107"/>
      <c r="FGG14" s="108"/>
      <c r="FGH14" s="107"/>
      <c r="FGI14" s="108"/>
      <c r="FGJ14" s="107"/>
      <c r="FGK14" s="108"/>
      <c r="FGL14" s="107"/>
      <c r="FGM14" s="108"/>
      <c r="FGN14" s="107"/>
      <c r="FGO14" s="108"/>
      <c r="FGP14" s="107"/>
      <c r="FGQ14" s="108"/>
      <c r="FGR14" s="107"/>
      <c r="FGS14" s="108"/>
      <c r="FGT14" s="107"/>
      <c r="FGU14" s="108"/>
      <c r="FGV14" s="107"/>
      <c r="FGW14" s="108"/>
      <c r="FGX14" s="107"/>
      <c r="FGY14" s="108"/>
      <c r="FGZ14" s="107"/>
      <c r="FHA14" s="108"/>
      <c r="FHB14" s="107"/>
      <c r="FHC14" s="108"/>
      <c r="FHD14" s="107"/>
      <c r="FHE14" s="108"/>
      <c r="FHF14" s="107"/>
      <c r="FHG14" s="108"/>
      <c r="FHH14" s="107"/>
      <c r="FHI14" s="108"/>
      <c r="FHJ14" s="107"/>
      <c r="FHK14" s="108"/>
      <c r="FHL14" s="107"/>
      <c r="FHM14" s="108"/>
      <c r="FHN14" s="107"/>
      <c r="FHO14" s="108"/>
      <c r="FHP14" s="107"/>
      <c r="FHQ14" s="108"/>
      <c r="FHR14" s="107"/>
      <c r="FHS14" s="108"/>
      <c r="FHT14" s="107"/>
      <c r="FHU14" s="108"/>
      <c r="FHV14" s="107"/>
      <c r="FHW14" s="108"/>
      <c r="FHX14" s="107"/>
      <c r="FHY14" s="108"/>
      <c r="FHZ14" s="107"/>
      <c r="FIA14" s="108"/>
      <c r="FIB14" s="107"/>
      <c r="FIC14" s="108"/>
      <c r="FID14" s="107"/>
      <c r="FIE14" s="108"/>
      <c r="FIF14" s="107"/>
      <c r="FIG14" s="108"/>
      <c r="FIH14" s="107"/>
      <c r="FII14" s="108"/>
      <c r="FIJ14" s="107"/>
      <c r="FIK14" s="108"/>
      <c r="FIL14" s="107"/>
      <c r="FIM14" s="108"/>
      <c r="FIN14" s="107"/>
      <c r="FIO14" s="108"/>
      <c r="FIP14" s="107"/>
      <c r="FIQ14" s="108"/>
      <c r="FIR14" s="107"/>
      <c r="FIS14" s="108"/>
      <c r="FIT14" s="107"/>
      <c r="FIU14" s="108"/>
      <c r="FIV14" s="107"/>
      <c r="FIW14" s="108"/>
      <c r="FIX14" s="107"/>
      <c r="FIY14" s="108"/>
      <c r="FIZ14" s="107"/>
      <c r="FJA14" s="108"/>
      <c r="FJB14" s="107"/>
      <c r="FJC14" s="108"/>
      <c r="FJD14" s="107"/>
      <c r="FJE14" s="108"/>
      <c r="FJF14" s="107"/>
      <c r="FJG14" s="108"/>
      <c r="FJH14" s="107"/>
      <c r="FJI14" s="108"/>
      <c r="FJJ14" s="107"/>
      <c r="FJK14" s="108"/>
      <c r="FJL14" s="107"/>
      <c r="FJM14" s="108"/>
      <c r="FJN14" s="107"/>
      <c r="FJO14" s="108"/>
      <c r="FJP14" s="107"/>
      <c r="FJQ14" s="108"/>
      <c r="FJR14" s="107"/>
      <c r="FJS14" s="108"/>
      <c r="FJT14" s="107"/>
      <c r="FJU14" s="108"/>
      <c r="FJV14" s="107"/>
      <c r="FJW14" s="108"/>
      <c r="FJX14" s="107"/>
      <c r="FJY14" s="108"/>
      <c r="FJZ14" s="107"/>
      <c r="FKA14" s="108"/>
      <c r="FKB14" s="107"/>
      <c r="FKC14" s="108"/>
      <c r="FKD14" s="107"/>
      <c r="FKE14" s="108"/>
      <c r="FKF14" s="107"/>
      <c r="FKG14" s="108"/>
      <c r="FKH14" s="107"/>
      <c r="FKI14" s="108"/>
      <c r="FKJ14" s="107"/>
      <c r="FKK14" s="108"/>
      <c r="FKL14" s="107"/>
      <c r="FKM14" s="108"/>
      <c r="FKN14" s="107"/>
      <c r="FKO14" s="108"/>
      <c r="FKP14" s="107"/>
      <c r="FKQ14" s="108"/>
      <c r="FKR14" s="107"/>
      <c r="FKS14" s="108"/>
      <c r="FKT14" s="107"/>
      <c r="FKU14" s="108"/>
      <c r="FKV14" s="107"/>
      <c r="FKW14" s="108"/>
      <c r="FKX14" s="107"/>
      <c r="FKY14" s="108"/>
      <c r="FKZ14" s="107"/>
      <c r="FLA14" s="108"/>
      <c r="FLB14" s="107"/>
      <c r="FLC14" s="108"/>
      <c r="FLD14" s="107"/>
      <c r="FLE14" s="108"/>
      <c r="FLF14" s="107"/>
      <c r="FLG14" s="108"/>
      <c r="FLH14" s="107"/>
      <c r="FLI14" s="108"/>
      <c r="FLJ14" s="107"/>
      <c r="FLK14" s="108"/>
      <c r="FLL14" s="107"/>
      <c r="FLM14" s="108"/>
      <c r="FLN14" s="107"/>
      <c r="FLO14" s="108"/>
      <c r="FLP14" s="107"/>
      <c r="FLQ14" s="108"/>
      <c r="FLR14" s="107"/>
      <c r="FLS14" s="108"/>
      <c r="FLT14" s="107"/>
      <c r="FLU14" s="108"/>
      <c r="FLV14" s="107"/>
      <c r="FLW14" s="108"/>
      <c r="FLX14" s="107"/>
      <c r="FLY14" s="108"/>
      <c r="FLZ14" s="107"/>
      <c r="FMA14" s="108"/>
      <c r="FMB14" s="107"/>
      <c r="FMC14" s="108"/>
      <c r="FMD14" s="107"/>
      <c r="FME14" s="108"/>
      <c r="FMF14" s="107"/>
      <c r="FMG14" s="108"/>
      <c r="FMH14" s="107"/>
      <c r="FMI14" s="108"/>
      <c r="FMJ14" s="107"/>
      <c r="FMK14" s="108"/>
      <c r="FML14" s="107"/>
      <c r="FMM14" s="108"/>
      <c r="FMN14" s="107"/>
      <c r="FMO14" s="108"/>
      <c r="FMP14" s="107"/>
      <c r="FMQ14" s="108"/>
      <c r="FMR14" s="107"/>
      <c r="FMS14" s="108"/>
      <c r="FMT14" s="107"/>
      <c r="FMU14" s="108"/>
      <c r="FMV14" s="107"/>
      <c r="FMW14" s="108"/>
      <c r="FMX14" s="107"/>
      <c r="FMY14" s="108"/>
      <c r="FMZ14" s="107"/>
      <c r="FNA14" s="108"/>
      <c r="FNB14" s="107"/>
      <c r="FNC14" s="108"/>
      <c r="FND14" s="107"/>
      <c r="FNE14" s="108"/>
      <c r="FNF14" s="107"/>
      <c r="FNG14" s="108"/>
      <c r="FNH14" s="107"/>
      <c r="FNI14" s="108"/>
      <c r="FNJ14" s="107"/>
      <c r="FNK14" s="108"/>
      <c r="FNL14" s="107"/>
      <c r="FNM14" s="108"/>
      <c r="FNN14" s="107"/>
      <c r="FNO14" s="108"/>
      <c r="FNP14" s="107"/>
      <c r="FNQ14" s="108"/>
      <c r="FNR14" s="107"/>
      <c r="FNS14" s="108"/>
      <c r="FNT14" s="107"/>
      <c r="FNU14" s="108"/>
      <c r="FNV14" s="107"/>
      <c r="FNW14" s="108"/>
      <c r="FNX14" s="107"/>
      <c r="FNY14" s="108"/>
      <c r="FNZ14" s="107"/>
      <c r="FOA14" s="108"/>
      <c r="FOB14" s="107"/>
      <c r="FOC14" s="108"/>
      <c r="FOD14" s="107"/>
      <c r="FOE14" s="108"/>
      <c r="FOF14" s="107"/>
      <c r="FOG14" s="108"/>
      <c r="FOH14" s="107"/>
      <c r="FOI14" s="108"/>
      <c r="FOJ14" s="107"/>
      <c r="FOK14" s="108"/>
      <c r="FOL14" s="107"/>
      <c r="FOM14" s="108"/>
      <c r="FON14" s="107"/>
      <c r="FOO14" s="108"/>
      <c r="FOP14" s="107"/>
      <c r="FOQ14" s="108"/>
      <c r="FOR14" s="107"/>
      <c r="FOS14" s="108"/>
      <c r="FOT14" s="107"/>
      <c r="FOU14" s="108"/>
      <c r="FOV14" s="107"/>
      <c r="FOW14" s="108"/>
      <c r="FOX14" s="107"/>
      <c r="FOY14" s="108"/>
      <c r="FOZ14" s="107"/>
      <c r="FPA14" s="108"/>
      <c r="FPB14" s="107"/>
      <c r="FPC14" s="108"/>
      <c r="FPD14" s="107"/>
      <c r="FPE14" s="108"/>
      <c r="FPF14" s="107"/>
      <c r="FPG14" s="108"/>
      <c r="FPH14" s="107"/>
      <c r="FPI14" s="108"/>
      <c r="FPJ14" s="107"/>
      <c r="FPK14" s="108"/>
      <c r="FPL14" s="107"/>
      <c r="FPM14" s="108"/>
      <c r="FPN14" s="107"/>
      <c r="FPO14" s="108"/>
      <c r="FPP14" s="107"/>
      <c r="FPQ14" s="108"/>
      <c r="FPR14" s="107"/>
      <c r="FPS14" s="108"/>
      <c r="FPT14" s="107"/>
      <c r="FPU14" s="108"/>
      <c r="FPV14" s="107"/>
      <c r="FPW14" s="108"/>
      <c r="FPX14" s="107"/>
      <c r="FPY14" s="108"/>
      <c r="FPZ14" s="107"/>
      <c r="FQA14" s="108"/>
      <c r="FQB14" s="107"/>
      <c r="FQC14" s="108"/>
      <c r="FQD14" s="107"/>
      <c r="FQE14" s="108"/>
      <c r="FQF14" s="107"/>
      <c r="FQG14" s="108"/>
      <c r="FQH14" s="107"/>
      <c r="FQI14" s="108"/>
      <c r="FQJ14" s="107"/>
      <c r="FQK14" s="108"/>
      <c r="FQL14" s="107"/>
      <c r="FQM14" s="108"/>
      <c r="FQN14" s="107"/>
      <c r="FQO14" s="108"/>
      <c r="FQP14" s="107"/>
      <c r="FQQ14" s="108"/>
      <c r="FQR14" s="107"/>
      <c r="FQS14" s="108"/>
      <c r="FQT14" s="107"/>
      <c r="FQU14" s="108"/>
      <c r="FQV14" s="107"/>
      <c r="FQW14" s="108"/>
      <c r="FQX14" s="107"/>
      <c r="FQY14" s="108"/>
      <c r="FQZ14" s="107"/>
      <c r="FRA14" s="108"/>
      <c r="FRB14" s="107"/>
      <c r="FRC14" s="108"/>
      <c r="FRD14" s="107"/>
      <c r="FRE14" s="108"/>
      <c r="FRF14" s="107"/>
      <c r="FRG14" s="108"/>
      <c r="FRH14" s="107"/>
      <c r="FRI14" s="108"/>
      <c r="FRJ14" s="107"/>
      <c r="FRK14" s="108"/>
      <c r="FRL14" s="107"/>
      <c r="FRM14" s="108"/>
      <c r="FRN14" s="107"/>
      <c r="FRO14" s="108"/>
      <c r="FRP14" s="107"/>
      <c r="FRQ14" s="108"/>
      <c r="FRR14" s="107"/>
      <c r="FRS14" s="108"/>
      <c r="FRT14" s="107"/>
      <c r="FRU14" s="108"/>
      <c r="FRV14" s="107"/>
      <c r="FRW14" s="108"/>
      <c r="FRX14" s="107"/>
      <c r="FRY14" s="108"/>
      <c r="FRZ14" s="107"/>
      <c r="FSA14" s="108"/>
      <c r="FSB14" s="107"/>
      <c r="FSC14" s="108"/>
      <c r="FSD14" s="107"/>
      <c r="FSE14" s="108"/>
      <c r="FSF14" s="107"/>
      <c r="FSG14" s="108"/>
      <c r="FSH14" s="107"/>
      <c r="FSI14" s="108"/>
      <c r="FSJ14" s="107"/>
      <c r="FSK14" s="108"/>
      <c r="FSL14" s="107"/>
      <c r="FSM14" s="108"/>
      <c r="FSN14" s="107"/>
      <c r="FSO14" s="108"/>
      <c r="FSP14" s="107"/>
      <c r="FSQ14" s="108"/>
      <c r="FSR14" s="107"/>
      <c r="FSS14" s="108"/>
      <c r="FST14" s="107"/>
      <c r="FSU14" s="108"/>
      <c r="FSV14" s="107"/>
      <c r="FSW14" s="108"/>
      <c r="FSX14" s="107"/>
      <c r="FSY14" s="108"/>
      <c r="FSZ14" s="107"/>
      <c r="FTA14" s="108"/>
      <c r="FTB14" s="107"/>
      <c r="FTC14" s="108"/>
      <c r="FTD14" s="107"/>
      <c r="FTE14" s="108"/>
      <c r="FTF14" s="107"/>
      <c r="FTG14" s="108"/>
      <c r="FTH14" s="107"/>
      <c r="FTI14" s="108"/>
      <c r="FTJ14" s="107"/>
      <c r="FTK14" s="108"/>
      <c r="FTL14" s="107"/>
      <c r="FTM14" s="108"/>
      <c r="FTN14" s="107"/>
      <c r="FTO14" s="108"/>
      <c r="FTP14" s="107"/>
      <c r="FTQ14" s="108"/>
      <c r="FTR14" s="107"/>
      <c r="FTS14" s="108"/>
      <c r="FTT14" s="107"/>
      <c r="FTU14" s="108"/>
      <c r="FTV14" s="107"/>
      <c r="FTW14" s="108"/>
      <c r="FTX14" s="107"/>
      <c r="FTY14" s="108"/>
      <c r="FTZ14" s="107"/>
      <c r="FUA14" s="108"/>
      <c r="FUB14" s="107"/>
      <c r="FUC14" s="108"/>
      <c r="FUD14" s="107"/>
      <c r="FUE14" s="108"/>
      <c r="FUF14" s="107"/>
      <c r="FUG14" s="108"/>
      <c r="FUH14" s="107"/>
      <c r="FUI14" s="108"/>
      <c r="FUJ14" s="107"/>
      <c r="FUK14" s="108"/>
      <c r="FUL14" s="107"/>
      <c r="FUM14" s="108"/>
      <c r="FUN14" s="107"/>
      <c r="FUO14" s="108"/>
      <c r="FUP14" s="107"/>
      <c r="FUQ14" s="108"/>
      <c r="FUR14" s="107"/>
      <c r="FUS14" s="108"/>
      <c r="FUT14" s="107"/>
      <c r="FUU14" s="108"/>
      <c r="FUV14" s="107"/>
      <c r="FUW14" s="108"/>
      <c r="FUX14" s="107"/>
      <c r="FUY14" s="108"/>
      <c r="FUZ14" s="107"/>
      <c r="FVA14" s="108"/>
      <c r="FVB14" s="107"/>
      <c r="FVC14" s="108"/>
      <c r="FVD14" s="107"/>
      <c r="FVE14" s="108"/>
      <c r="FVF14" s="107"/>
      <c r="FVG14" s="108"/>
      <c r="FVH14" s="107"/>
      <c r="FVI14" s="108"/>
      <c r="FVJ14" s="107"/>
      <c r="FVK14" s="108"/>
      <c r="FVL14" s="107"/>
      <c r="FVM14" s="108"/>
      <c r="FVN14" s="107"/>
      <c r="FVO14" s="108"/>
      <c r="FVP14" s="107"/>
      <c r="FVQ14" s="108"/>
      <c r="FVR14" s="107"/>
      <c r="FVS14" s="108"/>
      <c r="FVT14" s="107"/>
      <c r="FVU14" s="108"/>
      <c r="FVV14" s="107"/>
      <c r="FVW14" s="108"/>
      <c r="FVX14" s="107"/>
      <c r="FVY14" s="108"/>
      <c r="FVZ14" s="107"/>
      <c r="FWA14" s="108"/>
      <c r="FWB14" s="107"/>
      <c r="FWC14" s="108"/>
      <c r="FWD14" s="107"/>
      <c r="FWE14" s="108"/>
      <c r="FWF14" s="107"/>
      <c r="FWG14" s="108"/>
      <c r="FWH14" s="107"/>
      <c r="FWI14" s="108"/>
      <c r="FWJ14" s="107"/>
      <c r="FWK14" s="108"/>
      <c r="FWL14" s="107"/>
      <c r="FWM14" s="108"/>
      <c r="FWN14" s="107"/>
      <c r="FWO14" s="108"/>
      <c r="FWP14" s="107"/>
      <c r="FWQ14" s="108"/>
      <c r="FWR14" s="107"/>
      <c r="FWS14" s="108"/>
      <c r="FWT14" s="107"/>
      <c r="FWU14" s="108"/>
      <c r="FWV14" s="107"/>
      <c r="FWW14" s="108"/>
      <c r="FWX14" s="107"/>
      <c r="FWY14" s="108"/>
      <c r="FWZ14" s="107"/>
      <c r="FXA14" s="108"/>
      <c r="FXB14" s="107"/>
      <c r="FXC14" s="108"/>
      <c r="FXD14" s="107"/>
      <c r="FXE14" s="108"/>
      <c r="FXF14" s="107"/>
      <c r="FXG14" s="108"/>
      <c r="FXH14" s="107"/>
      <c r="FXI14" s="108"/>
      <c r="FXJ14" s="107"/>
      <c r="FXK14" s="108"/>
      <c r="FXL14" s="107"/>
      <c r="FXM14" s="108"/>
      <c r="FXN14" s="107"/>
      <c r="FXO14" s="108"/>
      <c r="FXP14" s="107"/>
      <c r="FXQ14" s="108"/>
      <c r="FXR14" s="107"/>
      <c r="FXS14" s="108"/>
      <c r="FXT14" s="107"/>
      <c r="FXU14" s="108"/>
      <c r="FXV14" s="107"/>
      <c r="FXW14" s="108"/>
      <c r="FXX14" s="107"/>
      <c r="FXY14" s="108"/>
      <c r="FXZ14" s="107"/>
      <c r="FYA14" s="108"/>
      <c r="FYB14" s="107"/>
      <c r="FYC14" s="108"/>
      <c r="FYD14" s="107"/>
      <c r="FYE14" s="108"/>
      <c r="FYF14" s="107"/>
      <c r="FYG14" s="108"/>
      <c r="FYH14" s="107"/>
      <c r="FYI14" s="108"/>
      <c r="FYJ14" s="107"/>
      <c r="FYK14" s="108"/>
      <c r="FYL14" s="107"/>
      <c r="FYM14" s="108"/>
      <c r="FYN14" s="107"/>
      <c r="FYO14" s="108"/>
      <c r="FYP14" s="107"/>
      <c r="FYQ14" s="108"/>
      <c r="FYR14" s="107"/>
      <c r="FYS14" s="108"/>
      <c r="FYT14" s="107"/>
      <c r="FYU14" s="108"/>
      <c r="FYV14" s="107"/>
      <c r="FYW14" s="108"/>
      <c r="FYX14" s="107"/>
      <c r="FYY14" s="108"/>
      <c r="FYZ14" s="107"/>
      <c r="FZA14" s="108"/>
      <c r="FZB14" s="107"/>
      <c r="FZC14" s="108"/>
      <c r="FZD14" s="107"/>
      <c r="FZE14" s="108"/>
      <c r="FZF14" s="107"/>
      <c r="FZG14" s="108"/>
      <c r="FZH14" s="107"/>
      <c r="FZI14" s="108"/>
      <c r="FZJ14" s="107"/>
      <c r="FZK14" s="108"/>
      <c r="FZL14" s="107"/>
      <c r="FZM14" s="108"/>
      <c r="FZN14" s="107"/>
      <c r="FZO14" s="108"/>
      <c r="FZP14" s="107"/>
      <c r="FZQ14" s="108"/>
      <c r="FZR14" s="107"/>
      <c r="FZS14" s="108"/>
      <c r="FZT14" s="107"/>
      <c r="FZU14" s="108"/>
      <c r="FZV14" s="107"/>
      <c r="FZW14" s="108"/>
      <c r="FZX14" s="107"/>
      <c r="FZY14" s="108"/>
      <c r="FZZ14" s="107"/>
      <c r="GAA14" s="108"/>
      <c r="GAB14" s="107"/>
      <c r="GAC14" s="108"/>
      <c r="GAD14" s="107"/>
      <c r="GAE14" s="108"/>
      <c r="GAF14" s="107"/>
      <c r="GAG14" s="108"/>
      <c r="GAH14" s="107"/>
      <c r="GAI14" s="108"/>
      <c r="GAJ14" s="107"/>
      <c r="GAK14" s="108"/>
      <c r="GAL14" s="107"/>
      <c r="GAM14" s="108"/>
      <c r="GAN14" s="107"/>
      <c r="GAO14" s="108"/>
      <c r="GAP14" s="107"/>
      <c r="GAQ14" s="108"/>
      <c r="GAR14" s="107"/>
      <c r="GAS14" s="108"/>
      <c r="GAT14" s="107"/>
      <c r="GAU14" s="108"/>
      <c r="GAV14" s="107"/>
      <c r="GAW14" s="108"/>
      <c r="GAX14" s="107"/>
      <c r="GAY14" s="108"/>
      <c r="GAZ14" s="107"/>
      <c r="GBA14" s="108"/>
      <c r="GBB14" s="107"/>
      <c r="GBC14" s="108"/>
      <c r="GBD14" s="107"/>
      <c r="GBE14" s="108"/>
      <c r="GBF14" s="107"/>
      <c r="GBG14" s="108"/>
      <c r="GBH14" s="107"/>
      <c r="GBI14" s="108"/>
      <c r="GBJ14" s="107"/>
      <c r="GBK14" s="108"/>
      <c r="GBL14" s="107"/>
      <c r="GBM14" s="108"/>
      <c r="GBN14" s="107"/>
      <c r="GBO14" s="108"/>
      <c r="GBP14" s="107"/>
      <c r="GBQ14" s="108"/>
      <c r="GBR14" s="107"/>
      <c r="GBS14" s="108"/>
      <c r="GBT14" s="107"/>
      <c r="GBU14" s="108"/>
      <c r="GBV14" s="107"/>
      <c r="GBW14" s="108"/>
      <c r="GBX14" s="107"/>
      <c r="GBY14" s="108"/>
      <c r="GBZ14" s="107"/>
      <c r="GCA14" s="108"/>
      <c r="GCB14" s="107"/>
      <c r="GCC14" s="108"/>
      <c r="GCD14" s="107"/>
      <c r="GCE14" s="108"/>
      <c r="GCF14" s="107"/>
      <c r="GCG14" s="108"/>
      <c r="GCH14" s="107"/>
      <c r="GCI14" s="108"/>
      <c r="GCJ14" s="107"/>
      <c r="GCK14" s="108"/>
      <c r="GCL14" s="107"/>
      <c r="GCM14" s="108"/>
      <c r="GCN14" s="107"/>
      <c r="GCO14" s="108"/>
      <c r="GCP14" s="107"/>
      <c r="GCQ14" s="108"/>
      <c r="GCR14" s="107"/>
      <c r="GCS14" s="108"/>
      <c r="GCT14" s="107"/>
      <c r="GCU14" s="108"/>
      <c r="GCV14" s="107"/>
      <c r="GCW14" s="108"/>
      <c r="GCX14" s="107"/>
      <c r="GCY14" s="108"/>
      <c r="GCZ14" s="107"/>
      <c r="GDA14" s="108"/>
      <c r="GDB14" s="107"/>
      <c r="GDC14" s="108"/>
      <c r="GDD14" s="107"/>
      <c r="GDE14" s="108"/>
      <c r="GDF14" s="107"/>
      <c r="GDG14" s="108"/>
      <c r="GDH14" s="107"/>
      <c r="GDI14" s="108"/>
      <c r="GDJ14" s="107"/>
      <c r="GDK14" s="108"/>
      <c r="GDL14" s="107"/>
      <c r="GDM14" s="108"/>
      <c r="GDN14" s="107"/>
      <c r="GDO14" s="108"/>
      <c r="GDP14" s="107"/>
      <c r="GDQ14" s="108"/>
      <c r="GDR14" s="107"/>
      <c r="GDS14" s="108"/>
      <c r="GDT14" s="107"/>
      <c r="GDU14" s="108"/>
      <c r="GDV14" s="107"/>
      <c r="GDW14" s="108"/>
      <c r="GDX14" s="107"/>
      <c r="GDY14" s="108"/>
      <c r="GDZ14" s="107"/>
      <c r="GEA14" s="108"/>
      <c r="GEB14" s="107"/>
      <c r="GEC14" s="108"/>
      <c r="GED14" s="107"/>
      <c r="GEE14" s="108"/>
      <c r="GEF14" s="107"/>
      <c r="GEG14" s="108"/>
      <c r="GEH14" s="107"/>
      <c r="GEI14" s="108"/>
      <c r="GEJ14" s="107"/>
      <c r="GEK14" s="108"/>
      <c r="GEL14" s="107"/>
      <c r="GEM14" s="108"/>
      <c r="GEN14" s="107"/>
      <c r="GEO14" s="108"/>
      <c r="GEP14" s="107"/>
      <c r="GEQ14" s="108"/>
      <c r="GER14" s="107"/>
      <c r="GES14" s="108"/>
      <c r="GET14" s="107"/>
      <c r="GEU14" s="108"/>
      <c r="GEV14" s="107"/>
      <c r="GEW14" s="108"/>
      <c r="GEX14" s="107"/>
      <c r="GEY14" s="108"/>
      <c r="GEZ14" s="107"/>
      <c r="GFA14" s="108"/>
      <c r="GFB14" s="107"/>
      <c r="GFC14" s="108"/>
      <c r="GFD14" s="107"/>
      <c r="GFE14" s="108"/>
      <c r="GFF14" s="107"/>
      <c r="GFG14" s="108"/>
      <c r="GFH14" s="107"/>
      <c r="GFI14" s="108"/>
      <c r="GFJ14" s="107"/>
      <c r="GFK14" s="108"/>
      <c r="GFL14" s="107"/>
      <c r="GFM14" s="108"/>
      <c r="GFN14" s="107"/>
      <c r="GFO14" s="108"/>
      <c r="GFP14" s="107"/>
      <c r="GFQ14" s="108"/>
      <c r="GFR14" s="107"/>
      <c r="GFS14" s="108"/>
      <c r="GFT14" s="107"/>
      <c r="GFU14" s="108"/>
      <c r="GFV14" s="107"/>
      <c r="GFW14" s="108"/>
      <c r="GFX14" s="107"/>
      <c r="GFY14" s="108"/>
      <c r="GFZ14" s="107"/>
      <c r="GGA14" s="108"/>
      <c r="GGB14" s="107"/>
      <c r="GGC14" s="108"/>
      <c r="GGD14" s="107"/>
      <c r="GGE14" s="108"/>
      <c r="GGF14" s="107"/>
      <c r="GGG14" s="108"/>
      <c r="GGH14" s="107"/>
      <c r="GGI14" s="108"/>
      <c r="GGJ14" s="107"/>
      <c r="GGK14" s="108"/>
      <c r="GGL14" s="107"/>
      <c r="GGM14" s="108"/>
      <c r="GGN14" s="107"/>
      <c r="GGO14" s="108"/>
      <c r="GGP14" s="107"/>
      <c r="GGQ14" s="108"/>
      <c r="GGR14" s="107"/>
      <c r="GGS14" s="108"/>
      <c r="GGT14" s="107"/>
      <c r="GGU14" s="108"/>
      <c r="GGV14" s="107"/>
      <c r="GGW14" s="108"/>
      <c r="GGX14" s="107"/>
      <c r="GGY14" s="108"/>
      <c r="GGZ14" s="107"/>
      <c r="GHA14" s="108"/>
      <c r="GHB14" s="107"/>
      <c r="GHC14" s="108"/>
      <c r="GHD14" s="107"/>
      <c r="GHE14" s="108"/>
      <c r="GHF14" s="107"/>
      <c r="GHG14" s="108"/>
      <c r="GHH14" s="107"/>
      <c r="GHI14" s="108"/>
      <c r="GHJ14" s="107"/>
      <c r="GHK14" s="108"/>
      <c r="GHL14" s="107"/>
      <c r="GHM14" s="108"/>
      <c r="GHN14" s="107"/>
      <c r="GHO14" s="108"/>
      <c r="GHP14" s="107"/>
      <c r="GHQ14" s="108"/>
      <c r="GHR14" s="107"/>
      <c r="GHS14" s="108"/>
      <c r="GHT14" s="107"/>
      <c r="GHU14" s="108"/>
      <c r="GHV14" s="107"/>
      <c r="GHW14" s="108"/>
      <c r="GHX14" s="107"/>
      <c r="GHY14" s="108"/>
      <c r="GHZ14" s="107"/>
      <c r="GIA14" s="108"/>
      <c r="GIB14" s="107"/>
      <c r="GIC14" s="108"/>
      <c r="GID14" s="107"/>
      <c r="GIE14" s="108"/>
      <c r="GIF14" s="107"/>
      <c r="GIG14" s="108"/>
      <c r="GIH14" s="107"/>
      <c r="GII14" s="108"/>
      <c r="GIJ14" s="107"/>
      <c r="GIK14" s="108"/>
      <c r="GIL14" s="107"/>
      <c r="GIM14" s="108"/>
      <c r="GIN14" s="107"/>
      <c r="GIO14" s="108"/>
      <c r="GIP14" s="107"/>
      <c r="GIQ14" s="108"/>
      <c r="GIR14" s="107"/>
      <c r="GIS14" s="108"/>
      <c r="GIT14" s="107"/>
      <c r="GIU14" s="108"/>
      <c r="GIV14" s="107"/>
      <c r="GIW14" s="108"/>
      <c r="GIX14" s="107"/>
      <c r="GIY14" s="108"/>
      <c r="GIZ14" s="107"/>
      <c r="GJA14" s="108"/>
      <c r="GJB14" s="107"/>
      <c r="GJC14" s="108"/>
      <c r="GJD14" s="107"/>
      <c r="GJE14" s="108"/>
      <c r="GJF14" s="107"/>
      <c r="GJG14" s="108"/>
      <c r="GJH14" s="107"/>
      <c r="GJI14" s="108"/>
      <c r="GJJ14" s="107"/>
      <c r="GJK14" s="108"/>
      <c r="GJL14" s="107"/>
      <c r="GJM14" s="108"/>
      <c r="GJN14" s="107"/>
      <c r="GJO14" s="108"/>
      <c r="GJP14" s="107"/>
      <c r="GJQ14" s="108"/>
      <c r="GJR14" s="107"/>
      <c r="GJS14" s="108"/>
      <c r="GJT14" s="107"/>
      <c r="GJU14" s="108"/>
      <c r="GJV14" s="107"/>
      <c r="GJW14" s="108"/>
      <c r="GJX14" s="107"/>
      <c r="GJY14" s="108"/>
      <c r="GJZ14" s="107"/>
      <c r="GKA14" s="108"/>
      <c r="GKB14" s="107"/>
      <c r="GKC14" s="108"/>
      <c r="GKD14" s="107"/>
      <c r="GKE14" s="108"/>
      <c r="GKF14" s="107"/>
      <c r="GKG14" s="108"/>
      <c r="GKH14" s="107"/>
      <c r="GKI14" s="108"/>
      <c r="GKJ14" s="107"/>
      <c r="GKK14" s="108"/>
      <c r="GKL14" s="107"/>
      <c r="GKM14" s="108"/>
      <c r="GKN14" s="107"/>
      <c r="GKO14" s="108"/>
      <c r="GKP14" s="107"/>
      <c r="GKQ14" s="108"/>
      <c r="GKR14" s="107"/>
      <c r="GKS14" s="108"/>
      <c r="GKT14" s="107"/>
      <c r="GKU14" s="108"/>
      <c r="GKV14" s="107"/>
      <c r="GKW14" s="108"/>
      <c r="GKX14" s="107"/>
      <c r="GKY14" s="108"/>
      <c r="GKZ14" s="107"/>
      <c r="GLA14" s="108"/>
      <c r="GLB14" s="107"/>
      <c r="GLC14" s="108"/>
      <c r="GLD14" s="107"/>
      <c r="GLE14" s="108"/>
      <c r="GLF14" s="107"/>
      <c r="GLG14" s="108"/>
      <c r="GLH14" s="107"/>
      <c r="GLI14" s="108"/>
      <c r="GLJ14" s="107"/>
      <c r="GLK14" s="108"/>
      <c r="GLL14" s="107"/>
      <c r="GLM14" s="108"/>
      <c r="GLN14" s="107"/>
      <c r="GLO14" s="108"/>
      <c r="GLP14" s="107"/>
      <c r="GLQ14" s="108"/>
      <c r="GLR14" s="107"/>
      <c r="GLS14" s="108"/>
      <c r="GLT14" s="107"/>
      <c r="GLU14" s="108"/>
      <c r="GLV14" s="107"/>
      <c r="GLW14" s="108"/>
      <c r="GLX14" s="107"/>
      <c r="GLY14" s="108"/>
      <c r="GLZ14" s="107"/>
      <c r="GMA14" s="108"/>
      <c r="GMB14" s="107"/>
      <c r="GMC14" s="108"/>
      <c r="GMD14" s="107"/>
      <c r="GME14" s="108"/>
      <c r="GMF14" s="107"/>
      <c r="GMG14" s="108"/>
      <c r="GMH14" s="107"/>
      <c r="GMI14" s="108"/>
      <c r="GMJ14" s="107"/>
      <c r="GMK14" s="108"/>
      <c r="GML14" s="107"/>
      <c r="GMM14" s="108"/>
      <c r="GMN14" s="107"/>
      <c r="GMO14" s="108"/>
      <c r="GMP14" s="107"/>
      <c r="GMQ14" s="108"/>
      <c r="GMR14" s="107"/>
      <c r="GMS14" s="108"/>
      <c r="GMT14" s="107"/>
      <c r="GMU14" s="108"/>
      <c r="GMV14" s="107"/>
      <c r="GMW14" s="108"/>
      <c r="GMX14" s="107"/>
      <c r="GMY14" s="108"/>
      <c r="GMZ14" s="107"/>
      <c r="GNA14" s="108"/>
      <c r="GNB14" s="107"/>
      <c r="GNC14" s="108"/>
      <c r="GND14" s="107"/>
      <c r="GNE14" s="108"/>
      <c r="GNF14" s="107"/>
      <c r="GNG14" s="108"/>
      <c r="GNH14" s="107"/>
      <c r="GNI14" s="108"/>
      <c r="GNJ14" s="107"/>
      <c r="GNK14" s="108"/>
      <c r="GNL14" s="107"/>
      <c r="GNM14" s="108"/>
      <c r="GNN14" s="107"/>
      <c r="GNO14" s="108"/>
      <c r="GNP14" s="107"/>
      <c r="GNQ14" s="108"/>
      <c r="GNR14" s="107"/>
      <c r="GNS14" s="108"/>
      <c r="GNT14" s="107"/>
      <c r="GNU14" s="108"/>
      <c r="GNV14" s="107"/>
      <c r="GNW14" s="108"/>
      <c r="GNX14" s="107"/>
      <c r="GNY14" s="108"/>
      <c r="GNZ14" s="107"/>
      <c r="GOA14" s="108"/>
      <c r="GOB14" s="107"/>
      <c r="GOC14" s="108"/>
      <c r="GOD14" s="107"/>
      <c r="GOE14" s="108"/>
      <c r="GOF14" s="107"/>
      <c r="GOG14" s="108"/>
      <c r="GOH14" s="107"/>
      <c r="GOI14" s="108"/>
      <c r="GOJ14" s="107"/>
      <c r="GOK14" s="108"/>
      <c r="GOL14" s="107"/>
      <c r="GOM14" s="108"/>
      <c r="GON14" s="107"/>
      <c r="GOO14" s="108"/>
      <c r="GOP14" s="107"/>
      <c r="GOQ14" s="108"/>
      <c r="GOR14" s="107"/>
      <c r="GOS14" s="108"/>
      <c r="GOT14" s="107"/>
      <c r="GOU14" s="108"/>
      <c r="GOV14" s="107"/>
      <c r="GOW14" s="108"/>
      <c r="GOX14" s="107"/>
      <c r="GOY14" s="108"/>
      <c r="GOZ14" s="107"/>
      <c r="GPA14" s="108"/>
      <c r="GPB14" s="107"/>
      <c r="GPC14" s="108"/>
      <c r="GPD14" s="107"/>
      <c r="GPE14" s="108"/>
      <c r="GPF14" s="107"/>
      <c r="GPG14" s="108"/>
      <c r="GPH14" s="107"/>
      <c r="GPI14" s="108"/>
      <c r="GPJ14" s="107"/>
      <c r="GPK14" s="108"/>
      <c r="GPL14" s="107"/>
      <c r="GPM14" s="108"/>
      <c r="GPN14" s="107"/>
      <c r="GPO14" s="108"/>
      <c r="GPP14" s="107"/>
      <c r="GPQ14" s="108"/>
      <c r="GPR14" s="107"/>
      <c r="GPS14" s="108"/>
      <c r="GPT14" s="107"/>
      <c r="GPU14" s="108"/>
      <c r="GPV14" s="107"/>
      <c r="GPW14" s="108"/>
      <c r="GPX14" s="107"/>
      <c r="GPY14" s="108"/>
      <c r="GPZ14" s="107"/>
      <c r="GQA14" s="108"/>
      <c r="GQB14" s="107"/>
      <c r="GQC14" s="108"/>
      <c r="GQD14" s="107"/>
      <c r="GQE14" s="108"/>
      <c r="GQF14" s="107"/>
      <c r="GQG14" s="108"/>
      <c r="GQH14" s="107"/>
      <c r="GQI14" s="108"/>
      <c r="GQJ14" s="107"/>
      <c r="GQK14" s="108"/>
      <c r="GQL14" s="107"/>
      <c r="GQM14" s="108"/>
      <c r="GQN14" s="107"/>
      <c r="GQO14" s="108"/>
      <c r="GQP14" s="107"/>
      <c r="GQQ14" s="108"/>
      <c r="GQR14" s="107"/>
      <c r="GQS14" s="108"/>
      <c r="GQT14" s="107"/>
      <c r="GQU14" s="108"/>
      <c r="GQV14" s="107"/>
      <c r="GQW14" s="108"/>
      <c r="GQX14" s="107"/>
      <c r="GQY14" s="108"/>
      <c r="GQZ14" s="107"/>
      <c r="GRA14" s="108"/>
      <c r="GRB14" s="107"/>
      <c r="GRC14" s="108"/>
      <c r="GRD14" s="107"/>
      <c r="GRE14" s="108"/>
      <c r="GRF14" s="107"/>
      <c r="GRG14" s="108"/>
      <c r="GRH14" s="107"/>
      <c r="GRI14" s="108"/>
      <c r="GRJ14" s="107"/>
      <c r="GRK14" s="108"/>
      <c r="GRL14" s="107"/>
      <c r="GRM14" s="108"/>
      <c r="GRN14" s="107"/>
      <c r="GRO14" s="108"/>
      <c r="GRP14" s="107"/>
      <c r="GRQ14" s="108"/>
      <c r="GRR14" s="107"/>
      <c r="GRS14" s="108"/>
      <c r="GRT14" s="107"/>
      <c r="GRU14" s="108"/>
      <c r="GRV14" s="107"/>
      <c r="GRW14" s="108"/>
      <c r="GRX14" s="107"/>
      <c r="GRY14" s="108"/>
      <c r="GRZ14" s="107"/>
      <c r="GSA14" s="108"/>
      <c r="GSB14" s="107"/>
      <c r="GSC14" s="108"/>
      <c r="GSD14" s="107"/>
      <c r="GSE14" s="108"/>
      <c r="GSF14" s="107"/>
      <c r="GSG14" s="108"/>
      <c r="GSH14" s="107"/>
      <c r="GSI14" s="108"/>
      <c r="GSJ14" s="107"/>
      <c r="GSK14" s="108"/>
      <c r="GSL14" s="107"/>
      <c r="GSM14" s="108"/>
      <c r="GSN14" s="107"/>
      <c r="GSO14" s="108"/>
      <c r="GSP14" s="107"/>
      <c r="GSQ14" s="108"/>
      <c r="GSR14" s="107"/>
      <c r="GSS14" s="108"/>
      <c r="GST14" s="107"/>
      <c r="GSU14" s="108"/>
      <c r="GSV14" s="107"/>
      <c r="GSW14" s="108"/>
      <c r="GSX14" s="107"/>
      <c r="GSY14" s="108"/>
      <c r="GSZ14" s="107"/>
      <c r="GTA14" s="108"/>
      <c r="GTB14" s="107"/>
      <c r="GTC14" s="108"/>
      <c r="GTD14" s="107"/>
      <c r="GTE14" s="108"/>
      <c r="GTF14" s="107"/>
      <c r="GTG14" s="108"/>
      <c r="GTH14" s="107"/>
      <c r="GTI14" s="108"/>
      <c r="GTJ14" s="107"/>
      <c r="GTK14" s="108"/>
      <c r="GTL14" s="107"/>
      <c r="GTM14" s="108"/>
      <c r="GTN14" s="107"/>
      <c r="GTO14" s="108"/>
      <c r="GTP14" s="107"/>
      <c r="GTQ14" s="108"/>
      <c r="GTR14" s="107"/>
      <c r="GTS14" s="108"/>
      <c r="GTT14" s="107"/>
      <c r="GTU14" s="108"/>
      <c r="GTV14" s="107"/>
      <c r="GTW14" s="108"/>
      <c r="GTX14" s="107"/>
      <c r="GTY14" s="108"/>
      <c r="GTZ14" s="107"/>
      <c r="GUA14" s="108"/>
      <c r="GUB14" s="107"/>
      <c r="GUC14" s="108"/>
      <c r="GUD14" s="107"/>
      <c r="GUE14" s="108"/>
      <c r="GUF14" s="107"/>
      <c r="GUG14" s="108"/>
      <c r="GUH14" s="107"/>
      <c r="GUI14" s="108"/>
      <c r="GUJ14" s="107"/>
      <c r="GUK14" s="108"/>
      <c r="GUL14" s="107"/>
      <c r="GUM14" s="108"/>
      <c r="GUN14" s="107"/>
      <c r="GUO14" s="108"/>
      <c r="GUP14" s="107"/>
      <c r="GUQ14" s="108"/>
      <c r="GUR14" s="107"/>
      <c r="GUS14" s="108"/>
      <c r="GUT14" s="107"/>
      <c r="GUU14" s="108"/>
      <c r="GUV14" s="107"/>
      <c r="GUW14" s="108"/>
      <c r="GUX14" s="107"/>
      <c r="GUY14" s="108"/>
      <c r="GUZ14" s="107"/>
      <c r="GVA14" s="108"/>
      <c r="GVB14" s="107"/>
      <c r="GVC14" s="108"/>
      <c r="GVD14" s="107"/>
      <c r="GVE14" s="108"/>
      <c r="GVF14" s="107"/>
      <c r="GVG14" s="108"/>
      <c r="GVH14" s="107"/>
      <c r="GVI14" s="108"/>
      <c r="GVJ14" s="107"/>
      <c r="GVK14" s="108"/>
      <c r="GVL14" s="107"/>
      <c r="GVM14" s="108"/>
      <c r="GVN14" s="107"/>
      <c r="GVO14" s="108"/>
      <c r="GVP14" s="107"/>
      <c r="GVQ14" s="108"/>
      <c r="GVR14" s="107"/>
      <c r="GVS14" s="108"/>
      <c r="GVT14" s="107"/>
      <c r="GVU14" s="108"/>
      <c r="GVV14" s="107"/>
      <c r="GVW14" s="108"/>
      <c r="GVX14" s="107"/>
      <c r="GVY14" s="108"/>
      <c r="GVZ14" s="107"/>
      <c r="GWA14" s="108"/>
      <c r="GWB14" s="107"/>
      <c r="GWC14" s="108"/>
      <c r="GWD14" s="107"/>
      <c r="GWE14" s="108"/>
      <c r="GWF14" s="107"/>
      <c r="GWG14" s="108"/>
      <c r="GWH14" s="107"/>
      <c r="GWI14" s="108"/>
      <c r="GWJ14" s="107"/>
      <c r="GWK14" s="108"/>
      <c r="GWL14" s="107"/>
      <c r="GWM14" s="108"/>
      <c r="GWN14" s="107"/>
      <c r="GWO14" s="108"/>
      <c r="GWP14" s="107"/>
      <c r="GWQ14" s="108"/>
      <c r="GWR14" s="107"/>
      <c r="GWS14" s="108"/>
      <c r="GWT14" s="107"/>
      <c r="GWU14" s="108"/>
      <c r="GWV14" s="107"/>
      <c r="GWW14" s="108"/>
      <c r="GWX14" s="107"/>
      <c r="GWY14" s="108"/>
      <c r="GWZ14" s="107"/>
      <c r="GXA14" s="108"/>
      <c r="GXB14" s="107"/>
      <c r="GXC14" s="108"/>
      <c r="GXD14" s="107"/>
      <c r="GXE14" s="108"/>
      <c r="GXF14" s="107"/>
      <c r="GXG14" s="108"/>
      <c r="GXH14" s="107"/>
      <c r="GXI14" s="108"/>
      <c r="GXJ14" s="107"/>
      <c r="GXK14" s="108"/>
      <c r="GXL14" s="107"/>
      <c r="GXM14" s="108"/>
      <c r="GXN14" s="107"/>
      <c r="GXO14" s="108"/>
      <c r="GXP14" s="107"/>
      <c r="GXQ14" s="108"/>
      <c r="GXR14" s="107"/>
      <c r="GXS14" s="108"/>
      <c r="GXT14" s="107"/>
      <c r="GXU14" s="108"/>
      <c r="GXV14" s="107"/>
      <c r="GXW14" s="108"/>
      <c r="GXX14" s="107"/>
      <c r="GXY14" s="108"/>
      <c r="GXZ14" s="107"/>
      <c r="GYA14" s="108"/>
      <c r="GYB14" s="107"/>
      <c r="GYC14" s="108"/>
      <c r="GYD14" s="107"/>
      <c r="GYE14" s="108"/>
      <c r="GYF14" s="107"/>
      <c r="GYG14" s="108"/>
      <c r="GYH14" s="107"/>
      <c r="GYI14" s="108"/>
      <c r="GYJ14" s="107"/>
      <c r="GYK14" s="108"/>
      <c r="GYL14" s="107"/>
      <c r="GYM14" s="108"/>
      <c r="GYN14" s="107"/>
      <c r="GYO14" s="108"/>
      <c r="GYP14" s="107"/>
      <c r="GYQ14" s="108"/>
      <c r="GYR14" s="107"/>
      <c r="GYS14" s="108"/>
      <c r="GYT14" s="107"/>
      <c r="GYU14" s="108"/>
      <c r="GYV14" s="107"/>
      <c r="GYW14" s="108"/>
      <c r="GYX14" s="107"/>
      <c r="GYY14" s="108"/>
      <c r="GYZ14" s="107"/>
      <c r="GZA14" s="108"/>
      <c r="GZB14" s="107"/>
      <c r="GZC14" s="108"/>
      <c r="GZD14" s="107"/>
      <c r="GZE14" s="108"/>
      <c r="GZF14" s="107"/>
      <c r="GZG14" s="108"/>
      <c r="GZH14" s="107"/>
      <c r="GZI14" s="108"/>
      <c r="GZJ14" s="107"/>
      <c r="GZK14" s="108"/>
      <c r="GZL14" s="107"/>
      <c r="GZM14" s="108"/>
      <c r="GZN14" s="107"/>
      <c r="GZO14" s="108"/>
      <c r="GZP14" s="107"/>
      <c r="GZQ14" s="108"/>
      <c r="GZR14" s="107"/>
      <c r="GZS14" s="108"/>
      <c r="GZT14" s="107"/>
      <c r="GZU14" s="108"/>
      <c r="GZV14" s="107"/>
      <c r="GZW14" s="108"/>
      <c r="GZX14" s="107"/>
      <c r="GZY14" s="108"/>
      <c r="GZZ14" s="107"/>
      <c r="HAA14" s="108"/>
      <c r="HAB14" s="107"/>
      <c r="HAC14" s="108"/>
      <c r="HAD14" s="107"/>
      <c r="HAE14" s="108"/>
      <c r="HAF14" s="107"/>
      <c r="HAG14" s="108"/>
      <c r="HAH14" s="107"/>
      <c r="HAI14" s="108"/>
      <c r="HAJ14" s="107"/>
      <c r="HAK14" s="108"/>
      <c r="HAL14" s="107"/>
      <c r="HAM14" s="108"/>
      <c r="HAN14" s="107"/>
      <c r="HAO14" s="108"/>
      <c r="HAP14" s="107"/>
      <c r="HAQ14" s="108"/>
      <c r="HAR14" s="107"/>
      <c r="HAS14" s="108"/>
      <c r="HAT14" s="107"/>
      <c r="HAU14" s="108"/>
      <c r="HAV14" s="107"/>
      <c r="HAW14" s="108"/>
      <c r="HAX14" s="107"/>
      <c r="HAY14" s="108"/>
      <c r="HAZ14" s="107"/>
      <c r="HBA14" s="108"/>
      <c r="HBB14" s="107"/>
      <c r="HBC14" s="108"/>
      <c r="HBD14" s="107"/>
      <c r="HBE14" s="108"/>
      <c r="HBF14" s="107"/>
      <c r="HBG14" s="108"/>
      <c r="HBH14" s="107"/>
      <c r="HBI14" s="108"/>
      <c r="HBJ14" s="107"/>
      <c r="HBK14" s="108"/>
      <c r="HBL14" s="107"/>
      <c r="HBM14" s="108"/>
      <c r="HBN14" s="107"/>
      <c r="HBO14" s="108"/>
      <c r="HBP14" s="107"/>
      <c r="HBQ14" s="108"/>
      <c r="HBR14" s="107"/>
      <c r="HBS14" s="108"/>
      <c r="HBT14" s="107"/>
      <c r="HBU14" s="108"/>
      <c r="HBV14" s="107"/>
      <c r="HBW14" s="108"/>
      <c r="HBX14" s="107"/>
      <c r="HBY14" s="108"/>
      <c r="HBZ14" s="107"/>
      <c r="HCA14" s="108"/>
      <c r="HCB14" s="107"/>
      <c r="HCC14" s="108"/>
      <c r="HCD14" s="107"/>
      <c r="HCE14" s="108"/>
      <c r="HCF14" s="107"/>
      <c r="HCG14" s="108"/>
      <c r="HCH14" s="107"/>
      <c r="HCI14" s="108"/>
      <c r="HCJ14" s="107"/>
      <c r="HCK14" s="108"/>
      <c r="HCL14" s="107"/>
      <c r="HCM14" s="108"/>
      <c r="HCN14" s="107"/>
      <c r="HCO14" s="108"/>
      <c r="HCP14" s="107"/>
      <c r="HCQ14" s="108"/>
      <c r="HCR14" s="107"/>
      <c r="HCS14" s="108"/>
      <c r="HCT14" s="107"/>
      <c r="HCU14" s="108"/>
      <c r="HCV14" s="107"/>
      <c r="HCW14" s="108"/>
      <c r="HCX14" s="107"/>
      <c r="HCY14" s="108"/>
      <c r="HCZ14" s="107"/>
      <c r="HDA14" s="108"/>
      <c r="HDB14" s="107"/>
      <c r="HDC14" s="108"/>
      <c r="HDD14" s="107"/>
      <c r="HDE14" s="108"/>
      <c r="HDF14" s="107"/>
      <c r="HDG14" s="108"/>
      <c r="HDH14" s="107"/>
      <c r="HDI14" s="108"/>
      <c r="HDJ14" s="107"/>
      <c r="HDK14" s="108"/>
      <c r="HDL14" s="107"/>
      <c r="HDM14" s="108"/>
      <c r="HDN14" s="107"/>
      <c r="HDO14" s="108"/>
      <c r="HDP14" s="107"/>
      <c r="HDQ14" s="108"/>
      <c r="HDR14" s="107"/>
      <c r="HDS14" s="108"/>
      <c r="HDT14" s="107"/>
      <c r="HDU14" s="108"/>
      <c r="HDV14" s="107"/>
      <c r="HDW14" s="108"/>
      <c r="HDX14" s="107"/>
      <c r="HDY14" s="108"/>
      <c r="HDZ14" s="107"/>
      <c r="HEA14" s="108"/>
      <c r="HEB14" s="107"/>
      <c r="HEC14" s="108"/>
      <c r="HED14" s="107"/>
      <c r="HEE14" s="108"/>
      <c r="HEF14" s="107"/>
      <c r="HEG14" s="108"/>
      <c r="HEH14" s="107"/>
      <c r="HEI14" s="108"/>
      <c r="HEJ14" s="107"/>
      <c r="HEK14" s="108"/>
      <c r="HEL14" s="107"/>
      <c r="HEM14" s="108"/>
      <c r="HEN14" s="107"/>
      <c r="HEO14" s="108"/>
      <c r="HEP14" s="107"/>
      <c r="HEQ14" s="108"/>
      <c r="HER14" s="107"/>
      <c r="HES14" s="108"/>
      <c r="HET14" s="107"/>
      <c r="HEU14" s="108"/>
      <c r="HEV14" s="107"/>
      <c r="HEW14" s="108"/>
      <c r="HEX14" s="107"/>
      <c r="HEY14" s="108"/>
      <c r="HEZ14" s="107"/>
      <c r="HFA14" s="108"/>
      <c r="HFB14" s="107"/>
      <c r="HFC14" s="108"/>
      <c r="HFD14" s="107"/>
      <c r="HFE14" s="108"/>
      <c r="HFF14" s="107"/>
      <c r="HFG14" s="108"/>
      <c r="HFH14" s="107"/>
      <c r="HFI14" s="108"/>
      <c r="HFJ14" s="107"/>
      <c r="HFK14" s="108"/>
      <c r="HFL14" s="107"/>
      <c r="HFM14" s="108"/>
      <c r="HFN14" s="107"/>
      <c r="HFO14" s="108"/>
      <c r="HFP14" s="107"/>
      <c r="HFQ14" s="108"/>
      <c r="HFR14" s="107"/>
      <c r="HFS14" s="108"/>
      <c r="HFT14" s="107"/>
      <c r="HFU14" s="108"/>
      <c r="HFV14" s="107"/>
      <c r="HFW14" s="108"/>
      <c r="HFX14" s="107"/>
      <c r="HFY14" s="108"/>
      <c r="HFZ14" s="107"/>
      <c r="HGA14" s="108"/>
      <c r="HGB14" s="107"/>
      <c r="HGC14" s="108"/>
      <c r="HGD14" s="107"/>
      <c r="HGE14" s="108"/>
      <c r="HGF14" s="107"/>
      <c r="HGG14" s="108"/>
      <c r="HGH14" s="107"/>
      <c r="HGI14" s="108"/>
      <c r="HGJ14" s="107"/>
      <c r="HGK14" s="108"/>
      <c r="HGL14" s="107"/>
      <c r="HGM14" s="108"/>
      <c r="HGN14" s="107"/>
      <c r="HGO14" s="108"/>
      <c r="HGP14" s="107"/>
      <c r="HGQ14" s="108"/>
      <c r="HGR14" s="107"/>
      <c r="HGS14" s="108"/>
      <c r="HGT14" s="107"/>
      <c r="HGU14" s="108"/>
      <c r="HGV14" s="107"/>
      <c r="HGW14" s="108"/>
      <c r="HGX14" s="107"/>
      <c r="HGY14" s="108"/>
      <c r="HGZ14" s="107"/>
      <c r="HHA14" s="108"/>
      <c r="HHB14" s="107"/>
      <c r="HHC14" s="108"/>
      <c r="HHD14" s="107"/>
      <c r="HHE14" s="108"/>
      <c r="HHF14" s="107"/>
      <c r="HHG14" s="108"/>
      <c r="HHH14" s="107"/>
      <c r="HHI14" s="108"/>
      <c r="HHJ14" s="107"/>
      <c r="HHK14" s="108"/>
      <c r="HHL14" s="107"/>
      <c r="HHM14" s="108"/>
      <c r="HHN14" s="107"/>
      <c r="HHO14" s="108"/>
      <c r="HHP14" s="107"/>
      <c r="HHQ14" s="108"/>
      <c r="HHR14" s="107"/>
      <c r="HHS14" s="108"/>
      <c r="HHT14" s="107"/>
      <c r="HHU14" s="108"/>
      <c r="HHV14" s="107"/>
      <c r="HHW14" s="108"/>
      <c r="HHX14" s="107"/>
      <c r="HHY14" s="108"/>
      <c r="HHZ14" s="107"/>
      <c r="HIA14" s="108"/>
      <c r="HIB14" s="107"/>
      <c r="HIC14" s="108"/>
      <c r="HID14" s="107"/>
      <c r="HIE14" s="108"/>
      <c r="HIF14" s="107"/>
      <c r="HIG14" s="108"/>
      <c r="HIH14" s="107"/>
      <c r="HII14" s="108"/>
      <c r="HIJ14" s="107"/>
      <c r="HIK14" s="108"/>
      <c r="HIL14" s="107"/>
      <c r="HIM14" s="108"/>
      <c r="HIN14" s="107"/>
      <c r="HIO14" s="108"/>
      <c r="HIP14" s="107"/>
      <c r="HIQ14" s="108"/>
      <c r="HIR14" s="107"/>
      <c r="HIS14" s="108"/>
      <c r="HIT14" s="107"/>
      <c r="HIU14" s="108"/>
      <c r="HIV14" s="107"/>
      <c r="HIW14" s="108"/>
      <c r="HIX14" s="107"/>
      <c r="HIY14" s="108"/>
      <c r="HIZ14" s="107"/>
      <c r="HJA14" s="108"/>
      <c r="HJB14" s="107"/>
      <c r="HJC14" s="108"/>
      <c r="HJD14" s="107"/>
      <c r="HJE14" s="108"/>
      <c r="HJF14" s="107"/>
      <c r="HJG14" s="108"/>
      <c r="HJH14" s="107"/>
      <c r="HJI14" s="108"/>
      <c r="HJJ14" s="107"/>
      <c r="HJK14" s="108"/>
      <c r="HJL14" s="107"/>
      <c r="HJM14" s="108"/>
      <c r="HJN14" s="107"/>
      <c r="HJO14" s="108"/>
      <c r="HJP14" s="107"/>
      <c r="HJQ14" s="108"/>
      <c r="HJR14" s="107"/>
      <c r="HJS14" s="108"/>
      <c r="HJT14" s="107"/>
      <c r="HJU14" s="108"/>
      <c r="HJV14" s="107"/>
      <c r="HJW14" s="108"/>
      <c r="HJX14" s="107"/>
      <c r="HJY14" s="108"/>
      <c r="HJZ14" s="107"/>
      <c r="HKA14" s="108"/>
      <c r="HKB14" s="107"/>
      <c r="HKC14" s="108"/>
      <c r="HKD14" s="107"/>
      <c r="HKE14" s="108"/>
      <c r="HKF14" s="107"/>
      <c r="HKG14" s="108"/>
      <c r="HKH14" s="107"/>
      <c r="HKI14" s="108"/>
      <c r="HKJ14" s="107"/>
      <c r="HKK14" s="108"/>
      <c r="HKL14" s="107"/>
      <c r="HKM14" s="108"/>
      <c r="HKN14" s="107"/>
      <c r="HKO14" s="108"/>
      <c r="HKP14" s="107"/>
      <c r="HKQ14" s="108"/>
      <c r="HKR14" s="107"/>
      <c r="HKS14" s="108"/>
      <c r="HKT14" s="107"/>
      <c r="HKU14" s="108"/>
      <c r="HKV14" s="107"/>
      <c r="HKW14" s="108"/>
      <c r="HKX14" s="107"/>
      <c r="HKY14" s="108"/>
      <c r="HKZ14" s="107"/>
      <c r="HLA14" s="108"/>
      <c r="HLB14" s="107"/>
      <c r="HLC14" s="108"/>
      <c r="HLD14" s="107"/>
      <c r="HLE14" s="108"/>
      <c r="HLF14" s="107"/>
      <c r="HLG14" s="108"/>
      <c r="HLH14" s="107"/>
      <c r="HLI14" s="108"/>
      <c r="HLJ14" s="107"/>
      <c r="HLK14" s="108"/>
      <c r="HLL14" s="107"/>
      <c r="HLM14" s="108"/>
      <c r="HLN14" s="107"/>
      <c r="HLO14" s="108"/>
      <c r="HLP14" s="107"/>
      <c r="HLQ14" s="108"/>
      <c r="HLR14" s="107"/>
      <c r="HLS14" s="108"/>
      <c r="HLT14" s="107"/>
      <c r="HLU14" s="108"/>
      <c r="HLV14" s="107"/>
      <c r="HLW14" s="108"/>
      <c r="HLX14" s="107"/>
      <c r="HLY14" s="108"/>
      <c r="HLZ14" s="107"/>
      <c r="HMA14" s="108"/>
      <c r="HMB14" s="107"/>
      <c r="HMC14" s="108"/>
      <c r="HMD14" s="107"/>
      <c r="HME14" s="108"/>
      <c r="HMF14" s="107"/>
      <c r="HMG14" s="108"/>
      <c r="HMH14" s="107"/>
      <c r="HMI14" s="108"/>
      <c r="HMJ14" s="107"/>
      <c r="HMK14" s="108"/>
      <c r="HML14" s="107"/>
      <c r="HMM14" s="108"/>
      <c r="HMN14" s="107"/>
      <c r="HMO14" s="108"/>
      <c r="HMP14" s="107"/>
      <c r="HMQ14" s="108"/>
      <c r="HMR14" s="107"/>
      <c r="HMS14" s="108"/>
      <c r="HMT14" s="107"/>
      <c r="HMU14" s="108"/>
      <c r="HMV14" s="107"/>
      <c r="HMW14" s="108"/>
      <c r="HMX14" s="107"/>
      <c r="HMY14" s="108"/>
      <c r="HMZ14" s="107"/>
      <c r="HNA14" s="108"/>
      <c r="HNB14" s="107"/>
      <c r="HNC14" s="108"/>
      <c r="HND14" s="107"/>
      <c r="HNE14" s="108"/>
      <c r="HNF14" s="107"/>
      <c r="HNG14" s="108"/>
      <c r="HNH14" s="107"/>
      <c r="HNI14" s="108"/>
      <c r="HNJ14" s="107"/>
      <c r="HNK14" s="108"/>
      <c r="HNL14" s="107"/>
      <c r="HNM14" s="108"/>
      <c r="HNN14" s="107"/>
      <c r="HNO14" s="108"/>
      <c r="HNP14" s="107"/>
      <c r="HNQ14" s="108"/>
      <c r="HNR14" s="107"/>
      <c r="HNS14" s="108"/>
      <c r="HNT14" s="107"/>
      <c r="HNU14" s="108"/>
      <c r="HNV14" s="107"/>
      <c r="HNW14" s="108"/>
      <c r="HNX14" s="107"/>
      <c r="HNY14" s="108"/>
      <c r="HNZ14" s="107"/>
      <c r="HOA14" s="108"/>
      <c r="HOB14" s="107"/>
      <c r="HOC14" s="108"/>
      <c r="HOD14" s="107"/>
      <c r="HOE14" s="108"/>
      <c r="HOF14" s="107"/>
      <c r="HOG14" s="108"/>
      <c r="HOH14" s="107"/>
      <c r="HOI14" s="108"/>
      <c r="HOJ14" s="107"/>
      <c r="HOK14" s="108"/>
      <c r="HOL14" s="107"/>
      <c r="HOM14" s="108"/>
      <c r="HON14" s="107"/>
      <c r="HOO14" s="108"/>
      <c r="HOP14" s="107"/>
      <c r="HOQ14" s="108"/>
      <c r="HOR14" s="107"/>
      <c r="HOS14" s="108"/>
      <c r="HOT14" s="107"/>
      <c r="HOU14" s="108"/>
      <c r="HOV14" s="107"/>
      <c r="HOW14" s="108"/>
      <c r="HOX14" s="107"/>
      <c r="HOY14" s="108"/>
      <c r="HOZ14" s="107"/>
      <c r="HPA14" s="108"/>
      <c r="HPB14" s="107"/>
      <c r="HPC14" s="108"/>
      <c r="HPD14" s="107"/>
      <c r="HPE14" s="108"/>
      <c r="HPF14" s="107"/>
      <c r="HPG14" s="108"/>
      <c r="HPH14" s="107"/>
      <c r="HPI14" s="108"/>
      <c r="HPJ14" s="107"/>
      <c r="HPK14" s="108"/>
      <c r="HPL14" s="107"/>
      <c r="HPM14" s="108"/>
      <c r="HPN14" s="107"/>
      <c r="HPO14" s="108"/>
      <c r="HPP14" s="107"/>
      <c r="HPQ14" s="108"/>
      <c r="HPR14" s="107"/>
      <c r="HPS14" s="108"/>
      <c r="HPT14" s="107"/>
      <c r="HPU14" s="108"/>
      <c r="HPV14" s="107"/>
      <c r="HPW14" s="108"/>
      <c r="HPX14" s="107"/>
      <c r="HPY14" s="108"/>
      <c r="HPZ14" s="107"/>
      <c r="HQA14" s="108"/>
      <c r="HQB14" s="107"/>
      <c r="HQC14" s="108"/>
      <c r="HQD14" s="107"/>
      <c r="HQE14" s="108"/>
      <c r="HQF14" s="107"/>
      <c r="HQG14" s="108"/>
      <c r="HQH14" s="107"/>
      <c r="HQI14" s="108"/>
      <c r="HQJ14" s="107"/>
      <c r="HQK14" s="108"/>
      <c r="HQL14" s="107"/>
      <c r="HQM14" s="108"/>
      <c r="HQN14" s="107"/>
      <c r="HQO14" s="108"/>
      <c r="HQP14" s="107"/>
      <c r="HQQ14" s="108"/>
      <c r="HQR14" s="107"/>
      <c r="HQS14" s="108"/>
      <c r="HQT14" s="107"/>
      <c r="HQU14" s="108"/>
      <c r="HQV14" s="107"/>
      <c r="HQW14" s="108"/>
      <c r="HQX14" s="107"/>
      <c r="HQY14" s="108"/>
      <c r="HQZ14" s="107"/>
      <c r="HRA14" s="108"/>
      <c r="HRB14" s="107"/>
      <c r="HRC14" s="108"/>
      <c r="HRD14" s="107"/>
      <c r="HRE14" s="108"/>
      <c r="HRF14" s="107"/>
      <c r="HRG14" s="108"/>
      <c r="HRH14" s="107"/>
      <c r="HRI14" s="108"/>
      <c r="HRJ14" s="107"/>
      <c r="HRK14" s="108"/>
      <c r="HRL14" s="107"/>
      <c r="HRM14" s="108"/>
      <c r="HRN14" s="107"/>
      <c r="HRO14" s="108"/>
      <c r="HRP14" s="107"/>
      <c r="HRQ14" s="108"/>
      <c r="HRR14" s="107"/>
      <c r="HRS14" s="108"/>
      <c r="HRT14" s="107"/>
      <c r="HRU14" s="108"/>
      <c r="HRV14" s="107"/>
      <c r="HRW14" s="108"/>
      <c r="HRX14" s="107"/>
      <c r="HRY14" s="108"/>
      <c r="HRZ14" s="107"/>
      <c r="HSA14" s="108"/>
      <c r="HSB14" s="107"/>
      <c r="HSC14" s="108"/>
      <c r="HSD14" s="107"/>
      <c r="HSE14" s="108"/>
      <c r="HSF14" s="107"/>
      <c r="HSG14" s="108"/>
      <c r="HSH14" s="107"/>
      <c r="HSI14" s="108"/>
      <c r="HSJ14" s="107"/>
      <c r="HSK14" s="108"/>
      <c r="HSL14" s="107"/>
      <c r="HSM14" s="108"/>
      <c r="HSN14" s="107"/>
      <c r="HSO14" s="108"/>
      <c r="HSP14" s="107"/>
      <c r="HSQ14" s="108"/>
      <c r="HSR14" s="107"/>
      <c r="HSS14" s="108"/>
      <c r="HST14" s="107"/>
      <c r="HSU14" s="108"/>
      <c r="HSV14" s="107"/>
      <c r="HSW14" s="108"/>
      <c r="HSX14" s="107"/>
      <c r="HSY14" s="108"/>
      <c r="HSZ14" s="107"/>
      <c r="HTA14" s="108"/>
      <c r="HTB14" s="107"/>
      <c r="HTC14" s="108"/>
      <c r="HTD14" s="107"/>
      <c r="HTE14" s="108"/>
      <c r="HTF14" s="107"/>
      <c r="HTG14" s="108"/>
      <c r="HTH14" s="107"/>
      <c r="HTI14" s="108"/>
      <c r="HTJ14" s="107"/>
      <c r="HTK14" s="108"/>
      <c r="HTL14" s="107"/>
      <c r="HTM14" s="108"/>
      <c r="HTN14" s="107"/>
      <c r="HTO14" s="108"/>
      <c r="HTP14" s="107"/>
      <c r="HTQ14" s="108"/>
      <c r="HTR14" s="107"/>
      <c r="HTS14" s="108"/>
      <c r="HTT14" s="107"/>
      <c r="HTU14" s="108"/>
      <c r="HTV14" s="107"/>
      <c r="HTW14" s="108"/>
      <c r="HTX14" s="107"/>
      <c r="HTY14" s="108"/>
      <c r="HTZ14" s="107"/>
      <c r="HUA14" s="108"/>
      <c r="HUB14" s="107"/>
      <c r="HUC14" s="108"/>
      <c r="HUD14" s="107"/>
      <c r="HUE14" s="108"/>
      <c r="HUF14" s="107"/>
      <c r="HUG14" s="108"/>
      <c r="HUH14" s="107"/>
      <c r="HUI14" s="108"/>
      <c r="HUJ14" s="107"/>
      <c r="HUK14" s="108"/>
      <c r="HUL14" s="107"/>
      <c r="HUM14" s="108"/>
      <c r="HUN14" s="107"/>
      <c r="HUO14" s="108"/>
      <c r="HUP14" s="107"/>
      <c r="HUQ14" s="108"/>
      <c r="HUR14" s="107"/>
      <c r="HUS14" s="108"/>
      <c r="HUT14" s="107"/>
      <c r="HUU14" s="108"/>
      <c r="HUV14" s="107"/>
      <c r="HUW14" s="108"/>
      <c r="HUX14" s="107"/>
      <c r="HUY14" s="108"/>
      <c r="HUZ14" s="107"/>
      <c r="HVA14" s="108"/>
      <c r="HVB14" s="107"/>
      <c r="HVC14" s="108"/>
      <c r="HVD14" s="107"/>
      <c r="HVE14" s="108"/>
      <c r="HVF14" s="107"/>
      <c r="HVG14" s="108"/>
      <c r="HVH14" s="107"/>
      <c r="HVI14" s="108"/>
      <c r="HVJ14" s="107"/>
      <c r="HVK14" s="108"/>
      <c r="HVL14" s="107"/>
      <c r="HVM14" s="108"/>
      <c r="HVN14" s="107"/>
      <c r="HVO14" s="108"/>
      <c r="HVP14" s="107"/>
      <c r="HVQ14" s="108"/>
      <c r="HVR14" s="107"/>
      <c r="HVS14" s="108"/>
      <c r="HVT14" s="107"/>
      <c r="HVU14" s="108"/>
      <c r="HVV14" s="107"/>
      <c r="HVW14" s="108"/>
      <c r="HVX14" s="107"/>
      <c r="HVY14" s="108"/>
      <c r="HVZ14" s="107"/>
      <c r="HWA14" s="108"/>
      <c r="HWB14" s="107"/>
      <c r="HWC14" s="108"/>
      <c r="HWD14" s="107"/>
      <c r="HWE14" s="108"/>
      <c r="HWF14" s="107"/>
      <c r="HWG14" s="108"/>
      <c r="HWH14" s="107"/>
      <c r="HWI14" s="108"/>
      <c r="HWJ14" s="107"/>
      <c r="HWK14" s="108"/>
      <c r="HWL14" s="107"/>
      <c r="HWM14" s="108"/>
      <c r="HWN14" s="107"/>
      <c r="HWO14" s="108"/>
      <c r="HWP14" s="107"/>
      <c r="HWQ14" s="108"/>
      <c r="HWR14" s="107"/>
      <c r="HWS14" s="108"/>
      <c r="HWT14" s="107"/>
      <c r="HWU14" s="108"/>
      <c r="HWV14" s="107"/>
      <c r="HWW14" s="108"/>
      <c r="HWX14" s="107"/>
      <c r="HWY14" s="108"/>
      <c r="HWZ14" s="107"/>
      <c r="HXA14" s="108"/>
      <c r="HXB14" s="107"/>
      <c r="HXC14" s="108"/>
      <c r="HXD14" s="107"/>
      <c r="HXE14" s="108"/>
      <c r="HXF14" s="107"/>
      <c r="HXG14" s="108"/>
      <c r="HXH14" s="107"/>
      <c r="HXI14" s="108"/>
      <c r="HXJ14" s="107"/>
      <c r="HXK14" s="108"/>
      <c r="HXL14" s="107"/>
      <c r="HXM14" s="108"/>
      <c r="HXN14" s="107"/>
      <c r="HXO14" s="108"/>
      <c r="HXP14" s="107"/>
      <c r="HXQ14" s="108"/>
      <c r="HXR14" s="107"/>
      <c r="HXS14" s="108"/>
      <c r="HXT14" s="107"/>
      <c r="HXU14" s="108"/>
      <c r="HXV14" s="107"/>
      <c r="HXW14" s="108"/>
      <c r="HXX14" s="107"/>
      <c r="HXY14" s="108"/>
      <c r="HXZ14" s="107"/>
      <c r="HYA14" s="108"/>
      <c r="HYB14" s="107"/>
      <c r="HYC14" s="108"/>
      <c r="HYD14" s="107"/>
      <c r="HYE14" s="108"/>
      <c r="HYF14" s="107"/>
      <c r="HYG14" s="108"/>
      <c r="HYH14" s="107"/>
      <c r="HYI14" s="108"/>
      <c r="HYJ14" s="107"/>
      <c r="HYK14" s="108"/>
      <c r="HYL14" s="107"/>
      <c r="HYM14" s="108"/>
      <c r="HYN14" s="107"/>
      <c r="HYO14" s="108"/>
      <c r="HYP14" s="107"/>
      <c r="HYQ14" s="108"/>
      <c r="HYR14" s="107"/>
      <c r="HYS14" s="108"/>
      <c r="HYT14" s="107"/>
      <c r="HYU14" s="108"/>
      <c r="HYV14" s="107"/>
      <c r="HYW14" s="108"/>
      <c r="HYX14" s="107"/>
      <c r="HYY14" s="108"/>
      <c r="HYZ14" s="107"/>
      <c r="HZA14" s="108"/>
      <c r="HZB14" s="107"/>
      <c r="HZC14" s="108"/>
      <c r="HZD14" s="107"/>
      <c r="HZE14" s="108"/>
      <c r="HZF14" s="107"/>
      <c r="HZG14" s="108"/>
      <c r="HZH14" s="107"/>
      <c r="HZI14" s="108"/>
      <c r="HZJ14" s="107"/>
      <c r="HZK14" s="108"/>
      <c r="HZL14" s="107"/>
      <c r="HZM14" s="108"/>
      <c r="HZN14" s="107"/>
      <c r="HZO14" s="108"/>
      <c r="HZP14" s="107"/>
      <c r="HZQ14" s="108"/>
      <c r="HZR14" s="107"/>
      <c r="HZS14" s="108"/>
      <c r="HZT14" s="107"/>
      <c r="HZU14" s="108"/>
      <c r="HZV14" s="107"/>
      <c r="HZW14" s="108"/>
      <c r="HZX14" s="107"/>
      <c r="HZY14" s="108"/>
      <c r="HZZ14" s="107"/>
      <c r="IAA14" s="108"/>
      <c r="IAB14" s="107"/>
      <c r="IAC14" s="108"/>
      <c r="IAD14" s="107"/>
      <c r="IAE14" s="108"/>
      <c r="IAF14" s="107"/>
      <c r="IAG14" s="108"/>
      <c r="IAH14" s="107"/>
      <c r="IAI14" s="108"/>
      <c r="IAJ14" s="107"/>
      <c r="IAK14" s="108"/>
      <c r="IAL14" s="107"/>
      <c r="IAM14" s="108"/>
      <c r="IAN14" s="107"/>
      <c r="IAO14" s="108"/>
      <c r="IAP14" s="107"/>
      <c r="IAQ14" s="108"/>
      <c r="IAR14" s="107"/>
      <c r="IAS14" s="108"/>
      <c r="IAT14" s="107"/>
      <c r="IAU14" s="108"/>
      <c r="IAV14" s="107"/>
      <c r="IAW14" s="108"/>
      <c r="IAX14" s="107"/>
      <c r="IAY14" s="108"/>
      <c r="IAZ14" s="107"/>
      <c r="IBA14" s="108"/>
      <c r="IBB14" s="107"/>
      <c r="IBC14" s="108"/>
      <c r="IBD14" s="107"/>
      <c r="IBE14" s="108"/>
      <c r="IBF14" s="107"/>
      <c r="IBG14" s="108"/>
      <c r="IBH14" s="107"/>
      <c r="IBI14" s="108"/>
      <c r="IBJ14" s="107"/>
      <c r="IBK14" s="108"/>
      <c r="IBL14" s="107"/>
      <c r="IBM14" s="108"/>
      <c r="IBN14" s="107"/>
      <c r="IBO14" s="108"/>
      <c r="IBP14" s="107"/>
      <c r="IBQ14" s="108"/>
      <c r="IBR14" s="107"/>
      <c r="IBS14" s="108"/>
      <c r="IBT14" s="107"/>
      <c r="IBU14" s="108"/>
      <c r="IBV14" s="107"/>
      <c r="IBW14" s="108"/>
      <c r="IBX14" s="107"/>
      <c r="IBY14" s="108"/>
      <c r="IBZ14" s="107"/>
      <c r="ICA14" s="108"/>
      <c r="ICB14" s="107"/>
      <c r="ICC14" s="108"/>
      <c r="ICD14" s="107"/>
      <c r="ICE14" s="108"/>
      <c r="ICF14" s="107"/>
      <c r="ICG14" s="108"/>
      <c r="ICH14" s="107"/>
      <c r="ICI14" s="108"/>
      <c r="ICJ14" s="107"/>
      <c r="ICK14" s="108"/>
      <c r="ICL14" s="107"/>
      <c r="ICM14" s="108"/>
      <c r="ICN14" s="107"/>
      <c r="ICO14" s="108"/>
      <c r="ICP14" s="107"/>
      <c r="ICQ14" s="108"/>
      <c r="ICR14" s="107"/>
      <c r="ICS14" s="108"/>
      <c r="ICT14" s="107"/>
      <c r="ICU14" s="108"/>
      <c r="ICV14" s="107"/>
      <c r="ICW14" s="108"/>
      <c r="ICX14" s="107"/>
      <c r="ICY14" s="108"/>
      <c r="ICZ14" s="107"/>
      <c r="IDA14" s="108"/>
      <c r="IDB14" s="107"/>
      <c r="IDC14" s="108"/>
      <c r="IDD14" s="107"/>
      <c r="IDE14" s="108"/>
      <c r="IDF14" s="107"/>
      <c r="IDG14" s="108"/>
      <c r="IDH14" s="107"/>
      <c r="IDI14" s="108"/>
      <c r="IDJ14" s="107"/>
      <c r="IDK14" s="108"/>
      <c r="IDL14" s="107"/>
      <c r="IDM14" s="108"/>
      <c r="IDN14" s="107"/>
      <c r="IDO14" s="108"/>
      <c r="IDP14" s="107"/>
      <c r="IDQ14" s="108"/>
      <c r="IDR14" s="107"/>
      <c r="IDS14" s="108"/>
      <c r="IDT14" s="107"/>
      <c r="IDU14" s="108"/>
      <c r="IDV14" s="107"/>
      <c r="IDW14" s="108"/>
      <c r="IDX14" s="107"/>
      <c r="IDY14" s="108"/>
      <c r="IDZ14" s="107"/>
      <c r="IEA14" s="108"/>
      <c r="IEB14" s="107"/>
      <c r="IEC14" s="108"/>
      <c r="IED14" s="107"/>
      <c r="IEE14" s="108"/>
      <c r="IEF14" s="107"/>
      <c r="IEG14" s="108"/>
      <c r="IEH14" s="107"/>
      <c r="IEI14" s="108"/>
      <c r="IEJ14" s="107"/>
      <c r="IEK14" s="108"/>
      <c r="IEL14" s="107"/>
      <c r="IEM14" s="108"/>
      <c r="IEN14" s="107"/>
      <c r="IEO14" s="108"/>
      <c r="IEP14" s="107"/>
      <c r="IEQ14" s="108"/>
      <c r="IER14" s="107"/>
      <c r="IES14" s="108"/>
      <c r="IET14" s="107"/>
      <c r="IEU14" s="108"/>
      <c r="IEV14" s="107"/>
      <c r="IEW14" s="108"/>
      <c r="IEX14" s="107"/>
      <c r="IEY14" s="108"/>
      <c r="IEZ14" s="107"/>
      <c r="IFA14" s="108"/>
      <c r="IFB14" s="107"/>
      <c r="IFC14" s="108"/>
      <c r="IFD14" s="107"/>
      <c r="IFE14" s="108"/>
      <c r="IFF14" s="107"/>
      <c r="IFG14" s="108"/>
      <c r="IFH14" s="107"/>
      <c r="IFI14" s="108"/>
      <c r="IFJ14" s="107"/>
      <c r="IFK14" s="108"/>
      <c r="IFL14" s="107"/>
      <c r="IFM14" s="108"/>
      <c r="IFN14" s="107"/>
      <c r="IFO14" s="108"/>
      <c r="IFP14" s="107"/>
      <c r="IFQ14" s="108"/>
      <c r="IFR14" s="107"/>
      <c r="IFS14" s="108"/>
      <c r="IFT14" s="107"/>
      <c r="IFU14" s="108"/>
      <c r="IFV14" s="107"/>
      <c r="IFW14" s="108"/>
      <c r="IFX14" s="107"/>
      <c r="IFY14" s="108"/>
      <c r="IFZ14" s="107"/>
      <c r="IGA14" s="108"/>
      <c r="IGB14" s="107"/>
      <c r="IGC14" s="108"/>
      <c r="IGD14" s="107"/>
      <c r="IGE14" s="108"/>
      <c r="IGF14" s="107"/>
      <c r="IGG14" s="108"/>
      <c r="IGH14" s="107"/>
      <c r="IGI14" s="108"/>
      <c r="IGJ14" s="107"/>
      <c r="IGK14" s="108"/>
      <c r="IGL14" s="107"/>
      <c r="IGM14" s="108"/>
      <c r="IGN14" s="107"/>
      <c r="IGO14" s="108"/>
      <c r="IGP14" s="107"/>
      <c r="IGQ14" s="108"/>
      <c r="IGR14" s="107"/>
      <c r="IGS14" s="108"/>
      <c r="IGT14" s="107"/>
      <c r="IGU14" s="108"/>
      <c r="IGV14" s="107"/>
      <c r="IGW14" s="108"/>
      <c r="IGX14" s="107"/>
      <c r="IGY14" s="108"/>
      <c r="IGZ14" s="107"/>
      <c r="IHA14" s="108"/>
      <c r="IHB14" s="107"/>
      <c r="IHC14" s="108"/>
      <c r="IHD14" s="107"/>
      <c r="IHE14" s="108"/>
      <c r="IHF14" s="107"/>
      <c r="IHG14" s="108"/>
      <c r="IHH14" s="107"/>
      <c r="IHI14" s="108"/>
      <c r="IHJ14" s="107"/>
      <c r="IHK14" s="108"/>
      <c r="IHL14" s="107"/>
      <c r="IHM14" s="108"/>
      <c r="IHN14" s="107"/>
      <c r="IHO14" s="108"/>
      <c r="IHP14" s="107"/>
      <c r="IHQ14" s="108"/>
      <c r="IHR14" s="107"/>
      <c r="IHS14" s="108"/>
      <c r="IHT14" s="107"/>
      <c r="IHU14" s="108"/>
      <c r="IHV14" s="107"/>
      <c r="IHW14" s="108"/>
      <c r="IHX14" s="107"/>
      <c r="IHY14" s="108"/>
      <c r="IHZ14" s="107"/>
      <c r="IIA14" s="108"/>
      <c r="IIB14" s="107"/>
      <c r="IIC14" s="108"/>
      <c r="IID14" s="107"/>
      <c r="IIE14" s="108"/>
      <c r="IIF14" s="107"/>
      <c r="IIG14" s="108"/>
      <c r="IIH14" s="107"/>
      <c r="III14" s="108"/>
      <c r="IIJ14" s="107"/>
      <c r="IIK14" s="108"/>
      <c r="IIL14" s="107"/>
      <c r="IIM14" s="108"/>
      <c r="IIN14" s="107"/>
      <c r="IIO14" s="108"/>
      <c r="IIP14" s="107"/>
      <c r="IIQ14" s="108"/>
      <c r="IIR14" s="107"/>
      <c r="IIS14" s="108"/>
      <c r="IIT14" s="107"/>
      <c r="IIU14" s="108"/>
      <c r="IIV14" s="107"/>
      <c r="IIW14" s="108"/>
      <c r="IIX14" s="107"/>
      <c r="IIY14" s="108"/>
      <c r="IIZ14" s="107"/>
      <c r="IJA14" s="108"/>
      <c r="IJB14" s="107"/>
      <c r="IJC14" s="108"/>
      <c r="IJD14" s="107"/>
      <c r="IJE14" s="108"/>
      <c r="IJF14" s="107"/>
      <c r="IJG14" s="108"/>
      <c r="IJH14" s="107"/>
      <c r="IJI14" s="108"/>
      <c r="IJJ14" s="107"/>
      <c r="IJK14" s="108"/>
      <c r="IJL14" s="107"/>
      <c r="IJM14" s="108"/>
      <c r="IJN14" s="107"/>
      <c r="IJO14" s="108"/>
      <c r="IJP14" s="107"/>
      <c r="IJQ14" s="108"/>
      <c r="IJR14" s="107"/>
      <c r="IJS14" s="108"/>
      <c r="IJT14" s="107"/>
      <c r="IJU14" s="108"/>
      <c r="IJV14" s="107"/>
      <c r="IJW14" s="108"/>
      <c r="IJX14" s="107"/>
      <c r="IJY14" s="108"/>
      <c r="IJZ14" s="107"/>
      <c r="IKA14" s="108"/>
      <c r="IKB14" s="107"/>
      <c r="IKC14" s="108"/>
      <c r="IKD14" s="107"/>
      <c r="IKE14" s="108"/>
      <c r="IKF14" s="107"/>
      <c r="IKG14" s="108"/>
      <c r="IKH14" s="107"/>
      <c r="IKI14" s="108"/>
      <c r="IKJ14" s="107"/>
      <c r="IKK14" s="108"/>
      <c r="IKL14" s="107"/>
      <c r="IKM14" s="108"/>
      <c r="IKN14" s="107"/>
      <c r="IKO14" s="108"/>
      <c r="IKP14" s="107"/>
      <c r="IKQ14" s="108"/>
      <c r="IKR14" s="107"/>
      <c r="IKS14" s="108"/>
      <c r="IKT14" s="107"/>
      <c r="IKU14" s="108"/>
      <c r="IKV14" s="107"/>
      <c r="IKW14" s="108"/>
      <c r="IKX14" s="107"/>
      <c r="IKY14" s="108"/>
      <c r="IKZ14" s="107"/>
      <c r="ILA14" s="108"/>
      <c r="ILB14" s="107"/>
      <c r="ILC14" s="108"/>
      <c r="ILD14" s="107"/>
      <c r="ILE14" s="108"/>
      <c r="ILF14" s="107"/>
      <c r="ILG14" s="108"/>
      <c r="ILH14" s="107"/>
      <c r="ILI14" s="108"/>
      <c r="ILJ14" s="107"/>
      <c r="ILK14" s="108"/>
      <c r="ILL14" s="107"/>
      <c r="ILM14" s="108"/>
      <c r="ILN14" s="107"/>
      <c r="ILO14" s="108"/>
      <c r="ILP14" s="107"/>
      <c r="ILQ14" s="108"/>
      <c r="ILR14" s="107"/>
      <c r="ILS14" s="108"/>
      <c r="ILT14" s="107"/>
      <c r="ILU14" s="108"/>
      <c r="ILV14" s="107"/>
      <c r="ILW14" s="108"/>
      <c r="ILX14" s="107"/>
      <c r="ILY14" s="108"/>
      <c r="ILZ14" s="107"/>
      <c r="IMA14" s="108"/>
      <c r="IMB14" s="107"/>
      <c r="IMC14" s="108"/>
      <c r="IMD14" s="107"/>
      <c r="IME14" s="108"/>
      <c r="IMF14" s="107"/>
      <c r="IMG14" s="108"/>
      <c r="IMH14" s="107"/>
      <c r="IMI14" s="108"/>
      <c r="IMJ14" s="107"/>
      <c r="IMK14" s="108"/>
      <c r="IML14" s="107"/>
      <c r="IMM14" s="108"/>
      <c r="IMN14" s="107"/>
      <c r="IMO14" s="108"/>
      <c r="IMP14" s="107"/>
      <c r="IMQ14" s="108"/>
      <c r="IMR14" s="107"/>
      <c r="IMS14" s="108"/>
      <c r="IMT14" s="107"/>
      <c r="IMU14" s="108"/>
      <c r="IMV14" s="107"/>
      <c r="IMW14" s="108"/>
      <c r="IMX14" s="107"/>
      <c r="IMY14" s="108"/>
      <c r="IMZ14" s="107"/>
      <c r="INA14" s="108"/>
      <c r="INB14" s="107"/>
      <c r="INC14" s="108"/>
      <c r="IND14" s="107"/>
      <c r="INE14" s="108"/>
      <c r="INF14" s="107"/>
      <c r="ING14" s="108"/>
      <c r="INH14" s="107"/>
      <c r="INI14" s="108"/>
      <c r="INJ14" s="107"/>
      <c r="INK14" s="108"/>
      <c r="INL14" s="107"/>
      <c r="INM14" s="108"/>
      <c r="INN14" s="107"/>
      <c r="INO14" s="108"/>
      <c r="INP14" s="107"/>
      <c r="INQ14" s="108"/>
      <c r="INR14" s="107"/>
      <c r="INS14" s="108"/>
      <c r="INT14" s="107"/>
      <c r="INU14" s="108"/>
      <c r="INV14" s="107"/>
      <c r="INW14" s="108"/>
      <c r="INX14" s="107"/>
      <c r="INY14" s="108"/>
      <c r="INZ14" s="107"/>
      <c r="IOA14" s="108"/>
      <c r="IOB14" s="107"/>
      <c r="IOC14" s="108"/>
      <c r="IOD14" s="107"/>
      <c r="IOE14" s="108"/>
      <c r="IOF14" s="107"/>
      <c r="IOG14" s="108"/>
      <c r="IOH14" s="107"/>
      <c r="IOI14" s="108"/>
      <c r="IOJ14" s="107"/>
      <c r="IOK14" s="108"/>
      <c r="IOL14" s="107"/>
      <c r="IOM14" s="108"/>
      <c r="ION14" s="107"/>
      <c r="IOO14" s="108"/>
      <c r="IOP14" s="107"/>
      <c r="IOQ14" s="108"/>
      <c r="IOR14" s="107"/>
      <c r="IOS14" s="108"/>
      <c r="IOT14" s="107"/>
      <c r="IOU14" s="108"/>
      <c r="IOV14" s="107"/>
      <c r="IOW14" s="108"/>
      <c r="IOX14" s="107"/>
      <c r="IOY14" s="108"/>
      <c r="IOZ14" s="107"/>
      <c r="IPA14" s="108"/>
      <c r="IPB14" s="107"/>
      <c r="IPC14" s="108"/>
      <c r="IPD14" s="107"/>
      <c r="IPE14" s="108"/>
      <c r="IPF14" s="107"/>
      <c r="IPG14" s="108"/>
      <c r="IPH14" s="107"/>
      <c r="IPI14" s="108"/>
      <c r="IPJ14" s="107"/>
      <c r="IPK14" s="108"/>
      <c r="IPL14" s="107"/>
      <c r="IPM14" s="108"/>
      <c r="IPN14" s="107"/>
      <c r="IPO14" s="108"/>
      <c r="IPP14" s="107"/>
      <c r="IPQ14" s="108"/>
      <c r="IPR14" s="107"/>
      <c r="IPS14" s="108"/>
      <c r="IPT14" s="107"/>
      <c r="IPU14" s="108"/>
      <c r="IPV14" s="107"/>
      <c r="IPW14" s="108"/>
      <c r="IPX14" s="107"/>
      <c r="IPY14" s="108"/>
      <c r="IPZ14" s="107"/>
      <c r="IQA14" s="108"/>
      <c r="IQB14" s="107"/>
      <c r="IQC14" s="108"/>
      <c r="IQD14" s="107"/>
      <c r="IQE14" s="108"/>
      <c r="IQF14" s="107"/>
      <c r="IQG14" s="108"/>
      <c r="IQH14" s="107"/>
      <c r="IQI14" s="108"/>
      <c r="IQJ14" s="107"/>
      <c r="IQK14" s="108"/>
      <c r="IQL14" s="107"/>
      <c r="IQM14" s="108"/>
      <c r="IQN14" s="107"/>
      <c r="IQO14" s="108"/>
      <c r="IQP14" s="107"/>
      <c r="IQQ14" s="108"/>
      <c r="IQR14" s="107"/>
      <c r="IQS14" s="108"/>
      <c r="IQT14" s="107"/>
      <c r="IQU14" s="108"/>
      <c r="IQV14" s="107"/>
      <c r="IQW14" s="108"/>
      <c r="IQX14" s="107"/>
      <c r="IQY14" s="108"/>
      <c r="IQZ14" s="107"/>
      <c r="IRA14" s="108"/>
      <c r="IRB14" s="107"/>
      <c r="IRC14" s="108"/>
      <c r="IRD14" s="107"/>
      <c r="IRE14" s="108"/>
      <c r="IRF14" s="107"/>
      <c r="IRG14" s="108"/>
      <c r="IRH14" s="107"/>
      <c r="IRI14" s="108"/>
      <c r="IRJ14" s="107"/>
      <c r="IRK14" s="108"/>
      <c r="IRL14" s="107"/>
      <c r="IRM14" s="108"/>
      <c r="IRN14" s="107"/>
      <c r="IRO14" s="108"/>
      <c r="IRP14" s="107"/>
      <c r="IRQ14" s="108"/>
      <c r="IRR14" s="107"/>
      <c r="IRS14" s="108"/>
      <c r="IRT14" s="107"/>
      <c r="IRU14" s="108"/>
      <c r="IRV14" s="107"/>
      <c r="IRW14" s="108"/>
      <c r="IRX14" s="107"/>
      <c r="IRY14" s="108"/>
      <c r="IRZ14" s="107"/>
      <c r="ISA14" s="108"/>
      <c r="ISB14" s="107"/>
      <c r="ISC14" s="108"/>
      <c r="ISD14" s="107"/>
      <c r="ISE14" s="108"/>
      <c r="ISF14" s="107"/>
      <c r="ISG14" s="108"/>
      <c r="ISH14" s="107"/>
      <c r="ISI14" s="108"/>
      <c r="ISJ14" s="107"/>
      <c r="ISK14" s="108"/>
      <c r="ISL14" s="107"/>
      <c r="ISM14" s="108"/>
      <c r="ISN14" s="107"/>
      <c r="ISO14" s="108"/>
      <c r="ISP14" s="107"/>
      <c r="ISQ14" s="108"/>
      <c r="ISR14" s="107"/>
      <c r="ISS14" s="108"/>
      <c r="IST14" s="107"/>
      <c r="ISU14" s="108"/>
      <c r="ISV14" s="107"/>
      <c r="ISW14" s="108"/>
      <c r="ISX14" s="107"/>
      <c r="ISY14" s="108"/>
      <c r="ISZ14" s="107"/>
      <c r="ITA14" s="108"/>
      <c r="ITB14" s="107"/>
      <c r="ITC14" s="108"/>
      <c r="ITD14" s="107"/>
      <c r="ITE14" s="108"/>
      <c r="ITF14" s="107"/>
      <c r="ITG14" s="108"/>
      <c r="ITH14" s="107"/>
      <c r="ITI14" s="108"/>
      <c r="ITJ14" s="107"/>
      <c r="ITK14" s="108"/>
      <c r="ITL14" s="107"/>
      <c r="ITM14" s="108"/>
      <c r="ITN14" s="107"/>
      <c r="ITO14" s="108"/>
      <c r="ITP14" s="107"/>
      <c r="ITQ14" s="108"/>
      <c r="ITR14" s="107"/>
      <c r="ITS14" s="108"/>
      <c r="ITT14" s="107"/>
      <c r="ITU14" s="108"/>
      <c r="ITV14" s="107"/>
      <c r="ITW14" s="108"/>
      <c r="ITX14" s="107"/>
      <c r="ITY14" s="108"/>
      <c r="ITZ14" s="107"/>
      <c r="IUA14" s="108"/>
      <c r="IUB14" s="107"/>
      <c r="IUC14" s="108"/>
      <c r="IUD14" s="107"/>
      <c r="IUE14" s="108"/>
      <c r="IUF14" s="107"/>
      <c r="IUG14" s="108"/>
      <c r="IUH14" s="107"/>
      <c r="IUI14" s="108"/>
      <c r="IUJ14" s="107"/>
      <c r="IUK14" s="108"/>
      <c r="IUL14" s="107"/>
      <c r="IUM14" s="108"/>
      <c r="IUN14" s="107"/>
      <c r="IUO14" s="108"/>
      <c r="IUP14" s="107"/>
      <c r="IUQ14" s="108"/>
      <c r="IUR14" s="107"/>
      <c r="IUS14" s="108"/>
      <c r="IUT14" s="107"/>
      <c r="IUU14" s="108"/>
      <c r="IUV14" s="107"/>
      <c r="IUW14" s="108"/>
      <c r="IUX14" s="107"/>
      <c r="IUY14" s="108"/>
      <c r="IUZ14" s="107"/>
      <c r="IVA14" s="108"/>
      <c r="IVB14" s="107"/>
      <c r="IVC14" s="108"/>
      <c r="IVD14" s="107"/>
      <c r="IVE14" s="108"/>
      <c r="IVF14" s="107"/>
      <c r="IVG14" s="108"/>
      <c r="IVH14" s="107"/>
      <c r="IVI14" s="108"/>
      <c r="IVJ14" s="107"/>
      <c r="IVK14" s="108"/>
      <c r="IVL14" s="107"/>
      <c r="IVM14" s="108"/>
      <c r="IVN14" s="107"/>
      <c r="IVO14" s="108"/>
      <c r="IVP14" s="107"/>
      <c r="IVQ14" s="108"/>
      <c r="IVR14" s="107"/>
      <c r="IVS14" s="108"/>
      <c r="IVT14" s="107"/>
      <c r="IVU14" s="108"/>
      <c r="IVV14" s="107"/>
      <c r="IVW14" s="108"/>
      <c r="IVX14" s="107"/>
      <c r="IVY14" s="108"/>
      <c r="IVZ14" s="107"/>
      <c r="IWA14" s="108"/>
      <c r="IWB14" s="107"/>
      <c r="IWC14" s="108"/>
      <c r="IWD14" s="107"/>
      <c r="IWE14" s="108"/>
      <c r="IWF14" s="107"/>
      <c r="IWG14" s="108"/>
      <c r="IWH14" s="107"/>
      <c r="IWI14" s="108"/>
      <c r="IWJ14" s="107"/>
      <c r="IWK14" s="108"/>
      <c r="IWL14" s="107"/>
      <c r="IWM14" s="108"/>
      <c r="IWN14" s="107"/>
      <c r="IWO14" s="108"/>
      <c r="IWP14" s="107"/>
      <c r="IWQ14" s="108"/>
      <c r="IWR14" s="107"/>
      <c r="IWS14" s="108"/>
      <c r="IWT14" s="107"/>
      <c r="IWU14" s="108"/>
      <c r="IWV14" s="107"/>
      <c r="IWW14" s="108"/>
      <c r="IWX14" s="107"/>
      <c r="IWY14" s="108"/>
      <c r="IWZ14" s="107"/>
      <c r="IXA14" s="108"/>
      <c r="IXB14" s="107"/>
      <c r="IXC14" s="108"/>
      <c r="IXD14" s="107"/>
      <c r="IXE14" s="108"/>
      <c r="IXF14" s="107"/>
      <c r="IXG14" s="108"/>
      <c r="IXH14" s="107"/>
      <c r="IXI14" s="108"/>
      <c r="IXJ14" s="107"/>
      <c r="IXK14" s="108"/>
      <c r="IXL14" s="107"/>
      <c r="IXM14" s="108"/>
      <c r="IXN14" s="107"/>
      <c r="IXO14" s="108"/>
      <c r="IXP14" s="107"/>
      <c r="IXQ14" s="108"/>
      <c r="IXR14" s="107"/>
      <c r="IXS14" s="108"/>
      <c r="IXT14" s="107"/>
      <c r="IXU14" s="108"/>
      <c r="IXV14" s="107"/>
      <c r="IXW14" s="108"/>
      <c r="IXX14" s="107"/>
      <c r="IXY14" s="108"/>
      <c r="IXZ14" s="107"/>
      <c r="IYA14" s="108"/>
      <c r="IYB14" s="107"/>
      <c r="IYC14" s="108"/>
      <c r="IYD14" s="107"/>
      <c r="IYE14" s="108"/>
      <c r="IYF14" s="107"/>
      <c r="IYG14" s="108"/>
      <c r="IYH14" s="107"/>
      <c r="IYI14" s="108"/>
      <c r="IYJ14" s="107"/>
      <c r="IYK14" s="108"/>
      <c r="IYL14" s="107"/>
      <c r="IYM14" s="108"/>
      <c r="IYN14" s="107"/>
      <c r="IYO14" s="108"/>
      <c r="IYP14" s="107"/>
      <c r="IYQ14" s="108"/>
      <c r="IYR14" s="107"/>
      <c r="IYS14" s="108"/>
      <c r="IYT14" s="107"/>
      <c r="IYU14" s="108"/>
      <c r="IYV14" s="107"/>
      <c r="IYW14" s="108"/>
      <c r="IYX14" s="107"/>
      <c r="IYY14" s="108"/>
      <c r="IYZ14" s="107"/>
      <c r="IZA14" s="108"/>
      <c r="IZB14" s="107"/>
      <c r="IZC14" s="108"/>
      <c r="IZD14" s="107"/>
      <c r="IZE14" s="108"/>
      <c r="IZF14" s="107"/>
      <c r="IZG14" s="108"/>
      <c r="IZH14" s="107"/>
      <c r="IZI14" s="108"/>
      <c r="IZJ14" s="107"/>
      <c r="IZK14" s="108"/>
      <c r="IZL14" s="107"/>
      <c r="IZM14" s="108"/>
      <c r="IZN14" s="107"/>
      <c r="IZO14" s="108"/>
      <c r="IZP14" s="107"/>
      <c r="IZQ14" s="108"/>
      <c r="IZR14" s="107"/>
      <c r="IZS14" s="108"/>
      <c r="IZT14" s="107"/>
      <c r="IZU14" s="108"/>
      <c r="IZV14" s="107"/>
      <c r="IZW14" s="108"/>
      <c r="IZX14" s="107"/>
      <c r="IZY14" s="108"/>
      <c r="IZZ14" s="107"/>
      <c r="JAA14" s="108"/>
      <c r="JAB14" s="107"/>
      <c r="JAC14" s="108"/>
      <c r="JAD14" s="107"/>
      <c r="JAE14" s="108"/>
      <c r="JAF14" s="107"/>
      <c r="JAG14" s="108"/>
      <c r="JAH14" s="107"/>
      <c r="JAI14" s="108"/>
      <c r="JAJ14" s="107"/>
      <c r="JAK14" s="108"/>
      <c r="JAL14" s="107"/>
      <c r="JAM14" s="108"/>
      <c r="JAN14" s="107"/>
      <c r="JAO14" s="108"/>
      <c r="JAP14" s="107"/>
      <c r="JAQ14" s="108"/>
      <c r="JAR14" s="107"/>
      <c r="JAS14" s="108"/>
      <c r="JAT14" s="107"/>
      <c r="JAU14" s="108"/>
      <c r="JAV14" s="107"/>
      <c r="JAW14" s="108"/>
      <c r="JAX14" s="107"/>
      <c r="JAY14" s="108"/>
      <c r="JAZ14" s="107"/>
      <c r="JBA14" s="108"/>
      <c r="JBB14" s="107"/>
      <c r="JBC14" s="108"/>
      <c r="JBD14" s="107"/>
      <c r="JBE14" s="108"/>
      <c r="JBF14" s="107"/>
      <c r="JBG14" s="108"/>
      <c r="JBH14" s="107"/>
      <c r="JBI14" s="108"/>
      <c r="JBJ14" s="107"/>
      <c r="JBK14" s="108"/>
      <c r="JBL14" s="107"/>
      <c r="JBM14" s="108"/>
      <c r="JBN14" s="107"/>
      <c r="JBO14" s="108"/>
      <c r="JBP14" s="107"/>
      <c r="JBQ14" s="108"/>
      <c r="JBR14" s="107"/>
      <c r="JBS14" s="108"/>
      <c r="JBT14" s="107"/>
      <c r="JBU14" s="108"/>
      <c r="JBV14" s="107"/>
      <c r="JBW14" s="108"/>
      <c r="JBX14" s="107"/>
      <c r="JBY14" s="108"/>
      <c r="JBZ14" s="107"/>
      <c r="JCA14" s="108"/>
      <c r="JCB14" s="107"/>
      <c r="JCC14" s="108"/>
      <c r="JCD14" s="107"/>
      <c r="JCE14" s="108"/>
      <c r="JCF14" s="107"/>
      <c r="JCG14" s="108"/>
      <c r="JCH14" s="107"/>
      <c r="JCI14" s="108"/>
      <c r="JCJ14" s="107"/>
      <c r="JCK14" s="108"/>
      <c r="JCL14" s="107"/>
      <c r="JCM14" s="108"/>
      <c r="JCN14" s="107"/>
      <c r="JCO14" s="108"/>
      <c r="JCP14" s="107"/>
      <c r="JCQ14" s="108"/>
      <c r="JCR14" s="107"/>
      <c r="JCS14" s="108"/>
      <c r="JCT14" s="107"/>
      <c r="JCU14" s="108"/>
      <c r="JCV14" s="107"/>
      <c r="JCW14" s="108"/>
      <c r="JCX14" s="107"/>
      <c r="JCY14" s="108"/>
      <c r="JCZ14" s="107"/>
      <c r="JDA14" s="108"/>
      <c r="JDB14" s="107"/>
      <c r="JDC14" s="108"/>
      <c r="JDD14" s="107"/>
      <c r="JDE14" s="108"/>
      <c r="JDF14" s="107"/>
      <c r="JDG14" s="108"/>
      <c r="JDH14" s="107"/>
      <c r="JDI14" s="108"/>
      <c r="JDJ14" s="107"/>
      <c r="JDK14" s="108"/>
      <c r="JDL14" s="107"/>
      <c r="JDM14" s="108"/>
      <c r="JDN14" s="107"/>
      <c r="JDO14" s="108"/>
      <c r="JDP14" s="107"/>
      <c r="JDQ14" s="108"/>
      <c r="JDR14" s="107"/>
      <c r="JDS14" s="108"/>
      <c r="JDT14" s="107"/>
      <c r="JDU14" s="108"/>
      <c r="JDV14" s="107"/>
      <c r="JDW14" s="108"/>
      <c r="JDX14" s="107"/>
      <c r="JDY14" s="108"/>
      <c r="JDZ14" s="107"/>
      <c r="JEA14" s="108"/>
      <c r="JEB14" s="107"/>
      <c r="JEC14" s="108"/>
      <c r="JED14" s="107"/>
      <c r="JEE14" s="108"/>
      <c r="JEF14" s="107"/>
      <c r="JEG14" s="108"/>
      <c r="JEH14" s="107"/>
      <c r="JEI14" s="108"/>
      <c r="JEJ14" s="107"/>
      <c r="JEK14" s="108"/>
      <c r="JEL14" s="107"/>
      <c r="JEM14" s="108"/>
      <c r="JEN14" s="107"/>
      <c r="JEO14" s="108"/>
      <c r="JEP14" s="107"/>
      <c r="JEQ14" s="108"/>
      <c r="JER14" s="107"/>
      <c r="JES14" s="108"/>
      <c r="JET14" s="107"/>
      <c r="JEU14" s="108"/>
      <c r="JEV14" s="107"/>
      <c r="JEW14" s="108"/>
      <c r="JEX14" s="107"/>
      <c r="JEY14" s="108"/>
      <c r="JEZ14" s="107"/>
      <c r="JFA14" s="108"/>
      <c r="JFB14" s="107"/>
      <c r="JFC14" s="108"/>
      <c r="JFD14" s="107"/>
      <c r="JFE14" s="108"/>
      <c r="JFF14" s="107"/>
      <c r="JFG14" s="108"/>
      <c r="JFH14" s="107"/>
      <c r="JFI14" s="108"/>
      <c r="JFJ14" s="107"/>
      <c r="JFK14" s="108"/>
      <c r="JFL14" s="107"/>
      <c r="JFM14" s="108"/>
      <c r="JFN14" s="107"/>
      <c r="JFO14" s="108"/>
      <c r="JFP14" s="107"/>
      <c r="JFQ14" s="108"/>
      <c r="JFR14" s="107"/>
      <c r="JFS14" s="108"/>
      <c r="JFT14" s="107"/>
      <c r="JFU14" s="108"/>
      <c r="JFV14" s="107"/>
      <c r="JFW14" s="108"/>
      <c r="JFX14" s="107"/>
      <c r="JFY14" s="108"/>
      <c r="JFZ14" s="107"/>
      <c r="JGA14" s="108"/>
      <c r="JGB14" s="107"/>
      <c r="JGC14" s="108"/>
      <c r="JGD14" s="107"/>
      <c r="JGE14" s="108"/>
      <c r="JGF14" s="107"/>
      <c r="JGG14" s="108"/>
      <c r="JGH14" s="107"/>
      <c r="JGI14" s="108"/>
      <c r="JGJ14" s="107"/>
      <c r="JGK14" s="108"/>
      <c r="JGL14" s="107"/>
      <c r="JGM14" s="108"/>
      <c r="JGN14" s="107"/>
      <c r="JGO14" s="108"/>
      <c r="JGP14" s="107"/>
      <c r="JGQ14" s="108"/>
      <c r="JGR14" s="107"/>
      <c r="JGS14" s="108"/>
      <c r="JGT14" s="107"/>
      <c r="JGU14" s="108"/>
      <c r="JGV14" s="107"/>
      <c r="JGW14" s="108"/>
      <c r="JGX14" s="107"/>
      <c r="JGY14" s="108"/>
      <c r="JGZ14" s="107"/>
      <c r="JHA14" s="108"/>
      <c r="JHB14" s="107"/>
      <c r="JHC14" s="108"/>
      <c r="JHD14" s="107"/>
      <c r="JHE14" s="108"/>
      <c r="JHF14" s="107"/>
      <c r="JHG14" s="108"/>
      <c r="JHH14" s="107"/>
      <c r="JHI14" s="108"/>
      <c r="JHJ14" s="107"/>
      <c r="JHK14" s="108"/>
      <c r="JHL14" s="107"/>
      <c r="JHM14" s="108"/>
      <c r="JHN14" s="107"/>
      <c r="JHO14" s="108"/>
      <c r="JHP14" s="107"/>
      <c r="JHQ14" s="108"/>
      <c r="JHR14" s="107"/>
      <c r="JHS14" s="108"/>
      <c r="JHT14" s="107"/>
      <c r="JHU14" s="108"/>
      <c r="JHV14" s="107"/>
      <c r="JHW14" s="108"/>
      <c r="JHX14" s="107"/>
      <c r="JHY14" s="108"/>
      <c r="JHZ14" s="107"/>
      <c r="JIA14" s="108"/>
      <c r="JIB14" s="107"/>
      <c r="JIC14" s="108"/>
      <c r="JID14" s="107"/>
      <c r="JIE14" s="108"/>
      <c r="JIF14" s="107"/>
      <c r="JIG14" s="108"/>
      <c r="JIH14" s="107"/>
      <c r="JII14" s="108"/>
      <c r="JIJ14" s="107"/>
      <c r="JIK14" s="108"/>
      <c r="JIL14" s="107"/>
      <c r="JIM14" s="108"/>
      <c r="JIN14" s="107"/>
      <c r="JIO14" s="108"/>
      <c r="JIP14" s="107"/>
      <c r="JIQ14" s="108"/>
      <c r="JIR14" s="107"/>
      <c r="JIS14" s="108"/>
      <c r="JIT14" s="107"/>
      <c r="JIU14" s="108"/>
      <c r="JIV14" s="107"/>
      <c r="JIW14" s="108"/>
      <c r="JIX14" s="107"/>
      <c r="JIY14" s="108"/>
      <c r="JIZ14" s="107"/>
      <c r="JJA14" s="108"/>
      <c r="JJB14" s="107"/>
      <c r="JJC14" s="108"/>
      <c r="JJD14" s="107"/>
      <c r="JJE14" s="108"/>
      <c r="JJF14" s="107"/>
      <c r="JJG14" s="108"/>
      <c r="JJH14" s="107"/>
      <c r="JJI14" s="108"/>
      <c r="JJJ14" s="107"/>
      <c r="JJK14" s="108"/>
      <c r="JJL14" s="107"/>
      <c r="JJM14" s="108"/>
      <c r="JJN14" s="107"/>
      <c r="JJO14" s="108"/>
      <c r="JJP14" s="107"/>
      <c r="JJQ14" s="108"/>
      <c r="JJR14" s="107"/>
      <c r="JJS14" s="108"/>
      <c r="JJT14" s="107"/>
      <c r="JJU14" s="108"/>
      <c r="JJV14" s="107"/>
      <c r="JJW14" s="108"/>
      <c r="JJX14" s="107"/>
      <c r="JJY14" s="108"/>
      <c r="JJZ14" s="107"/>
      <c r="JKA14" s="108"/>
      <c r="JKB14" s="107"/>
      <c r="JKC14" s="108"/>
      <c r="JKD14" s="107"/>
      <c r="JKE14" s="108"/>
      <c r="JKF14" s="107"/>
      <c r="JKG14" s="108"/>
      <c r="JKH14" s="107"/>
      <c r="JKI14" s="108"/>
      <c r="JKJ14" s="107"/>
      <c r="JKK14" s="108"/>
      <c r="JKL14" s="107"/>
      <c r="JKM14" s="108"/>
      <c r="JKN14" s="107"/>
      <c r="JKO14" s="108"/>
      <c r="JKP14" s="107"/>
      <c r="JKQ14" s="108"/>
      <c r="JKR14" s="107"/>
      <c r="JKS14" s="108"/>
      <c r="JKT14" s="107"/>
      <c r="JKU14" s="108"/>
      <c r="JKV14" s="107"/>
      <c r="JKW14" s="108"/>
      <c r="JKX14" s="107"/>
      <c r="JKY14" s="108"/>
      <c r="JKZ14" s="107"/>
      <c r="JLA14" s="108"/>
      <c r="JLB14" s="107"/>
      <c r="JLC14" s="108"/>
      <c r="JLD14" s="107"/>
      <c r="JLE14" s="108"/>
      <c r="JLF14" s="107"/>
      <c r="JLG14" s="108"/>
      <c r="JLH14" s="107"/>
      <c r="JLI14" s="108"/>
      <c r="JLJ14" s="107"/>
      <c r="JLK14" s="108"/>
      <c r="JLL14" s="107"/>
      <c r="JLM14" s="108"/>
      <c r="JLN14" s="107"/>
      <c r="JLO14" s="108"/>
      <c r="JLP14" s="107"/>
      <c r="JLQ14" s="108"/>
      <c r="JLR14" s="107"/>
      <c r="JLS14" s="108"/>
      <c r="JLT14" s="107"/>
      <c r="JLU14" s="108"/>
      <c r="JLV14" s="107"/>
      <c r="JLW14" s="108"/>
      <c r="JLX14" s="107"/>
      <c r="JLY14" s="108"/>
      <c r="JLZ14" s="107"/>
      <c r="JMA14" s="108"/>
      <c r="JMB14" s="107"/>
      <c r="JMC14" s="108"/>
      <c r="JMD14" s="107"/>
      <c r="JME14" s="108"/>
      <c r="JMF14" s="107"/>
      <c r="JMG14" s="108"/>
      <c r="JMH14" s="107"/>
      <c r="JMI14" s="108"/>
      <c r="JMJ14" s="107"/>
      <c r="JMK14" s="108"/>
      <c r="JML14" s="107"/>
      <c r="JMM14" s="108"/>
      <c r="JMN14" s="107"/>
      <c r="JMO14" s="108"/>
      <c r="JMP14" s="107"/>
      <c r="JMQ14" s="108"/>
      <c r="JMR14" s="107"/>
      <c r="JMS14" s="108"/>
      <c r="JMT14" s="107"/>
      <c r="JMU14" s="108"/>
      <c r="JMV14" s="107"/>
      <c r="JMW14" s="108"/>
      <c r="JMX14" s="107"/>
      <c r="JMY14" s="108"/>
      <c r="JMZ14" s="107"/>
      <c r="JNA14" s="108"/>
      <c r="JNB14" s="107"/>
      <c r="JNC14" s="108"/>
      <c r="JND14" s="107"/>
      <c r="JNE14" s="108"/>
      <c r="JNF14" s="107"/>
      <c r="JNG14" s="108"/>
      <c r="JNH14" s="107"/>
      <c r="JNI14" s="108"/>
      <c r="JNJ14" s="107"/>
      <c r="JNK14" s="108"/>
      <c r="JNL14" s="107"/>
      <c r="JNM14" s="108"/>
      <c r="JNN14" s="107"/>
      <c r="JNO14" s="108"/>
      <c r="JNP14" s="107"/>
      <c r="JNQ14" s="108"/>
      <c r="JNR14" s="107"/>
      <c r="JNS14" s="108"/>
      <c r="JNT14" s="107"/>
      <c r="JNU14" s="108"/>
      <c r="JNV14" s="107"/>
      <c r="JNW14" s="108"/>
      <c r="JNX14" s="107"/>
      <c r="JNY14" s="108"/>
      <c r="JNZ14" s="107"/>
      <c r="JOA14" s="108"/>
      <c r="JOB14" s="107"/>
      <c r="JOC14" s="108"/>
      <c r="JOD14" s="107"/>
      <c r="JOE14" s="108"/>
      <c r="JOF14" s="107"/>
      <c r="JOG14" s="108"/>
      <c r="JOH14" s="107"/>
      <c r="JOI14" s="108"/>
      <c r="JOJ14" s="107"/>
      <c r="JOK14" s="108"/>
      <c r="JOL14" s="107"/>
      <c r="JOM14" s="108"/>
      <c r="JON14" s="107"/>
      <c r="JOO14" s="108"/>
      <c r="JOP14" s="107"/>
      <c r="JOQ14" s="108"/>
      <c r="JOR14" s="107"/>
      <c r="JOS14" s="108"/>
      <c r="JOT14" s="107"/>
      <c r="JOU14" s="108"/>
      <c r="JOV14" s="107"/>
      <c r="JOW14" s="108"/>
      <c r="JOX14" s="107"/>
      <c r="JOY14" s="108"/>
      <c r="JOZ14" s="107"/>
      <c r="JPA14" s="108"/>
      <c r="JPB14" s="107"/>
      <c r="JPC14" s="108"/>
      <c r="JPD14" s="107"/>
      <c r="JPE14" s="108"/>
      <c r="JPF14" s="107"/>
      <c r="JPG14" s="108"/>
      <c r="JPH14" s="107"/>
      <c r="JPI14" s="108"/>
      <c r="JPJ14" s="107"/>
      <c r="JPK14" s="108"/>
      <c r="JPL14" s="107"/>
      <c r="JPM14" s="108"/>
      <c r="JPN14" s="107"/>
      <c r="JPO14" s="108"/>
      <c r="JPP14" s="107"/>
      <c r="JPQ14" s="108"/>
      <c r="JPR14" s="107"/>
      <c r="JPS14" s="108"/>
      <c r="JPT14" s="107"/>
      <c r="JPU14" s="108"/>
      <c r="JPV14" s="107"/>
      <c r="JPW14" s="108"/>
      <c r="JPX14" s="107"/>
      <c r="JPY14" s="108"/>
      <c r="JPZ14" s="107"/>
      <c r="JQA14" s="108"/>
      <c r="JQB14" s="107"/>
      <c r="JQC14" s="108"/>
      <c r="JQD14" s="107"/>
      <c r="JQE14" s="108"/>
      <c r="JQF14" s="107"/>
      <c r="JQG14" s="108"/>
      <c r="JQH14" s="107"/>
      <c r="JQI14" s="108"/>
      <c r="JQJ14" s="107"/>
      <c r="JQK14" s="108"/>
      <c r="JQL14" s="107"/>
      <c r="JQM14" s="108"/>
      <c r="JQN14" s="107"/>
      <c r="JQO14" s="108"/>
      <c r="JQP14" s="107"/>
      <c r="JQQ14" s="108"/>
      <c r="JQR14" s="107"/>
      <c r="JQS14" s="108"/>
      <c r="JQT14" s="107"/>
      <c r="JQU14" s="108"/>
      <c r="JQV14" s="107"/>
      <c r="JQW14" s="108"/>
      <c r="JQX14" s="107"/>
      <c r="JQY14" s="108"/>
      <c r="JQZ14" s="107"/>
      <c r="JRA14" s="108"/>
      <c r="JRB14" s="107"/>
      <c r="JRC14" s="108"/>
      <c r="JRD14" s="107"/>
      <c r="JRE14" s="108"/>
      <c r="JRF14" s="107"/>
      <c r="JRG14" s="108"/>
      <c r="JRH14" s="107"/>
      <c r="JRI14" s="108"/>
      <c r="JRJ14" s="107"/>
      <c r="JRK14" s="108"/>
      <c r="JRL14" s="107"/>
      <c r="JRM14" s="108"/>
      <c r="JRN14" s="107"/>
      <c r="JRO14" s="108"/>
      <c r="JRP14" s="107"/>
      <c r="JRQ14" s="108"/>
      <c r="JRR14" s="107"/>
      <c r="JRS14" s="108"/>
      <c r="JRT14" s="107"/>
      <c r="JRU14" s="108"/>
      <c r="JRV14" s="107"/>
      <c r="JRW14" s="108"/>
      <c r="JRX14" s="107"/>
      <c r="JRY14" s="108"/>
      <c r="JRZ14" s="107"/>
      <c r="JSA14" s="108"/>
      <c r="JSB14" s="107"/>
      <c r="JSC14" s="108"/>
      <c r="JSD14" s="107"/>
      <c r="JSE14" s="108"/>
      <c r="JSF14" s="107"/>
      <c r="JSG14" s="108"/>
      <c r="JSH14" s="107"/>
      <c r="JSI14" s="108"/>
      <c r="JSJ14" s="107"/>
      <c r="JSK14" s="108"/>
      <c r="JSL14" s="107"/>
      <c r="JSM14" s="108"/>
      <c r="JSN14" s="107"/>
      <c r="JSO14" s="108"/>
      <c r="JSP14" s="107"/>
      <c r="JSQ14" s="108"/>
      <c r="JSR14" s="107"/>
      <c r="JSS14" s="108"/>
      <c r="JST14" s="107"/>
      <c r="JSU14" s="108"/>
      <c r="JSV14" s="107"/>
      <c r="JSW14" s="108"/>
      <c r="JSX14" s="107"/>
      <c r="JSY14" s="108"/>
      <c r="JSZ14" s="107"/>
      <c r="JTA14" s="108"/>
      <c r="JTB14" s="107"/>
      <c r="JTC14" s="108"/>
      <c r="JTD14" s="107"/>
      <c r="JTE14" s="108"/>
      <c r="JTF14" s="107"/>
      <c r="JTG14" s="108"/>
      <c r="JTH14" s="107"/>
      <c r="JTI14" s="108"/>
      <c r="JTJ14" s="107"/>
      <c r="JTK14" s="108"/>
      <c r="JTL14" s="107"/>
      <c r="JTM14" s="108"/>
      <c r="JTN14" s="107"/>
      <c r="JTO14" s="108"/>
      <c r="JTP14" s="107"/>
      <c r="JTQ14" s="108"/>
      <c r="JTR14" s="107"/>
      <c r="JTS14" s="108"/>
      <c r="JTT14" s="107"/>
      <c r="JTU14" s="108"/>
      <c r="JTV14" s="107"/>
      <c r="JTW14" s="108"/>
      <c r="JTX14" s="107"/>
      <c r="JTY14" s="108"/>
      <c r="JTZ14" s="107"/>
      <c r="JUA14" s="108"/>
      <c r="JUB14" s="107"/>
      <c r="JUC14" s="108"/>
      <c r="JUD14" s="107"/>
      <c r="JUE14" s="108"/>
      <c r="JUF14" s="107"/>
      <c r="JUG14" s="108"/>
      <c r="JUH14" s="107"/>
      <c r="JUI14" s="108"/>
      <c r="JUJ14" s="107"/>
      <c r="JUK14" s="108"/>
      <c r="JUL14" s="107"/>
      <c r="JUM14" s="108"/>
      <c r="JUN14" s="107"/>
      <c r="JUO14" s="108"/>
      <c r="JUP14" s="107"/>
      <c r="JUQ14" s="108"/>
      <c r="JUR14" s="107"/>
      <c r="JUS14" s="108"/>
      <c r="JUT14" s="107"/>
      <c r="JUU14" s="108"/>
      <c r="JUV14" s="107"/>
      <c r="JUW14" s="108"/>
      <c r="JUX14" s="107"/>
      <c r="JUY14" s="108"/>
      <c r="JUZ14" s="107"/>
      <c r="JVA14" s="108"/>
      <c r="JVB14" s="107"/>
      <c r="JVC14" s="108"/>
      <c r="JVD14" s="107"/>
      <c r="JVE14" s="108"/>
      <c r="JVF14" s="107"/>
      <c r="JVG14" s="108"/>
      <c r="JVH14" s="107"/>
      <c r="JVI14" s="108"/>
      <c r="JVJ14" s="107"/>
      <c r="JVK14" s="108"/>
      <c r="JVL14" s="107"/>
      <c r="JVM14" s="108"/>
      <c r="JVN14" s="107"/>
      <c r="JVO14" s="108"/>
      <c r="JVP14" s="107"/>
      <c r="JVQ14" s="108"/>
      <c r="JVR14" s="107"/>
      <c r="JVS14" s="108"/>
      <c r="JVT14" s="107"/>
      <c r="JVU14" s="108"/>
      <c r="JVV14" s="107"/>
      <c r="JVW14" s="108"/>
      <c r="JVX14" s="107"/>
      <c r="JVY14" s="108"/>
      <c r="JVZ14" s="107"/>
      <c r="JWA14" s="108"/>
      <c r="JWB14" s="107"/>
      <c r="JWC14" s="108"/>
      <c r="JWD14" s="107"/>
      <c r="JWE14" s="108"/>
      <c r="JWF14" s="107"/>
      <c r="JWG14" s="108"/>
      <c r="JWH14" s="107"/>
      <c r="JWI14" s="108"/>
      <c r="JWJ14" s="107"/>
      <c r="JWK14" s="108"/>
      <c r="JWL14" s="107"/>
      <c r="JWM14" s="108"/>
      <c r="JWN14" s="107"/>
      <c r="JWO14" s="108"/>
      <c r="JWP14" s="107"/>
      <c r="JWQ14" s="108"/>
      <c r="JWR14" s="107"/>
      <c r="JWS14" s="108"/>
      <c r="JWT14" s="107"/>
      <c r="JWU14" s="108"/>
      <c r="JWV14" s="107"/>
      <c r="JWW14" s="108"/>
      <c r="JWX14" s="107"/>
      <c r="JWY14" s="108"/>
      <c r="JWZ14" s="107"/>
      <c r="JXA14" s="108"/>
      <c r="JXB14" s="107"/>
      <c r="JXC14" s="108"/>
      <c r="JXD14" s="107"/>
      <c r="JXE14" s="108"/>
      <c r="JXF14" s="107"/>
      <c r="JXG14" s="108"/>
      <c r="JXH14" s="107"/>
      <c r="JXI14" s="108"/>
      <c r="JXJ14" s="107"/>
      <c r="JXK14" s="108"/>
      <c r="JXL14" s="107"/>
      <c r="JXM14" s="108"/>
      <c r="JXN14" s="107"/>
      <c r="JXO14" s="108"/>
      <c r="JXP14" s="107"/>
      <c r="JXQ14" s="108"/>
      <c r="JXR14" s="107"/>
      <c r="JXS14" s="108"/>
      <c r="JXT14" s="107"/>
      <c r="JXU14" s="108"/>
      <c r="JXV14" s="107"/>
      <c r="JXW14" s="108"/>
      <c r="JXX14" s="107"/>
      <c r="JXY14" s="108"/>
      <c r="JXZ14" s="107"/>
      <c r="JYA14" s="108"/>
      <c r="JYB14" s="107"/>
      <c r="JYC14" s="108"/>
      <c r="JYD14" s="107"/>
      <c r="JYE14" s="108"/>
      <c r="JYF14" s="107"/>
      <c r="JYG14" s="108"/>
      <c r="JYH14" s="107"/>
      <c r="JYI14" s="108"/>
      <c r="JYJ14" s="107"/>
      <c r="JYK14" s="108"/>
      <c r="JYL14" s="107"/>
      <c r="JYM14" s="108"/>
      <c r="JYN14" s="107"/>
      <c r="JYO14" s="108"/>
      <c r="JYP14" s="107"/>
      <c r="JYQ14" s="108"/>
      <c r="JYR14" s="107"/>
      <c r="JYS14" s="108"/>
      <c r="JYT14" s="107"/>
      <c r="JYU14" s="108"/>
      <c r="JYV14" s="107"/>
      <c r="JYW14" s="108"/>
      <c r="JYX14" s="107"/>
      <c r="JYY14" s="108"/>
      <c r="JYZ14" s="107"/>
      <c r="JZA14" s="108"/>
      <c r="JZB14" s="107"/>
      <c r="JZC14" s="108"/>
      <c r="JZD14" s="107"/>
      <c r="JZE14" s="108"/>
      <c r="JZF14" s="107"/>
      <c r="JZG14" s="108"/>
      <c r="JZH14" s="107"/>
      <c r="JZI14" s="108"/>
      <c r="JZJ14" s="107"/>
      <c r="JZK14" s="108"/>
      <c r="JZL14" s="107"/>
      <c r="JZM14" s="108"/>
      <c r="JZN14" s="107"/>
      <c r="JZO14" s="108"/>
      <c r="JZP14" s="107"/>
      <c r="JZQ14" s="108"/>
      <c r="JZR14" s="107"/>
      <c r="JZS14" s="108"/>
      <c r="JZT14" s="107"/>
      <c r="JZU14" s="108"/>
      <c r="JZV14" s="107"/>
      <c r="JZW14" s="108"/>
      <c r="JZX14" s="107"/>
      <c r="JZY14" s="108"/>
      <c r="JZZ14" s="107"/>
      <c r="KAA14" s="108"/>
      <c r="KAB14" s="107"/>
      <c r="KAC14" s="108"/>
      <c r="KAD14" s="107"/>
      <c r="KAE14" s="108"/>
      <c r="KAF14" s="107"/>
      <c r="KAG14" s="108"/>
      <c r="KAH14" s="107"/>
      <c r="KAI14" s="108"/>
      <c r="KAJ14" s="107"/>
      <c r="KAK14" s="108"/>
      <c r="KAL14" s="107"/>
      <c r="KAM14" s="108"/>
      <c r="KAN14" s="107"/>
      <c r="KAO14" s="108"/>
      <c r="KAP14" s="107"/>
      <c r="KAQ14" s="108"/>
      <c r="KAR14" s="107"/>
      <c r="KAS14" s="108"/>
      <c r="KAT14" s="107"/>
      <c r="KAU14" s="108"/>
      <c r="KAV14" s="107"/>
      <c r="KAW14" s="108"/>
      <c r="KAX14" s="107"/>
      <c r="KAY14" s="108"/>
      <c r="KAZ14" s="107"/>
      <c r="KBA14" s="108"/>
      <c r="KBB14" s="107"/>
      <c r="KBC14" s="108"/>
      <c r="KBD14" s="107"/>
      <c r="KBE14" s="108"/>
      <c r="KBF14" s="107"/>
      <c r="KBG14" s="108"/>
      <c r="KBH14" s="107"/>
      <c r="KBI14" s="108"/>
      <c r="KBJ14" s="107"/>
      <c r="KBK14" s="108"/>
      <c r="KBL14" s="107"/>
      <c r="KBM14" s="108"/>
      <c r="KBN14" s="107"/>
      <c r="KBO14" s="108"/>
      <c r="KBP14" s="107"/>
      <c r="KBQ14" s="108"/>
      <c r="KBR14" s="107"/>
      <c r="KBS14" s="108"/>
      <c r="KBT14" s="107"/>
      <c r="KBU14" s="108"/>
      <c r="KBV14" s="107"/>
      <c r="KBW14" s="108"/>
      <c r="KBX14" s="107"/>
      <c r="KBY14" s="108"/>
      <c r="KBZ14" s="107"/>
      <c r="KCA14" s="108"/>
      <c r="KCB14" s="107"/>
      <c r="KCC14" s="108"/>
      <c r="KCD14" s="107"/>
      <c r="KCE14" s="108"/>
      <c r="KCF14" s="107"/>
      <c r="KCG14" s="108"/>
      <c r="KCH14" s="107"/>
      <c r="KCI14" s="108"/>
      <c r="KCJ14" s="107"/>
      <c r="KCK14" s="108"/>
      <c r="KCL14" s="107"/>
      <c r="KCM14" s="108"/>
      <c r="KCN14" s="107"/>
      <c r="KCO14" s="108"/>
      <c r="KCP14" s="107"/>
      <c r="KCQ14" s="108"/>
      <c r="KCR14" s="107"/>
      <c r="KCS14" s="108"/>
      <c r="KCT14" s="107"/>
      <c r="KCU14" s="108"/>
      <c r="KCV14" s="107"/>
      <c r="KCW14" s="108"/>
      <c r="KCX14" s="107"/>
      <c r="KCY14" s="108"/>
      <c r="KCZ14" s="107"/>
      <c r="KDA14" s="108"/>
      <c r="KDB14" s="107"/>
      <c r="KDC14" s="108"/>
      <c r="KDD14" s="107"/>
      <c r="KDE14" s="108"/>
      <c r="KDF14" s="107"/>
      <c r="KDG14" s="108"/>
      <c r="KDH14" s="107"/>
      <c r="KDI14" s="108"/>
      <c r="KDJ14" s="107"/>
      <c r="KDK14" s="108"/>
      <c r="KDL14" s="107"/>
      <c r="KDM14" s="108"/>
      <c r="KDN14" s="107"/>
      <c r="KDO14" s="108"/>
      <c r="KDP14" s="107"/>
      <c r="KDQ14" s="108"/>
      <c r="KDR14" s="107"/>
      <c r="KDS14" s="108"/>
      <c r="KDT14" s="107"/>
      <c r="KDU14" s="108"/>
      <c r="KDV14" s="107"/>
      <c r="KDW14" s="108"/>
      <c r="KDX14" s="107"/>
      <c r="KDY14" s="108"/>
      <c r="KDZ14" s="107"/>
      <c r="KEA14" s="108"/>
      <c r="KEB14" s="107"/>
      <c r="KEC14" s="108"/>
      <c r="KED14" s="107"/>
      <c r="KEE14" s="108"/>
      <c r="KEF14" s="107"/>
      <c r="KEG14" s="108"/>
      <c r="KEH14" s="107"/>
      <c r="KEI14" s="108"/>
      <c r="KEJ14" s="107"/>
      <c r="KEK14" s="108"/>
      <c r="KEL14" s="107"/>
      <c r="KEM14" s="108"/>
      <c r="KEN14" s="107"/>
      <c r="KEO14" s="108"/>
      <c r="KEP14" s="107"/>
      <c r="KEQ14" s="108"/>
      <c r="KER14" s="107"/>
      <c r="KES14" s="108"/>
      <c r="KET14" s="107"/>
      <c r="KEU14" s="108"/>
      <c r="KEV14" s="107"/>
      <c r="KEW14" s="108"/>
      <c r="KEX14" s="107"/>
      <c r="KEY14" s="108"/>
      <c r="KEZ14" s="107"/>
      <c r="KFA14" s="108"/>
      <c r="KFB14" s="107"/>
      <c r="KFC14" s="108"/>
      <c r="KFD14" s="107"/>
      <c r="KFE14" s="108"/>
      <c r="KFF14" s="107"/>
      <c r="KFG14" s="108"/>
      <c r="KFH14" s="107"/>
      <c r="KFI14" s="108"/>
      <c r="KFJ14" s="107"/>
      <c r="KFK14" s="108"/>
      <c r="KFL14" s="107"/>
      <c r="KFM14" s="108"/>
      <c r="KFN14" s="107"/>
      <c r="KFO14" s="108"/>
      <c r="KFP14" s="107"/>
      <c r="KFQ14" s="108"/>
      <c r="KFR14" s="107"/>
      <c r="KFS14" s="108"/>
      <c r="KFT14" s="107"/>
      <c r="KFU14" s="108"/>
      <c r="KFV14" s="107"/>
      <c r="KFW14" s="108"/>
      <c r="KFX14" s="107"/>
      <c r="KFY14" s="108"/>
      <c r="KFZ14" s="107"/>
      <c r="KGA14" s="108"/>
      <c r="KGB14" s="107"/>
      <c r="KGC14" s="108"/>
      <c r="KGD14" s="107"/>
      <c r="KGE14" s="108"/>
      <c r="KGF14" s="107"/>
      <c r="KGG14" s="108"/>
      <c r="KGH14" s="107"/>
      <c r="KGI14" s="108"/>
      <c r="KGJ14" s="107"/>
      <c r="KGK14" s="108"/>
      <c r="KGL14" s="107"/>
      <c r="KGM14" s="108"/>
      <c r="KGN14" s="107"/>
      <c r="KGO14" s="108"/>
      <c r="KGP14" s="107"/>
      <c r="KGQ14" s="108"/>
      <c r="KGR14" s="107"/>
      <c r="KGS14" s="108"/>
      <c r="KGT14" s="107"/>
      <c r="KGU14" s="108"/>
      <c r="KGV14" s="107"/>
      <c r="KGW14" s="108"/>
      <c r="KGX14" s="107"/>
      <c r="KGY14" s="108"/>
      <c r="KGZ14" s="107"/>
      <c r="KHA14" s="108"/>
      <c r="KHB14" s="107"/>
      <c r="KHC14" s="108"/>
      <c r="KHD14" s="107"/>
      <c r="KHE14" s="108"/>
      <c r="KHF14" s="107"/>
      <c r="KHG14" s="108"/>
      <c r="KHH14" s="107"/>
      <c r="KHI14" s="108"/>
      <c r="KHJ14" s="107"/>
      <c r="KHK14" s="108"/>
      <c r="KHL14" s="107"/>
      <c r="KHM14" s="108"/>
      <c r="KHN14" s="107"/>
      <c r="KHO14" s="108"/>
      <c r="KHP14" s="107"/>
      <c r="KHQ14" s="108"/>
      <c r="KHR14" s="107"/>
      <c r="KHS14" s="108"/>
      <c r="KHT14" s="107"/>
      <c r="KHU14" s="108"/>
      <c r="KHV14" s="107"/>
      <c r="KHW14" s="108"/>
      <c r="KHX14" s="107"/>
      <c r="KHY14" s="108"/>
      <c r="KHZ14" s="107"/>
      <c r="KIA14" s="108"/>
      <c r="KIB14" s="107"/>
      <c r="KIC14" s="108"/>
      <c r="KID14" s="107"/>
      <c r="KIE14" s="108"/>
      <c r="KIF14" s="107"/>
      <c r="KIG14" s="108"/>
      <c r="KIH14" s="107"/>
      <c r="KII14" s="108"/>
      <c r="KIJ14" s="107"/>
      <c r="KIK14" s="108"/>
      <c r="KIL14" s="107"/>
      <c r="KIM14" s="108"/>
      <c r="KIN14" s="107"/>
      <c r="KIO14" s="108"/>
      <c r="KIP14" s="107"/>
      <c r="KIQ14" s="108"/>
      <c r="KIR14" s="107"/>
      <c r="KIS14" s="108"/>
      <c r="KIT14" s="107"/>
      <c r="KIU14" s="108"/>
      <c r="KIV14" s="107"/>
      <c r="KIW14" s="108"/>
      <c r="KIX14" s="107"/>
      <c r="KIY14" s="108"/>
      <c r="KIZ14" s="107"/>
      <c r="KJA14" s="108"/>
      <c r="KJB14" s="107"/>
      <c r="KJC14" s="108"/>
      <c r="KJD14" s="107"/>
      <c r="KJE14" s="108"/>
      <c r="KJF14" s="107"/>
      <c r="KJG14" s="108"/>
      <c r="KJH14" s="107"/>
      <c r="KJI14" s="108"/>
      <c r="KJJ14" s="107"/>
      <c r="KJK14" s="108"/>
      <c r="KJL14" s="107"/>
      <c r="KJM14" s="108"/>
      <c r="KJN14" s="107"/>
      <c r="KJO14" s="108"/>
      <c r="KJP14" s="107"/>
      <c r="KJQ14" s="108"/>
      <c r="KJR14" s="107"/>
      <c r="KJS14" s="108"/>
      <c r="KJT14" s="107"/>
      <c r="KJU14" s="108"/>
      <c r="KJV14" s="107"/>
      <c r="KJW14" s="108"/>
      <c r="KJX14" s="107"/>
      <c r="KJY14" s="108"/>
      <c r="KJZ14" s="107"/>
      <c r="KKA14" s="108"/>
      <c r="KKB14" s="107"/>
      <c r="KKC14" s="108"/>
      <c r="KKD14" s="107"/>
      <c r="KKE14" s="108"/>
      <c r="KKF14" s="107"/>
      <c r="KKG14" s="108"/>
      <c r="KKH14" s="107"/>
      <c r="KKI14" s="108"/>
      <c r="KKJ14" s="107"/>
      <c r="KKK14" s="108"/>
      <c r="KKL14" s="107"/>
      <c r="KKM14" s="108"/>
      <c r="KKN14" s="107"/>
      <c r="KKO14" s="108"/>
      <c r="KKP14" s="107"/>
      <c r="KKQ14" s="108"/>
      <c r="KKR14" s="107"/>
      <c r="KKS14" s="108"/>
      <c r="KKT14" s="107"/>
      <c r="KKU14" s="108"/>
      <c r="KKV14" s="107"/>
      <c r="KKW14" s="108"/>
      <c r="KKX14" s="107"/>
      <c r="KKY14" s="108"/>
      <c r="KKZ14" s="107"/>
      <c r="KLA14" s="108"/>
      <c r="KLB14" s="107"/>
      <c r="KLC14" s="108"/>
      <c r="KLD14" s="107"/>
      <c r="KLE14" s="108"/>
      <c r="KLF14" s="107"/>
      <c r="KLG14" s="108"/>
      <c r="KLH14" s="107"/>
      <c r="KLI14" s="108"/>
      <c r="KLJ14" s="107"/>
      <c r="KLK14" s="108"/>
      <c r="KLL14" s="107"/>
      <c r="KLM14" s="108"/>
      <c r="KLN14" s="107"/>
      <c r="KLO14" s="108"/>
      <c r="KLP14" s="107"/>
      <c r="KLQ14" s="108"/>
      <c r="KLR14" s="107"/>
      <c r="KLS14" s="108"/>
      <c r="KLT14" s="107"/>
      <c r="KLU14" s="108"/>
      <c r="KLV14" s="107"/>
      <c r="KLW14" s="108"/>
      <c r="KLX14" s="107"/>
      <c r="KLY14" s="108"/>
      <c r="KLZ14" s="107"/>
      <c r="KMA14" s="108"/>
      <c r="KMB14" s="107"/>
      <c r="KMC14" s="108"/>
      <c r="KMD14" s="107"/>
      <c r="KME14" s="108"/>
      <c r="KMF14" s="107"/>
      <c r="KMG14" s="108"/>
      <c r="KMH14" s="107"/>
      <c r="KMI14" s="108"/>
      <c r="KMJ14" s="107"/>
      <c r="KMK14" s="108"/>
      <c r="KML14" s="107"/>
      <c r="KMM14" s="108"/>
      <c r="KMN14" s="107"/>
      <c r="KMO14" s="108"/>
      <c r="KMP14" s="107"/>
      <c r="KMQ14" s="108"/>
      <c r="KMR14" s="107"/>
      <c r="KMS14" s="108"/>
      <c r="KMT14" s="107"/>
      <c r="KMU14" s="108"/>
      <c r="KMV14" s="107"/>
      <c r="KMW14" s="108"/>
      <c r="KMX14" s="107"/>
      <c r="KMY14" s="108"/>
      <c r="KMZ14" s="107"/>
      <c r="KNA14" s="108"/>
      <c r="KNB14" s="107"/>
      <c r="KNC14" s="108"/>
      <c r="KND14" s="107"/>
      <c r="KNE14" s="108"/>
      <c r="KNF14" s="107"/>
      <c r="KNG14" s="108"/>
      <c r="KNH14" s="107"/>
      <c r="KNI14" s="108"/>
      <c r="KNJ14" s="107"/>
      <c r="KNK14" s="108"/>
      <c r="KNL14" s="107"/>
      <c r="KNM14" s="108"/>
      <c r="KNN14" s="107"/>
      <c r="KNO14" s="108"/>
      <c r="KNP14" s="107"/>
      <c r="KNQ14" s="108"/>
      <c r="KNR14" s="107"/>
      <c r="KNS14" s="108"/>
      <c r="KNT14" s="107"/>
      <c r="KNU14" s="108"/>
      <c r="KNV14" s="107"/>
      <c r="KNW14" s="108"/>
      <c r="KNX14" s="107"/>
      <c r="KNY14" s="108"/>
      <c r="KNZ14" s="107"/>
      <c r="KOA14" s="108"/>
      <c r="KOB14" s="107"/>
      <c r="KOC14" s="108"/>
      <c r="KOD14" s="107"/>
      <c r="KOE14" s="108"/>
      <c r="KOF14" s="107"/>
      <c r="KOG14" s="108"/>
      <c r="KOH14" s="107"/>
      <c r="KOI14" s="108"/>
      <c r="KOJ14" s="107"/>
      <c r="KOK14" s="108"/>
      <c r="KOL14" s="107"/>
      <c r="KOM14" s="108"/>
      <c r="KON14" s="107"/>
      <c r="KOO14" s="108"/>
      <c r="KOP14" s="107"/>
      <c r="KOQ14" s="108"/>
      <c r="KOR14" s="107"/>
      <c r="KOS14" s="108"/>
      <c r="KOT14" s="107"/>
      <c r="KOU14" s="108"/>
      <c r="KOV14" s="107"/>
      <c r="KOW14" s="108"/>
      <c r="KOX14" s="107"/>
      <c r="KOY14" s="108"/>
      <c r="KOZ14" s="107"/>
      <c r="KPA14" s="108"/>
      <c r="KPB14" s="107"/>
      <c r="KPC14" s="108"/>
      <c r="KPD14" s="107"/>
      <c r="KPE14" s="108"/>
      <c r="KPF14" s="107"/>
      <c r="KPG14" s="108"/>
      <c r="KPH14" s="107"/>
      <c r="KPI14" s="108"/>
      <c r="KPJ14" s="107"/>
      <c r="KPK14" s="108"/>
      <c r="KPL14" s="107"/>
      <c r="KPM14" s="108"/>
      <c r="KPN14" s="107"/>
      <c r="KPO14" s="108"/>
      <c r="KPP14" s="107"/>
      <c r="KPQ14" s="108"/>
      <c r="KPR14" s="107"/>
      <c r="KPS14" s="108"/>
      <c r="KPT14" s="107"/>
      <c r="KPU14" s="108"/>
      <c r="KPV14" s="107"/>
      <c r="KPW14" s="108"/>
      <c r="KPX14" s="107"/>
      <c r="KPY14" s="108"/>
      <c r="KPZ14" s="107"/>
      <c r="KQA14" s="108"/>
      <c r="KQB14" s="107"/>
      <c r="KQC14" s="108"/>
      <c r="KQD14" s="107"/>
      <c r="KQE14" s="108"/>
      <c r="KQF14" s="107"/>
      <c r="KQG14" s="108"/>
      <c r="KQH14" s="107"/>
      <c r="KQI14" s="108"/>
      <c r="KQJ14" s="107"/>
      <c r="KQK14" s="108"/>
      <c r="KQL14" s="107"/>
      <c r="KQM14" s="108"/>
      <c r="KQN14" s="107"/>
      <c r="KQO14" s="108"/>
      <c r="KQP14" s="107"/>
      <c r="KQQ14" s="108"/>
      <c r="KQR14" s="107"/>
      <c r="KQS14" s="108"/>
      <c r="KQT14" s="107"/>
      <c r="KQU14" s="108"/>
      <c r="KQV14" s="107"/>
      <c r="KQW14" s="108"/>
      <c r="KQX14" s="107"/>
      <c r="KQY14" s="108"/>
      <c r="KQZ14" s="107"/>
      <c r="KRA14" s="108"/>
      <c r="KRB14" s="107"/>
      <c r="KRC14" s="108"/>
      <c r="KRD14" s="107"/>
      <c r="KRE14" s="108"/>
      <c r="KRF14" s="107"/>
      <c r="KRG14" s="108"/>
      <c r="KRH14" s="107"/>
      <c r="KRI14" s="108"/>
      <c r="KRJ14" s="107"/>
      <c r="KRK14" s="108"/>
      <c r="KRL14" s="107"/>
      <c r="KRM14" s="108"/>
      <c r="KRN14" s="107"/>
      <c r="KRO14" s="108"/>
      <c r="KRP14" s="107"/>
      <c r="KRQ14" s="108"/>
      <c r="KRR14" s="107"/>
      <c r="KRS14" s="108"/>
      <c r="KRT14" s="107"/>
      <c r="KRU14" s="108"/>
      <c r="KRV14" s="107"/>
      <c r="KRW14" s="108"/>
      <c r="KRX14" s="107"/>
      <c r="KRY14" s="108"/>
      <c r="KRZ14" s="107"/>
      <c r="KSA14" s="108"/>
      <c r="KSB14" s="107"/>
      <c r="KSC14" s="108"/>
      <c r="KSD14" s="107"/>
      <c r="KSE14" s="108"/>
      <c r="KSF14" s="107"/>
      <c r="KSG14" s="108"/>
      <c r="KSH14" s="107"/>
      <c r="KSI14" s="108"/>
      <c r="KSJ14" s="107"/>
      <c r="KSK14" s="108"/>
      <c r="KSL14" s="107"/>
      <c r="KSM14" s="108"/>
      <c r="KSN14" s="107"/>
      <c r="KSO14" s="108"/>
      <c r="KSP14" s="107"/>
      <c r="KSQ14" s="108"/>
      <c r="KSR14" s="107"/>
      <c r="KSS14" s="108"/>
      <c r="KST14" s="107"/>
      <c r="KSU14" s="108"/>
      <c r="KSV14" s="107"/>
      <c r="KSW14" s="108"/>
      <c r="KSX14" s="107"/>
      <c r="KSY14" s="108"/>
      <c r="KSZ14" s="107"/>
      <c r="KTA14" s="108"/>
      <c r="KTB14" s="107"/>
      <c r="KTC14" s="108"/>
      <c r="KTD14" s="107"/>
      <c r="KTE14" s="108"/>
      <c r="KTF14" s="107"/>
      <c r="KTG14" s="108"/>
      <c r="KTH14" s="107"/>
      <c r="KTI14" s="108"/>
      <c r="KTJ14" s="107"/>
      <c r="KTK14" s="108"/>
      <c r="KTL14" s="107"/>
      <c r="KTM14" s="108"/>
      <c r="KTN14" s="107"/>
      <c r="KTO14" s="108"/>
      <c r="KTP14" s="107"/>
      <c r="KTQ14" s="108"/>
      <c r="KTR14" s="107"/>
      <c r="KTS14" s="108"/>
      <c r="KTT14" s="107"/>
      <c r="KTU14" s="108"/>
      <c r="KTV14" s="107"/>
      <c r="KTW14" s="108"/>
      <c r="KTX14" s="107"/>
      <c r="KTY14" s="108"/>
      <c r="KTZ14" s="107"/>
      <c r="KUA14" s="108"/>
      <c r="KUB14" s="107"/>
      <c r="KUC14" s="108"/>
      <c r="KUD14" s="107"/>
      <c r="KUE14" s="108"/>
      <c r="KUF14" s="107"/>
      <c r="KUG14" s="108"/>
      <c r="KUH14" s="107"/>
      <c r="KUI14" s="108"/>
      <c r="KUJ14" s="107"/>
      <c r="KUK14" s="108"/>
      <c r="KUL14" s="107"/>
      <c r="KUM14" s="108"/>
      <c r="KUN14" s="107"/>
      <c r="KUO14" s="108"/>
      <c r="KUP14" s="107"/>
      <c r="KUQ14" s="108"/>
      <c r="KUR14" s="107"/>
      <c r="KUS14" s="108"/>
      <c r="KUT14" s="107"/>
      <c r="KUU14" s="108"/>
      <c r="KUV14" s="107"/>
      <c r="KUW14" s="108"/>
      <c r="KUX14" s="107"/>
      <c r="KUY14" s="108"/>
      <c r="KUZ14" s="107"/>
      <c r="KVA14" s="108"/>
      <c r="KVB14" s="107"/>
      <c r="KVC14" s="108"/>
      <c r="KVD14" s="107"/>
      <c r="KVE14" s="108"/>
      <c r="KVF14" s="107"/>
      <c r="KVG14" s="108"/>
      <c r="KVH14" s="107"/>
      <c r="KVI14" s="108"/>
      <c r="KVJ14" s="107"/>
      <c r="KVK14" s="108"/>
      <c r="KVL14" s="107"/>
      <c r="KVM14" s="108"/>
      <c r="KVN14" s="107"/>
      <c r="KVO14" s="108"/>
      <c r="KVP14" s="107"/>
      <c r="KVQ14" s="108"/>
      <c r="KVR14" s="107"/>
      <c r="KVS14" s="108"/>
      <c r="KVT14" s="107"/>
      <c r="KVU14" s="108"/>
      <c r="KVV14" s="107"/>
      <c r="KVW14" s="108"/>
      <c r="KVX14" s="107"/>
      <c r="KVY14" s="108"/>
      <c r="KVZ14" s="107"/>
      <c r="KWA14" s="108"/>
      <c r="KWB14" s="107"/>
      <c r="KWC14" s="108"/>
      <c r="KWD14" s="107"/>
      <c r="KWE14" s="108"/>
      <c r="KWF14" s="107"/>
      <c r="KWG14" s="108"/>
      <c r="KWH14" s="107"/>
      <c r="KWI14" s="108"/>
      <c r="KWJ14" s="107"/>
      <c r="KWK14" s="108"/>
      <c r="KWL14" s="107"/>
      <c r="KWM14" s="108"/>
      <c r="KWN14" s="107"/>
      <c r="KWO14" s="108"/>
      <c r="KWP14" s="107"/>
      <c r="KWQ14" s="108"/>
      <c r="KWR14" s="107"/>
      <c r="KWS14" s="108"/>
      <c r="KWT14" s="107"/>
      <c r="KWU14" s="108"/>
      <c r="KWV14" s="107"/>
      <c r="KWW14" s="108"/>
      <c r="KWX14" s="107"/>
      <c r="KWY14" s="108"/>
      <c r="KWZ14" s="107"/>
      <c r="KXA14" s="108"/>
      <c r="KXB14" s="107"/>
      <c r="KXC14" s="108"/>
      <c r="KXD14" s="107"/>
      <c r="KXE14" s="108"/>
      <c r="KXF14" s="107"/>
      <c r="KXG14" s="108"/>
      <c r="KXH14" s="107"/>
      <c r="KXI14" s="108"/>
      <c r="KXJ14" s="107"/>
      <c r="KXK14" s="108"/>
      <c r="KXL14" s="107"/>
      <c r="KXM14" s="108"/>
      <c r="KXN14" s="107"/>
      <c r="KXO14" s="108"/>
      <c r="KXP14" s="107"/>
      <c r="KXQ14" s="108"/>
      <c r="KXR14" s="107"/>
      <c r="KXS14" s="108"/>
      <c r="KXT14" s="107"/>
      <c r="KXU14" s="108"/>
      <c r="KXV14" s="107"/>
      <c r="KXW14" s="108"/>
      <c r="KXX14" s="107"/>
      <c r="KXY14" s="108"/>
      <c r="KXZ14" s="107"/>
      <c r="KYA14" s="108"/>
      <c r="KYB14" s="107"/>
      <c r="KYC14" s="108"/>
      <c r="KYD14" s="107"/>
      <c r="KYE14" s="108"/>
      <c r="KYF14" s="107"/>
      <c r="KYG14" s="108"/>
      <c r="KYH14" s="107"/>
      <c r="KYI14" s="108"/>
      <c r="KYJ14" s="107"/>
      <c r="KYK14" s="108"/>
      <c r="KYL14" s="107"/>
      <c r="KYM14" s="108"/>
      <c r="KYN14" s="107"/>
      <c r="KYO14" s="108"/>
      <c r="KYP14" s="107"/>
      <c r="KYQ14" s="108"/>
      <c r="KYR14" s="107"/>
      <c r="KYS14" s="108"/>
      <c r="KYT14" s="107"/>
      <c r="KYU14" s="108"/>
      <c r="KYV14" s="107"/>
      <c r="KYW14" s="108"/>
      <c r="KYX14" s="107"/>
      <c r="KYY14" s="108"/>
      <c r="KYZ14" s="107"/>
      <c r="KZA14" s="108"/>
      <c r="KZB14" s="107"/>
      <c r="KZC14" s="108"/>
      <c r="KZD14" s="107"/>
      <c r="KZE14" s="108"/>
      <c r="KZF14" s="107"/>
      <c r="KZG14" s="108"/>
      <c r="KZH14" s="107"/>
      <c r="KZI14" s="108"/>
      <c r="KZJ14" s="107"/>
      <c r="KZK14" s="108"/>
      <c r="KZL14" s="107"/>
      <c r="KZM14" s="108"/>
      <c r="KZN14" s="107"/>
      <c r="KZO14" s="108"/>
      <c r="KZP14" s="107"/>
      <c r="KZQ14" s="108"/>
      <c r="KZR14" s="107"/>
      <c r="KZS14" s="108"/>
      <c r="KZT14" s="107"/>
      <c r="KZU14" s="108"/>
      <c r="KZV14" s="107"/>
      <c r="KZW14" s="108"/>
      <c r="KZX14" s="107"/>
      <c r="KZY14" s="108"/>
      <c r="KZZ14" s="107"/>
      <c r="LAA14" s="108"/>
      <c r="LAB14" s="107"/>
      <c r="LAC14" s="108"/>
      <c r="LAD14" s="107"/>
      <c r="LAE14" s="108"/>
      <c r="LAF14" s="107"/>
      <c r="LAG14" s="108"/>
      <c r="LAH14" s="107"/>
      <c r="LAI14" s="108"/>
      <c r="LAJ14" s="107"/>
      <c r="LAK14" s="108"/>
      <c r="LAL14" s="107"/>
      <c r="LAM14" s="108"/>
      <c r="LAN14" s="107"/>
      <c r="LAO14" s="108"/>
      <c r="LAP14" s="107"/>
      <c r="LAQ14" s="108"/>
      <c r="LAR14" s="107"/>
      <c r="LAS14" s="108"/>
      <c r="LAT14" s="107"/>
      <c r="LAU14" s="108"/>
      <c r="LAV14" s="107"/>
      <c r="LAW14" s="108"/>
      <c r="LAX14" s="107"/>
      <c r="LAY14" s="108"/>
      <c r="LAZ14" s="107"/>
      <c r="LBA14" s="108"/>
      <c r="LBB14" s="107"/>
      <c r="LBC14" s="108"/>
      <c r="LBD14" s="107"/>
      <c r="LBE14" s="108"/>
      <c r="LBF14" s="107"/>
      <c r="LBG14" s="108"/>
      <c r="LBH14" s="107"/>
      <c r="LBI14" s="108"/>
      <c r="LBJ14" s="107"/>
      <c r="LBK14" s="108"/>
      <c r="LBL14" s="107"/>
      <c r="LBM14" s="108"/>
      <c r="LBN14" s="107"/>
      <c r="LBO14" s="108"/>
      <c r="LBP14" s="107"/>
      <c r="LBQ14" s="108"/>
      <c r="LBR14" s="107"/>
      <c r="LBS14" s="108"/>
      <c r="LBT14" s="107"/>
      <c r="LBU14" s="108"/>
      <c r="LBV14" s="107"/>
      <c r="LBW14" s="108"/>
      <c r="LBX14" s="107"/>
      <c r="LBY14" s="108"/>
      <c r="LBZ14" s="107"/>
      <c r="LCA14" s="108"/>
      <c r="LCB14" s="107"/>
      <c r="LCC14" s="108"/>
      <c r="LCD14" s="107"/>
      <c r="LCE14" s="108"/>
      <c r="LCF14" s="107"/>
      <c r="LCG14" s="108"/>
      <c r="LCH14" s="107"/>
      <c r="LCI14" s="108"/>
      <c r="LCJ14" s="107"/>
      <c r="LCK14" s="108"/>
      <c r="LCL14" s="107"/>
      <c r="LCM14" s="108"/>
      <c r="LCN14" s="107"/>
      <c r="LCO14" s="108"/>
      <c r="LCP14" s="107"/>
      <c r="LCQ14" s="108"/>
      <c r="LCR14" s="107"/>
      <c r="LCS14" s="108"/>
      <c r="LCT14" s="107"/>
      <c r="LCU14" s="108"/>
      <c r="LCV14" s="107"/>
      <c r="LCW14" s="108"/>
      <c r="LCX14" s="107"/>
      <c r="LCY14" s="108"/>
      <c r="LCZ14" s="107"/>
      <c r="LDA14" s="108"/>
      <c r="LDB14" s="107"/>
      <c r="LDC14" s="108"/>
      <c r="LDD14" s="107"/>
      <c r="LDE14" s="108"/>
      <c r="LDF14" s="107"/>
      <c r="LDG14" s="108"/>
      <c r="LDH14" s="107"/>
      <c r="LDI14" s="108"/>
      <c r="LDJ14" s="107"/>
      <c r="LDK14" s="108"/>
      <c r="LDL14" s="107"/>
      <c r="LDM14" s="108"/>
      <c r="LDN14" s="107"/>
      <c r="LDO14" s="108"/>
      <c r="LDP14" s="107"/>
      <c r="LDQ14" s="108"/>
      <c r="LDR14" s="107"/>
      <c r="LDS14" s="108"/>
      <c r="LDT14" s="107"/>
      <c r="LDU14" s="108"/>
      <c r="LDV14" s="107"/>
      <c r="LDW14" s="108"/>
      <c r="LDX14" s="107"/>
      <c r="LDY14" s="108"/>
      <c r="LDZ14" s="107"/>
      <c r="LEA14" s="108"/>
      <c r="LEB14" s="107"/>
      <c r="LEC14" s="108"/>
      <c r="LED14" s="107"/>
      <c r="LEE14" s="108"/>
      <c r="LEF14" s="107"/>
      <c r="LEG14" s="108"/>
      <c r="LEH14" s="107"/>
      <c r="LEI14" s="108"/>
      <c r="LEJ14" s="107"/>
      <c r="LEK14" s="108"/>
      <c r="LEL14" s="107"/>
      <c r="LEM14" s="108"/>
      <c r="LEN14" s="107"/>
      <c r="LEO14" s="108"/>
      <c r="LEP14" s="107"/>
      <c r="LEQ14" s="108"/>
      <c r="LER14" s="107"/>
      <c r="LES14" s="108"/>
      <c r="LET14" s="107"/>
      <c r="LEU14" s="108"/>
      <c r="LEV14" s="107"/>
      <c r="LEW14" s="108"/>
      <c r="LEX14" s="107"/>
      <c r="LEY14" s="108"/>
      <c r="LEZ14" s="107"/>
      <c r="LFA14" s="108"/>
      <c r="LFB14" s="107"/>
      <c r="LFC14" s="108"/>
      <c r="LFD14" s="107"/>
      <c r="LFE14" s="108"/>
      <c r="LFF14" s="107"/>
      <c r="LFG14" s="108"/>
      <c r="LFH14" s="107"/>
      <c r="LFI14" s="108"/>
      <c r="LFJ14" s="107"/>
      <c r="LFK14" s="108"/>
      <c r="LFL14" s="107"/>
      <c r="LFM14" s="108"/>
      <c r="LFN14" s="107"/>
      <c r="LFO14" s="108"/>
      <c r="LFP14" s="107"/>
      <c r="LFQ14" s="108"/>
      <c r="LFR14" s="107"/>
      <c r="LFS14" s="108"/>
      <c r="LFT14" s="107"/>
      <c r="LFU14" s="108"/>
      <c r="LFV14" s="107"/>
      <c r="LFW14" s="108"/>
      <c r="LFX14" s="107"/>
      <c r="LFY14" s="108"/>
      <c r="LFZ14" s="107"/>
      <c r="LGA14" s="108"/>
      <c r="LGB14" s="107"/>
      <c r="LGC14" s="108"/>
      <c r="LGD14" s="107"/>
      <c r="LGE14" s="108"/>
      <c r="LGF14" s="107"/>
      <c r="LGG14" s="108"/>
      <c r="LGH14" s="107"/>
      <c r="LGI14" s="108"/>
      <c r="LGJ14" s="107"/>
      <c r="LGK14" s="108"/>
      <c r="LGL14" s="107"/>
      <c r="LGM14" s="108"/>
      <c r="LGN14" s="107"/>
      <c r="LGO14" s="108"/>
      <c r="LGP14" s="107"/>
      <c r="LGQ14" s="108"/>
      <c r="LGR14" s="107"/>
      <c r="LGS14" s="108"/>
      <c r="LGT14" s="107"/>
      <c r="LGU14" s="108"/>
      <c r="LGV14" s="107"/>
      <c r="LGW14" s="108"/>
      <c r="LGX14" s="107"/>
      <c r="LGY14" s="108"/>
      <c r="LGZ14" s="107"/>
      <c r="LHA14" s="108"/>
      <c r="LHB14" s="107"/>
      <c r="LHC14" s="108"/>
      <c r="LHD14" s="107"/>
      <c r="LHE14" s="108"/>
      <c r="LHF14" s="107"/>
      <c r="LHG14" s="108"/>
      <c r="LHH14" s="107"/>
      <c r="LHI14" s="108"/>
      <c r="LHJ14" s="107"/>
      <c r="LHK14" s="108"/>
      <c r="LHL14" s="107"/>
      <c r="LHM14" s="108"/>
      <c r="LHN14" s="107"/>
      <c r="LHO14" s="108"/>
      <c r="LHP14" s="107"/>
      <c r="LHQ14" s="108"/>
      <c r="LHR14" s="107"/>
      <c r="LHS14" s="108"/>
      <c r="LHT14" s="107"/>
      <c r="LHU14" s="108"/>
      <c r="LHV14" s="107"/>
      <c r="LHW14" s="108"/>
      <c r="LHX14" s="107"/>
      <c r="LHY14" s="108"/>
      <c r="LHZ14" s="107"/>
      <c r="LIA14" s="108"/>
      <c r="LIB14" s="107"/>
      <c r="LIC14" s="108"/>
      <c r="LID14" s="107"/>
      <c r="LIE14" s="108"/>
      <c r="LIF14" s="107"/>
      <c r="LIG14" s="108"/>
      <c r="LIH14" s="107"/>
      <c r="LII14" s="108"/>
      <c r="LIJ14" s="107"/>
      <c r="LIK14" s="108"/>
      <c r="LIL14" s="107"/>
      <c r="LIM14" s="108"/>
      <c r="LIN14" s="107"/>
      <c r="LIO14" s="108"/>
      <c r="LIP14" s="107"/>
      <c r="LIQ14" s="108"/>
      <c r="LIR14" s="107"/>
      <c r="LIS14" s="108"/>
      <c r="LIT14" s="107"/>
      <c r="LIU14" s="108"/>
      <c r="LIV14" s="107"/>
      <c r="LIW14" s="108"/>
      <c r="LIX14" s="107"/>
      <c r="LIY14" s="108"/>
      <c r="LIZ14" s="107"/>
      <c r="LJA14" s="108"/>
      <c r="LJB14" s="107"/>
      <c r="LJC14" s="108"/>
      <c r="LJD14" s="107"/>
      <c r="LJE14" s="108"/>
      <c r="LJF14" s="107"/>
      <c r="LJG14" s="108"/>
      <c r="LJH14" s="107"/>
      <c r="LJI14" s="108"/>
      <c r="LJJ14" s="107"/>
      <c r="LJK14" s="108"/>
      <c r="LJL14" s="107"/>
      <c r="LJM14" s="108"/>
      <c r="LJN14" s="107"/>
      <c r="LJO14" s="108"/>
      <c r="LJP14" s="107"/>
      <c r="LJQ14" s="108"/>
      <c r="LJR14" s="107"/>
      <c r="LJS14" s="108"/>
      <c r="LJT14" s="107"/>
      <c r="LJU14" s="108"/>
      <c r="LJV14" s="107"/>
      <c r="LJW14" s="108"/>
      <c r="LJX14" s="107"/>
      <c r="LJY14" s="108"/>
      <c r="LJZ14" s="107"/>
      <c r="LKA14" s="108"/>
      <c r="LKB14" s="107"/>
      <c r="LKC14" s="108"/>
      <c r="LKD14" s="107"/>
      <c r="LKE14" s="108"/>
      <c r="LKF14" s="107"/>
      <c r="LKG14" s="108"/>
      <c r="LKH14" s="107"/>
      <c r="LKI14" s="108"/>
      <c r="LKJ14" s="107"/>
      <c r="LKK14" s="108"/>
      <c r="LKL14" s="107"/>
      <c r="LKM14" s="108"/>
      <c r="LKN14" s="107"/>
      <c r="LKO14" s="108"/>
      <c r="LKP14" s="107"/>
      <c r="LKQ14" s="108"/>
      <c r="LKR14" s="107"/>
      <c r="LKS14" s="108"/>
      <c r="LKT14" s="107"/>
      <c r="LKU14" s="108"/>
      <c r="LKV14" s="107"/>
      <c r="LKW14" s="108"/>
      <c r="LKX14" s="107"/>
      <c r="LKY14" s="108"/>
      <c r="LKZ14" s="107"/>
      <c r="LLA14" s="108"/>
      <c r="LLB14" s="107"/>
      <c r="LLC14" s="108"/>
      <c r="LLD14" s="107"/>
      <c r="LLE14" s="108"/>
      <c r="LLF14" s="107"/>
      <c r="LLG14" s="108"/>
      <c r="LLH14" s="107"/>
      <c r="LLI14" s="108"/>
      <c r="LLJ14" s="107"/>
      <c r="LLK14" s="108"/>
      <c r="LLL14" s="107"/>
      <c r="LLM14" s="108"/>
      <c r="LLN14" s="107"/>
      <c r="LLO14" s="108"/>
      <c r="LLP14" s="107"/>
      <c r="LLQ14" s="108"/>
      <c r="LLR14" s="107"/>
      <c r="LLS14" s="108"/>
      <c r="LLT14" s="107"/>
      <c r="LLU14" s="108"/>
      <c r="LLV14" s="107"/>
      <c r="LLW14" s="108"/>
      <c r="LLX14" s="107"/>
      <c r="LLY14" s="108"/>
      <c r="LLZ14" s="107"/>
      <c r="LMA14" s="108"/>
      <c r="LMB14" s="107"/>
      <c r="LMC14" s="108"/>
      <c r="LMD14" s="107"/>
      <c r="LME14" s="108"/>
      <c r="LMF14" s="107"/>
      <c r="LMG14" s="108"/>
      <c r="LMH14" s="107"/>
      <c r="LMI14" s="108"/>
      <c r="LMJ14" s="107"/>
      <c r="LMK14" s="108"/>
      <c r="LML14" s="107"/>
      <c r="LMM14" s="108"/>
      <c r="LMN14" s="107"/>
      <c r="LMO14" s="108"/>
      <c r="LMP14" s="107"/>
      <c r="LMQ14" s="108"/>
      <c r="LMR14" s="107"/>
      <c r="LMS14" s="108"/>
      <c r="LMT14" s="107"/>
      <c r="LMU14" s="108"/>
      <c r="LMV14" s="107"/>
      <c r="LMW14" s="108"/>
      <c r="LMX14" s="107"/>
      <c r="LMY14" s="108"/>
      <c r="LMZ14" s="107"/>
      <c r="LNA14" s="108"/>
      <c r="LNB14" s="107"/>
      <c r="LNC14" s="108"/>
      <c r="LND14" s="107"/>
      <c r="LNE14" s="108"/>
      <c r="LNF14" s="107"/>
      <c r="LNG14" s="108"/>
      <c r="LNH14" s="107"/>
      <c r="LNI14" s="108"/>
      <c r="LNJ14" s="107"/>
      <c r="LNK14" s="108"/>
      <c r="LNL14" s="107"/>
      <c r="LNM14" s="108"/>
      <c r="LNN14" s="107"/>
      <c r="LNO14" s="108"/>
      <c r="LNP14" s="107"/>
      <c r="LNQ14" s="108"/>
      <c r="LNR14" s="107"/>
      <c r="LNS14" s="108"/>
      <c r="LNT14" s="107"/>
      <c r="LNU14" s="108"/>
      <c r="LNV14" s="107"/>
      <c r="LNW14" s="108"/>
      <c r="LNX14" s="107"/>
      <c r="LNY14" s="108"/>
      <c r="LNZ14" s="107"/>
      <c r="LOA14" s="108"/>
      <c r="LOB14" s="107"/>
      <c r="LOC14" s="108"/>
      <c r="LOD14" s="107"/>
      <c r="LOE14" s="108"/>
      <c r="LOF14" s="107"/>
      <c r="LOG14" s="108"/>
      <c r="LOH14" s="107"/>
      <c r="LOI14" s="108"/>
      <c r="LOJ14" s="107"/>
      <c r="LOK14" s="108"/>
      <c r="LOL14" s="107"/>
      <c r="LOM14" s="108"/>
      <c r="LON14" s="107"/>
      <c r="LOO14" s="108"/>
      <c r="LOP14" s="107"/>
      <c r="LOQ14" s="108"/>
      <c r="LOR14" s="107"/>
      <c r="LOS14" s="108"/>
      <c r="LOT14" s="107"/>
      <c r="LOU14" s="108"/>
      <c r="LOV14" s="107"/>
      <c r="LOW14" s="108"/>
      <c r="LOX14" s="107"/>
      <c r="LOY14" s="108"/>
      <c r="LOZ14" s="107"/>
      <c r="LPA14" s="108"/>
      <c r="LPB14" s="107"/>
      <c r="LPC14" s="108"/>
      <c r="LPD14" s="107"/>
      <c r="LPE14" s="108"/>
      <c r="LPF14" s="107"/>
      <c r="LPG14" s="108"/>
      <c r="LPH14" s="107"/>
      <c r="LPI14" s="108"/>
      <c r="LPJ14" s="107"/>
      <c r="LPK14" s="108"/>
      <c r="LPL14" s="107"/>
      <c r="LPM14" s="108"/>
      <c r="LPN14" s="107"/>
      <c r="LPO14" s="108"/>
      <c r="LPP14" s="107"/>
      <c r="LPQ14" s="108"/>
      <c r="LPR14" s="107"/>
      <c r="LPS14" s="108"/>
      <c r="LPT14" s="107"/>
      <c r="LPU14" s="108"/>
      <c r="LPV14" s="107"/>
      <c r="LPW14" s="108"/>
      <c r="LPX14" s="107"/>
      <c r="LPY14" s="108"/>
      <c r="LPZ14" s="107"/>
      <c r="LQA14" s="108"/>
      <c r="LQB14" s="107"/>
      <c r="LQC14" s="108"/>
      <c r="LQD14" s="107"/>
      <c r="LQE14" s="108"/>
      <c r="LQF14" s="107"/>
      <c r="LQG14" s="108"/>
      <c r="LQH14" s="107"/>
      <c r="LQI14" s="108"/>
      <c r="LQJ14" s="107"/>
      <c r="LQK14" s="108"/>
      <c r="LQL14" s="107"/>
      <c r="LQM14" s="108"/>
      <c r="LQN14" s="107"/>
      <c r="LQO14" s="108"/>
      <c r="LQP14" s="107"/>
      <c r="LQQ14" s="108"/>
      <c r="LQR14" s="107"/>
      <c r="LQS14" s="108"/>
      <c r="LQT14" s="107"/>
      <c r="LQU14" s="108"/>
      <c r="LQV14" s="107"/>
      <c r="LQW14" s="108"/>
      <c r="LQX14" s="107"/>
      <c r="LQY14" s="108"/>
      <c r="LQZ14" s="107"/>
      <c r="LRA14" s="108"/>
      <c r="LRB14" s="107"/>
      <c r="LRC14" s="108"/>
      <c r="LRD14" s="107"/>
      <c r="LRE14" s="108"/>
      <c r="LRF14" s="107"/>
      <c r="LRG14" s="108"/>
      <c r="LRH14" s="107"/>
      <c r="LRI14" s="108"/>
      <c r="LRJ14" s="107"/>
      <c r="LRK14" s="108"/>
      <c r="LRL14" s="107"/>
      <c r="LRM14" s="108"/>
      <c r="LRN14" s="107"/>
      <c r="LRO14" s="108"/>
      <c r="LRP14" s="107"/>
      <c r="LRQ14" s="108"/>
      <c r="LRR14" s="107"/>
      <c r="LRS14" s="108"/>
      <c r="LRT14" s="107"/>
      <c r="LRU14" s="108"/>
      <c r="LRV14" s="107"/>
      <c r="LRW14" s="108"/>
      <c r="LRX14" s="107"/>
      <c r="LRY14" s="108"/>
      <c r="LRZ14" s="107"/>
      <c r="LSA14" s="108"/>
      <c r="LSB14" s="107"/>
      <c r="LSC14" s="108"/>
      <c r="LSD14" s="107"/>
      <c r="LSE14" s="108"/>
      <c r="LSF14" s="107"/>
      <c r="LSG14" s="108"/>
      <c r="LSH14" s="107"/>
      <c r="LSI14" s="108"/>
      <c r="LSJ14" s="107"/>
      <c r="LSK14" s="108"/>
      <c r="LSL14" s="107"/>
      <c r="LSM14" s="108"/>
      <c r="LSN14" s="107"/>
      <c r="LSO14" s="108"/>
      <c r="LSP14" s="107"/>
      <c r="LSQ14" s="108"/>
      <c r="LSR14" s="107"/>
      <c r="LSS14" s="108"/>
      <c r="LST14" s="107"/>
      <c r="LSU14" s="108"/>
      <c r="LSV14" s="107"/>
      <c r="LSW14" s="108"/>
      <c r="LSX14" s="107"/>
      <c r="LSY14" s="108"/>
      <c r="LSZ14" s="107"/>
      <c r="LTA14" s="108"/>
      <c r="LTB14" s="107"/>
      <c r="LTC14" s="108"/>
      <c r="LTD14" s="107"/>
      <c r="LTE14" s="108"/>
      <c r="LTF14" s="107"/>
      <c r="LTG14" s="108"/>
      <c r="LTH14" s="107"/>
      <c r="LTI14" s="108"/>
      <c r="LTJ14" s="107"/>
      <c r="LTK14" s="108"/>
      <c r="LTL14" s="107"/>
      <c r="LTM14" s="108"/>
      <c r="LTN14" s="107"/>
      <c r="LTO14" s="108"/>
      <c r="LTP14" s="107"/>
      <c r="LTQ14" s="108"/>
      <c r="LTR14" s="107"/>
      <c r="LTS14" s="108"/>
      <c r="LTT14" s="107"/>
      <c r="LTU14" s="108"/>
      <c r="LTV14" s="107"/>
      <c r="LTW14" s="108"/>
      <c r="LTX14" s="107"/>
      <c r="LTY14" s="108"/>
      <c r="LTZ14" s="107"/>
      <c r="LUA14" s="108"/>
      <c r="LUB14" s="107"/>
      <c r="LUC14" s="108"/>
      <c r="LUD14" s="107"/>
      <c r="LUE14" s="108"/>
      <c r="LUF14" s="107"/>
      <c r="LUG14" s="108"/>
      <c r="LUH14" s="107"/>
      <c r="LUI14" s="108"/>
      <c r="LUJ14" s="107"/>
      <c r="LUK14" s="108"/>
      <c r="LUL14" s="107"/>
      <c r="LUM14" s="108"/>
      <c r="LUN14" s="107"/>
      <c r="LUO14" s="108"/>
      <c r="LUP14" s="107"/>
      <c r="LUQ14" s="108"/>
      <c r="LUR14" s="107"/>
      <c r="LUS14" s="108"/>
      <c r="LUT14" s="107"/>
      <c r="LUU14" s="108"/>
      <c r="LUV14" s="107"/>
      <c r="LUW14" s="108"/>
      <c r="LUX14" s="107"/>
      <c r="LUY14" s="108"/>
      <c r="LUZ14" s="107"/>
      <c r="LVA14" s="108"/>
      <c r="LVB14" s="107"/>
      <c r="LVC14" s="108"/>
      <c r="LVD14" s="107"/>
      <c r="LVE14" s="108"/>
      <c r="LVF14" s="107"/>
      <c r="LVG14" s="108"/>
      <c r="LVH14" s="107"/>
      <c r="LVI14" s="108"/>
      <c r="LVJ14" s="107"/>
      <c r="LVK14" s="108"/>
      <c r="LVL14" s="107"/>
      <c r="LVM14" s="108"/>
      <c r="LVN14" s="107"/>
      <c r="LVO14" s="108"/>
      <c r="LVP14" s="107"/>
      <c r="LVQ14" s="108"/>
      <c r="LVR14" s="107"/>
      <c r="LVS14" s="108"/>
      <c r="LVT14" s="107"/>
      <c r="LVU14" s="108"/>
      <c r="LVV14" s="107"/>
      <c r="LVW14" s="108"/>
      <c r="LVX14" s="107"/>
      <c r="LVY14" s="108"/>
      <c r="LVZ14" s="107"/>
      <c r="LWA14" s="108"/>
      <c r="LWB14" s="107"/>
      <c r="LWC14" s="108"/>
      <c r="LWD14" s="107"/>
      <c r="LWE14" s="108"/>
      <c r="LWF14" s="107"/>
      <c r="LWG14" s="108"/>
      <c r="LWH14" s="107"/>
      <c r="LWI14" s="108"/>
      <c r="LWJ14" s="107"/>
      <c r="LWK14" s="108"/>
      <c r="LWL14" s="107"/>
      <c r="LWM14" s="108"/>
      <c r="LWN14" s="107"/>
      <c r="LWO14" s="108"/>
      <c r="LWP14" s="107"/>
      <c r="LWQ14" s="108"/>
      <c r="LWR14" s="107"/>
      <c r="LWS14" s="108"/>
      <c r="LWT14" s="107"/>
      <c r="LWU14" s="108"/>
      <c r="LWV14" s="107"/>
      <c r="LWW14" s="108"/>
      <c r="LWX14" s="107"/>
      <c r="LWY14" s="108"/>
      <c r="LWZ14" s="107"/>
      <c r="LXA14" s="108"/>
      <c r="LXB14" s="107"/>
      <c r="LXC14" s="108"/>
      <c r="LXD14" s="107"/>
      <c r="LXE14" s="108"/>
      <c r="LXF14" s="107"/>
      <c r="LXG14" s="108"/>
      <c r="LXH14" s="107"/>
      <c r="LXI14" s="108"/>
      <c r="LXJ14" s="107"/>
      <c r="LXK14" s="108"/>
      <c r="LXL14" s="107"/>
      <c r="LXM14" s="108"/>
      <c r="LXN14" s="107"/>
      <c r="LXO14" s="108"/>
      <c r="LXP14" s="107"/>
      <c r="LXQ14" s="108"/>
      <c r="LXR14" s="107"/>
      <c r="LXS14" s="108"/>
      <c r="LXT14" s="107"/>
      <c r="LXU14" s="108"/>
      <c r="LXV14" s="107"/>
      <c r="LXW14" s="108"/>
      <c r="LXX14" s="107"/>
      <c r="LXY14" s="108"/>
      <c r="LXZ14" s="107"/>
      <c r="LYA14" s="108"/>
      <c r="LYB14" s="107"/>
      <c r="LYC14" s="108"/>
      <c r="LYD14" s="107"/>
      <c r="LYE14" s="108"/>
      <c r="LYF14" s="107"/>
      <c r="LYG14" s="108"/>
      <c r="LYH14" s="107"/>
      <c r="LYI14" s="108"/>
      <c r="LYJ14" s="107"/>
      <c r="LYK14" s="108"/>
      <c r="LYL14" s="107"/>
      <c r="LYM14" s="108"/>
      <c r="LYN14" s="107"/>
      <c r="LYO14" s="108"/>
      <c r="LYP14" s="107"/>
      <c r="LYQ14" s="108"/>
      <c r="LYR14" s="107"/>
      <c r="LYS14" s="108"/>
      <c r="LYT14" s="107"/>
      <c r="LYU14" s="108"/>
      <c r="LYV14" s="107"/>
      <c r="LYW14" s="108"/>
      <c r="LYX14" s="107"/>
      <c r="LYY14" s="108"/>
      <c r="LYZ14" s="107"/>
      <c r="LZA14" s="108"/>
      <c r="LZB14" s="107"/>
      <c r="LZC14" s="108"/>
      <c r="LZD14" s="107"/>
      <c r="LZE14" s="108"/>
      <c r="LZF14" s="107"/>
      <c r="LZG14" s="108"/>
      <c r="LZH14" s="107"/>
      <c r="LZI14" s="108"/>
      <c r="LZJ14" s="107"/>
      <c r="LZK14" s="108"/>
      <c r="LZL14" s="107"/>
      <c r="LZM14" s="108"/>
      <c r="LZN14" s="107"/>
      <c r="LZO14" s="108"/>
      <c r="LZP14" s="107"/>
      <c r="LZQ14" s="108"/>
      <c r="LZR14" s="107"/>
      <c r="LZS14" s="108"/>
      <c r="LZT14" s="107"/>
      <c r="LZU14" s="108"/>
      <c r="LZV14" s="107"/>
      <c r="LZW14" s="108"/>
      <c r="LZX14" s="107"/>
      <c r="LZY14" s="108"/>
      <c r="LZZ14" s="107"/>
      <c r="MAA14" s="108"/>
      <c r="MAB14" s="107"/>
      <c r="MAC14" s="108"/>
      <c r="MAD14" s="107"/>
      <c r="MAE14" s="108"/>
      <c r="MAF14" s="107"/>
      <c r="MAG14" s="108"/>
      <c r="MAH14" s="107"/>
      <c r="MAI14" s="108"/>
      <c r="MAJ14" s="107"/>
      <c r="MAK14" s="108"/>
      <c r="MAL14" s="107"/>
      <c r="MAM14" s="108"/>
      <c r="MAN14" s="107"/>
      <c r="MAO14" s="108"/>
      <c r="MAP14" s="107"/>
      <c r="MAQ14" s="108"/>
      <c r="MAR14" s="107"/>
      <c r="MAS14" s="108"/>
      <c r="MAT14" s="107"/>
      <c r="MAU14" s="108"/>
      <c r="MAV14" s="107"/>
      <c r="MAW14" s="108"/>
      <c r="MAX14" s="107"/>
      <c r="MAY14" s="108"/>
      <c r="MAZ14" s="107"/>
      <c r="MBA14" s="108"/>
      <c r="MBB14" s="107"/>
      <c r="MBC14" s="108"/>
      <c r="MBD14" s="107"/>
      <c r="MBE14" s="108"/>
      <c r="MBF14" s="107"/>
      <c r="MBG14" s="108"/>
      <c r="MBH14" s="107"/>
      <c r="MBI14" s="108"/>
      <c r="MBJ14" s="107"/>
      <c r="MBK14" s="108"/>
      <c r="MBL14" s="107"/>
      <c r="MBM14" s="108"/>
      <c r="MBN14" s="107"/>
      <c r="MBO14" s="108"/>
      <c r="MBP14" s="107"/>
      <c r="MBQ14" s="108"/>
      <c r="MBR14" s="107"/>
      <c r="MBS14" s="108"/>
      <c r="MBT14" s="107"/>
      <c r="MBU14" s="108"/>
      <c r="MBV14" s="107"/>
      <c r="MBW14" s="108"/>
      <c r="MBX14" s="107"/>
      <c r="MBY14" s="108"/>
      <c r="MBZ14" s="107"/>
      <c r="MCA14" s="108"/>
      <c r="MCB14" s="107"/>
      <c r="MCC14" s="108"/>
      <c r="MCD14" s="107"/>
      <c r="MCE14" s="108"/>
      <c r="MCF14" s="107"/>
      <c r="MCG14" s="108"/>
      <c r="MCH14" s="107"/>
      <c r="MCI14" s="108"/>
      <c r="MCJ14" s="107"/>
      <c r="MCK14" s="108"/>
      <c r="MCL14" s="107"/>
      <c r="MCM14" s="108"/>
      <c r="MCN14" s="107"/>
      <c r="MCO14" s="108"/>
      <c r="MCP14" s="107"/>
      <c r="MCQ14" s="108"/>
      <c r="MCR14" s="107"/>
      <c r="MCS14" s="108"/>
      <c r="MCT14" s="107"/>
      <c r="MCU14" s="108"/>
      <c r="MCV14" s="107"/>
      <c r="MCW14" s="108"/>
      <c r="MCX14" s="107"/>
      <c r="MCY14" s="108"/>
      <c r="MCZ14" s="107"/>
      <c r="MDA14" s="108"/>
      <c r="MDB14" s="107"/>
      <c r="MDC14" s="108"/>
      <c r="MDD14" s="107"/>
      <c r="MDE14" s="108"/>
      <c r="MDF14" s="107"/>
      <c r="MDG14" s="108"/>
      <c r="MDH14" s="107"/>
      <c r="MDI14" s="108"/>
      <c r="MDJ14" s="107"/>
      <c r="MDK14" s="108"/>
      <c r="MDL14" s="107"/>
      <c r="MDM14" s="108"/>
      <c r="MDN14" s="107"/>
      <c r="MDO14" s="108"/>
      <c r="MDP14" s="107"/>
      <c r="MDQ14" s="108"/>
      <c r="MDR14" s="107"/>
      <c r="MDS14" s="108"/>
      <c r="MDT14" s="107"/>
      <c r="MDU14" s="108"/>
      <c r="MDV14" s="107"/>
      <c r="MDW14" s="108"/>
      <c r="MDX14" s="107"/>
      <c r="MDY14" s="108"/>
      <c r="MDZ14" s="107"/>
      <c r="MEA14" s="108"/>
      <c r="MEB14" s="107"/>
      <c r="MEC14" s="108"/>
      <c r="MED14" s="107"/>
      <c r="MEE14" s="108"/>
      <c r="MEF14" s="107"/>
      <c r="MEG14" s="108"/>
      <c r="MEH14" s="107"/>
      <c r="MEI14" s="108"/>
      <c r="MEJ14" s="107"/>
      <c r="MEK14" s="108"/>
      <c r="MEL14" s="107"/>
      <c r="MEM14" s="108"/>
      <c r="MEN14" s="107"/>
      <c r="MEO14" s="108"/>
      <c r="MEP14" s="107"/>
      <c r="MEQ14" s="108"/>
      <c r="MER14" s="107"/>
      <c r="MES14" s="108"/>
      <c r="MET14" s="107"/>
      <c r="MEU14" s="108"/>
      <c r="MEV14" s="107"/>
      <c r="MEW14" s="108"/>
      <c r="MEX14" s="107"/>
      <c r="MEY14" s="108"/>
      <c r="MEZ14" s="107"/>
      <c r="MFA14" s="108"/>
      <c r="MFB14" s="107"/>
      <c r="MFC14" s="108"/>
      <c r="MFD14" s="107"/>
      <c r="MFE14" s="108"/>
      <c r="MFF14" s="107"/>
      <c r="MFG14" s="108"/>
      <c r="MFH14" s="107"/>
      <c r="MFI14" s="108"/>
      <c r="MFJ14" s="107"/>
      <c r="MFK14" s="108"/>
      <c r="MFL14" s="107"/>
      <c r="MFM14" s="108"/>
      <c r="MFN14" s="107"/>
      <c r="MFO14" s="108"/>
      <c r="MFP14" s="107"/>
      <c r="MFQ14" s="108"/>
      <c r="MFR14" s="107"/>
      <c r="MFS14" s="108"/>
      <c r="MFT14" s="107"/>
      <c r="MFU14" s="108"/>
      <c r="MFV14" s="107"/>
      <c r="MFW14" s="108"/>
      <c r="MFX14" s="107"/>
      <c r="MFY14" s="108"/>
      <c r="MFZ14" s="107"/>
      <c r="MGA14" s="108"/>
      <c r="MGB14" s="107"/>
      <c r="MGC14" s="108"/>
      <c r="MGD14" s="107"/>
      <c r="MGE14" s="108"/>
      <c r="MGF14" s="107"/>
      <c r="MGG14" s="108"/>
      <c r="MGH14" s="107"/>
      <c r="MGI14" s="108"/>
      <c r="MGJ14" s="107"/>
      <c r="MGK14" s="108"/>
      <c r="MGL14" s="107"/>
      <c r="MGM14" s="108"/>
      <c r="MGN14" s="107"/>
      <c r="MGO14" s="108"/>
      <c r="MGP14" s="107"/>
      <c r="MGQ14" s="108"/>
      <c r="MGR14" s="107"/>
      <c r="MGS14" s="108"/>
      <c r="MGT14" s="107"/>
      <c r="MGU14" s="108"/>
      <c r="MGV14" s="107"/>
      <c r="MGW14" s="108"/>
      <c r="MGX14" s="107"/>
      <c r="MGY14" s="108"/>
      <c r="MGZ14" s="107"/>
      <c r="MHA14" s="108"/>
      <c r="MHB14" s="107"/>
      <c r="MHC14" s="108"/>
      <c r="MHD14" s="107"/>
      <c r="MHE14" s="108"/>
      <c r="MHF14" s="107"/>
      <c r="MHG14" s="108"/>
      <c r="MHH14" s="107"/>
      <c r="MHI14" s="108"/>
      <c r="MHJ14" s="107"/>
      <c r="MHK14" s="108"/>
      <c r="MHL14" s="107"/>
      <c r="MHM14" s="108"/>
      <c r="MHN14" s="107"/>
      <c r="MHO14" s="108"/>
      <c r="MHP14" s="107"/>
      <c r="MHQ14" s="108"/>
      <c r="MHR14" s="107"/>
      <c r="MHS14" s="108"/>
      <c r="MHT14" s="107"/>
      <c r="MHU14" s="108"/>
      <c r="MHV14" s="107"/>
      <c r="MHW14" s="108"/>
      <c r="MHX14" s="107"/>
      <c r="MHY14" s="108"/>
      <c r="MHZ14" s="107"/>
      <c r="MIA14" s="108"/>
      <c r="MIB14" s="107"/>
      <c r="MIC14" s="108"/>
      <c r="MID14" s="107"/>
      <c r="MIE14" s="108"/>
      <c r="MIF14" s="107"/>
      <c r="MIG14" s="108"/>
      <c r="MIH14" s="107"/>
      <c r="MII14" s="108"/>
      <c r="MIJ14" s="107"/>
      <c r="MIK14" s="108"/>
      <c r="MIL14" s="107"/>
      <c r="MIM14" s="108"/>
      <c r="MIN14" s="107"/>
      <c r="MIO14" s="108"/>
      <c r="MIP14" s="107"/>
      <c r="MIQ14" s="108"/>
      <c r="MIR14" s="107"/>
      <c r="MIS14" s="108"/>
      <c r="MIT14" s="107"/>
      <c r="MIU14" s="108"/>
      <c r="MIV14" s="107"/>
      <c r="MIW14" s="108"/>
      <c r="MIX14" s="107"/>
      <c r="MIY14" s="108"/>
      <c r="MIZ14" s="107"/>
      <c r="MJA14" s="108"/>
      <c r="MJB14" s="107"/>
      <c r="MJC14" s="108"/>
      <c r="MJD14" s="107"/>
      <c r="MJE14" s="108"/>
      <c r="MJF14" s="107"/>
      <c r="MJG14" s="108"/>
      <c r="MJH14" s="107"/>
      <c r="MJI14" s="108"/>
      <c r="MJJ14" s="107"/>
      <c r="MJK14" s="108"/>
      <c r="MJL14" s="107"/>
      <c r="MJM14" s="108"/>
      <c r="MJN14" s="107"/>
      <c r="MJO14" s="108"/>
      <c r="MJP14" s="107"/>
      <c r="MJQ14" s="108"/>
      <c r="MJR14" s="107"/>
      <c r="MJS14" s="108"/>
      <c r="MJT14" s="107"/>
      <c r="MJU14" s="108"/>
      <c r="MJV14" s="107"/>
      <c r="MJW14" s="108"/>
      <c r="MJX14" s="107"/>
      <c r="MJY14" s="108"/>
      <c r="MJZ14" s="107"/>
      <c r="MKA14" s="108"/>
      <c r="MKB14" s="107"/>
      <c r="MKC14" s="108"/>
      <c r="MKD14" s="107"/>
      <c r="MKE14" s="108"/>
      <c r="MKF14" s="107"/>
      <c r="MKG14" s="108"/>
      <c r="MKH14" s="107"/>
      <c r="MKI14" s="108"/>
      <c r="MKJ14" s="107"/>
      <c r="MKK14" s="108"/>
      <c r="MKL14" s="107"/>
      <c r="MKM14" s="108"/>
      <c r="MKN14" s="107"/>
      <c r="MKO14" s="108"/>
      <c r="MKP14" s="107"/>
      <c r="MKQ14" s="108"/>
      <c r="MKR14" s="107"/>
      <c r="MKS14" s="108"/>
      <c r="MKT14" s="107"/>
      <c r="MKU14" s="108"/>
      <c r="MKV14" s="107"/>
      <c r="MKW14" s="108"/>
      <c r="MKX14" s="107"/>
      <c r="MKY14" s="108"/>
      <c r="MKZ14" s="107"/>
      <c r="MLA14" s="108"/>
      <c r="MLB14" s="107"/>
      <c r="MLC14" s="108"/>
      <c r="MLD14" s="107"/>
      <c r="MLE14" s="108"/>
      <c r="MLF14" s="107"/>
      <c r="MLG14" s="108"/>
      <c r="MLH14" s="107"/>
      <c r="MLI14" s="108"/>
      <c r="MLJ14" s="107"/>
      <c r="MLK14" s="108"/>
      <c r="MLL14" s="107"/>
      <c r="MLM14" s="108"/>
      <c r="MLN14" s="107"/>
      <c r="MLO14" s="108"/>
      <c r="MLP14" s="107"/>
      <c r="MLQ14" s="108"/>
      <c r="MLR14" s="107"/>
      <c r="MLS14" s="108"/>
      <c r="MLT14" s="107"/>
      <c r="MLU14" s="108"/>
      <c r="MLV14" s="107"/>
      <c r="MLW14" s="108"/>
      <c r="MLX14" s="107"/>
      <c r="MLY14" s="108"/>
      <c r="MLZ14" s="107"/>
      <c r="MMA14" s="108"/>
      <c r="MMB14" s="107"/>
      <c r="MMC14" s="108"/>
      <c r="MMD14" s="107"/>
      <c r="MME14" s="108"/>
      <c r="MMF14" s="107"/>
      <c r="MMG14" s="108"/>
      <c r="MMH14" s="107"/>
      <c r="MMI14" s="108"/>
      <c r="MMJ14" s="107"/>
      <c r="MMK14" s="108"/>
      <c r="MML14" s="107"/>
      <c r="MMM14" s="108"/>
      <c r="MMN14" s="107"/>
      <c r="MMO14" s="108"/>
      <c r="MMP14" s="107"/>
      <c r="MMQ14" s="108"/>
      <c r="MMR14" s="107"/>
      <c r="MMS14" s="108"/>
      <c r="MMT14" s="107"/>
      <c r="MMU14" s="108"/>
      <c r="MMV14" s="107"/>
      <c r="MMW14" s="108"/>
      <c r="MMX14" s="107"/>
      <c r="MMY14" s="108"/>
      <c r="MMZ14" s="107"/>
      <c r="MNA14" s="108"/>
      <c r="MNB14" s="107"/>
      <c r="MNC14" s="108"/>
      <c r="MND14" s="107"/>
      <c r="MNE14" s="108"/>
      <c r="MNF14" s="107"/>
      <c r="MNG14" s="108"/>
      <c r="MNH14" s="107"/>
      <c r="MNI14" s="108"/>
      <c r="MNJ14" s="107"/>
      <c r="MNK14" s="108"/>
      <c r="MNL14" s="107"/>
      <c r="MNM14" s="108"/>
      <c r="MNN14" s="107"/>
      <c r="MNO14" s="108"/>
      <c r="MNP14" s="107"/>
      <c r="MNQ14" s="108"/>
      <c r="MNR14" s="107"/>
      <c r="MNS14" s="108"/>
      <c r="MNT14" s="107"/>
      <c r="MNU14" s="108"/>
      <c r="MNV14" s="107"/>
      <c r="MNW14" s="108"/>
      <c r="MNX14" s="107"/>
      <c r="MNY14" s="108"/>
      <c r="MNZ14" s="107"/>
      <c r="MOA14" s="108"/>
      <c r="MOB14" s="107"/>
      <c r="MOC14" s="108"/>
      <c r="MOD14" s="107"/>
      <c r="MOE14" s="108"/>
      <c r="MOF14" s="107"/>
      <c r="MOG14" s="108"/>
      <c r="MOH14" s="107"/>
      <c r="MOI14" s="108"/>
      <c r="MOJ14" s="107"/>
      <c r="MOK14" s="108"/>
      <c r="MOL14" s="107"/>
      <c r="MOM14" s="108"/>
      <c r="MON14" s="107"/>
      <c r="MOO14" s="108"/>
      <c r="MOP14" s="107"/>
      <c r="MOQ14" s="108"/>
      <c r="MOR14" s="107"/>
      <c r="MOS14" s="108"/>
      <c r="MOT14" s="107"/>
      <c r="MOU14" s="108"/>
      <c r="MOV14" s="107"/>
      <c r="MOW14" s="108"/>
      <c r="MOX14" s="107"/>
      <c r="MOY14" s="108"/>
      <c r="MOZ14" s="107"/>
      <c r="MPA14" s="108"/>
      <c r="MPB14" s="107"/>
      <c r="MPC14" s="108"/>
      <c r="MPD14" s="107"/>
      <c r="MPE14" s="108"/>
      <c r="MPF14" s="107"/>
      <c r="MPG14" s="108"/>
      <c r="MPH14" s="107"/>
      <c r="MPI14" s="108"/>
      <c r="MPJ14" s="107"/>
      <c r="MPK14" s="108"/>
      <c r="MPL14" s="107"/>
      <c r="MPM14" s="108"/>
      <c r="MPN14" s="107"/>
      <c r="MPO14" s="108"/>
      <c r="MPP14" s="107"/>
      <c r="MPQ14" s="108"/>
      <c r="MPR14" s="107"/>
      <c r="MPS14" s="108"/>
      <c r="MPT14" s="107"/>
      <c r="MPU14" s="108"/>
      <c r="MPV14" s="107"/>
      <c r="MPW14" s="108"/>
      <c r="MPX14" s="107"/>
      <c r="MPY14" s="108"/>
      <c r="MPZ14" s="107"/>
      <c r="MQA14" s="108"/>
      <c r="MQB14" s="107"/>
      <c r="MQC14" s="108"/>
      <c r="MQD14" s="107"/>
      <c r="MQE14" s="108"/>
      <c r="MQF14" s="107"/>
      <c r="MQG14" s="108"/>
      <c r="MQH14" s="107"/>
      <c r="MQI14" s="108"/>
      <c r="MQJ14" s="107"/>
      <c r="MQK14" s="108"/>
      <c r="MQL14" s="107"/>
      <c r="MQM14" s="108"/>
      <c r="MQN14" s="107"/>
      <c r="MQO14" s="108"/>
      <c r="MQP14" s="107"/>
      <c r="MQQ14" s="108"/>
      <c r="MQR14" s="107"/>
      <c r="MQS14" s="108"/>
      <c r="MQT14" s="107"/>
      <c r="MQU14" s="108"/>
      <c r="MQV14" s="107"/>
      <c r="MQW14" s="108"/>
      <c r="MQX14" s="107"/>
      <c r="MQY14" s="108"/>
      <c r="MQZ14" s="107"/>
      <c r="MRA14" s="108"/>
      <c r="MRB14" s="107"/>
      <c r="MRC14" s="108"/>
      <c r="MRD14" s="107"/>
      <c r="MRE14" s="108"/>
      <c r="MRF14" s="107"/>
      <c r="MRG14" s="108"/>
      <c r="MRH14" s="107"/>
      <c r="MRI14" s="108"/>
      <c r="MRJ14" s="107"/>
      <c r="MRK14" s="108"/>
      <c r="MRL14" s="107"/>
      <c r="MRM14" s="108"/>
      <c r="MRN14" s="107"/>
      <c r="MRO14" s="108"/>
      <c r="MRP14" s="107"/>
      <c r="MRQ14" s="108"/>
      <c r="MRR14" s="107"/>
      <c r="MRS14" s="108"/>
      <c r="MRT14" s="107"/>
      <c r="MRU14" s="108"/>
      <c r="MRV14" s="107"/>
      <c r="MRW14" s="108"/>
      <c r="MRX14" s="107"/>
      <c r="MRY14" s="108"/>
      <c r="MRZ14" s="107"/>
      <c r="MSA14" s="108"/>
      <c r="MSB14" s="107"/>
      <c r="MSC14" s="108"/>
      <c r="MSD14" s="107"/>
      <c r="MSE14" s="108"/>
      <c r="MSF14" s="107"/>
      <c r="MSG14" s="108"/>
      <c r="MSH14" s="107"/>
      <c r="MSI14" s="108"/>
      <c r="MSJ14" s="107"/>
      <c r="MSK14" s="108"/>
      <c r="MSL14" s="107"/>
      <c r="MSM14" s="108"/>
      <c r="MSN14" s="107"/>
      <c r="MSO14" s="108"/>
      <c r="MSP14" s="107"/>
      <c r="MSQ14" s="108"/>
      <c r="MSR14" s="107"/>
      <c r="MSS14" s="108"/>
      <c r="MST14" s="107"/>
      <c r="MSU14" s="108"/>
      <c r="MSV14" s="107"/>
      <c r="MSW14" s="108"/>
      <c r="MSX14" s="107"/>
      <c r="MSY14" s="108"/>
      <c r="MSZ14" s="107"/>
      <c r="MTA14" s="108"/>
      <c r="MTB14" s="107"/>
      <c r="MTC14" s="108"/>
      <c r="MTD14" s="107"/>
      <c r="MTE14" s="108"/>
      <c r="MTF14" s="107"/>
      <c r="MTG14" s="108"/>
      <c r="MTH14" s="107"/>
      <c r="MTI14" s="108"/>
      <c r="MTJ14" s="107"/>
      <c r="MTK14" s="108"/>
      <c r="MTL14" s="107"/>
      <c r="MTM14" s="108"/>
      <c r="MTN14" s="107"/>
      <c r="MTO14" s="108"/>
      <c r="MTP14" s="107"/>
      <c r="MTQ14" s="108"/>
      <c r="MTR14" s="107"/>
      <c r="MTS14" s="108"/>
      <c r="MTT14" s="107"/>
      <c r="MTU14" s="108"/>
      <c r="MTV14" s="107"/>
      <c r="MTW14" s="108"/>
      <c r="MTX14" s="107"/>
      <c r="MTY14" s="108"/>
      <c r="MTZ14" s="107"/>
      <c r="MUA14" s="108"/>
      <c r="MUB14" s="107"/>
      <c r="MUC14" s="108"/>
      <c r="MUD14" s="107"/>
      <c r="MUE14" s="108"/>
      <c r="MUF14" s="107"/>
      <c r="MUG14" s="108"/>
      <c r="MUH14" s="107"/>
      <c r="MUI14" s="108"/>
      <c r="MUJ14" s="107"/>
      <c r="MUK14" s="108"/>
      <c r="MUL14" s="107"/>
      <c r="MUM14" s="108"/>
      <c r="MUN14" s="107"/>
      <c r="MUO14" s="108"/>
      <c r="MUP14" s="107"/>
      <c r="MUQ14" s="108"/>
      <c r="MUR14" s="107"/>
      <c r="MUS14" s="108"/>
      <c r="MUT14" s="107"/>
      <c r="MUU14" s="108"/>
      <c r="MUV14" s="107"/>
      <c r="MUW14" s="108"/>
      <c r="MUX14" s="107"/>
      <c r="MUY14" s="108"/>
      <c r="MUZ14" s="107"/>
      <c r="MVA14" s="108"/>
      <c r="MVB14" s="107"/>
      <c r="MVC14" s="108"/>
      <c r="MVD14" s="107"/>
      <c r="MVE14" s="108"/>
      <c r="MVF14" s="107"/>
      <c r="MVG14" s="108"/>
      <c r="MVH14" s="107"/>
      <c r="MVI14" s="108"/>
      <c r="MVJ14" s="107"/>
      <c r="MVK14" s="108"/>
      <c r="MVL14" s="107"/>
      <c r="MVM14" s="108"/>
      <c r="MVN14" s="107"/>
      <c r="MVO14" s="108"/>
      <c r="MVP14" s="107"/>
      <c r="MVQ14" s="108"/>
      <c r="MVR14" s="107"/>
      <c r="MVS14" s="108"/>
      <c r="MVT14" s="107"/>
      <c r="MVU14" s="108"/>
      <c r="MVV14" s="107"/>
      <c r="MVW14" s="108"/>
      <c r="MVX14" s="107"/>
      <c r="MVY14" s="108"/>
      <c r="MVZ14" s="107"/>
      <c r="MWA14" s="108"/>
      <c r="MWB14" s="107"/>
      <c r="MWC14" s="108"/>
      <c r="MWD14" s="107"/>
      <c r="MWE14" s="108"/>
      <c r="MWF14" s="107"/>
      <c r="MWG14" s="108"/>
      <c r="MWH14" s="107"/>
      <c r="MWI14" s="108"/>
      <c r="MWJ14" s="107"/>
      <c r="MWK14" s="108"/>
      <c r="MWL14" s="107"/>
      <c r="MWM14" s="108"/>
      <c r="MWN14" s="107"/>
      <c r="MWO14" s="108"/>
      <c r="MWP14" s="107"/>
      <c r="MWQ14" s="108"/>
      <c r="MWR14" s="107"/>
      <c r="MWS14" s="108"/>
      <c r="MWT14" s="107"/>
      <c r="MWU14" s="108"/>
      <c r="MWV14" s="107"/>
      <c r="MWW14" s="108"/>
      <c r="MWX14" s="107"/>
      <c r="MWY14" s="108"/>
      <c r="MWZ14" s="107"/>
      <c r="MXA14" s="108"/>
      <c r="MXB14" s="107"/>
      <c r="MXC14" s="108"/>
      <c r="MXD14" s="107"/>
      <c r="MXE14" s="108"/>
      <c r="MXF14" s="107"/>
      <c r="MXG14" s="108"/>
      <c r="MXH14" s="107"/>
      <c r="MXI14" s="108"/>
      <c r="MXJ14" s="107"/>
      <c r="MXK14" s="108"/>
      <c r="MXL14" s="107"/>
      <c r="MXM14" s="108"/>
      <c r="MXN14" s="107"/>
      <c r="MXO14" s="108"/>
      <c r="MXP14" s="107"/>
      <c r="MXQ14" s="108"/>
      <c r="MXR14" s="107"/>
      <c r="MXS14" s="108"/>
      <c r="MXT14" s="107"/>
      <c r="MXU14" s="108"/>
      <c r="MXV14" s="107"/>
      <c r="MXW14" s="108"/>
      <c r="MXX14" s="107"/>
      <c r="MXY14" s="108"/>
      <c r="MXZ14" s="107"/>
      <c r="MYA14" s="108"/>
      <c r="MYB14" s="107"/>
      <c r="MYC14" s="108"/>
      <c r="MYD14" s="107"/>
      <c r="MYE14" s="108"/>
      <c r="MYF14" s="107"/>
      <c r="MYG14" s="108"/>
      <c r="MYH14" s="107"/>
      <c r="MYI14" s="108"/>
      <c r="MYJ14" s="107"/>
      <c r="MYK14" s="108"/>
      <c r="MYL14" s="107"/>
      <c r="MYM14" s="108"/>
      <c r="MYN14" s="107"/>
      <c r="MYO14" s="108"/>
      <c r="MYP14" s="107"/>
      <c r="MYQ14" s="108"/>
      <c r="MYR14" s="107"/>
      <c r="MYS14" s="108"/>
      <c r="MYT14" s="107"/>
      <c r="MYU14" s="108"/>
      <c r="MYV14" s="107"/>
      <c r="MYW14" s="108"/>
      <c r="MYX14" s="107"/>
      <c r="MYY14" s="108"/>
      <c r="MYZ14" s="107"/>
      <c r="MZA14" s="108"/>
      <c r="MZB14" s="107"/>
      <c r="MZC14" s="108"/>
      <c r="MZD14" s="107"/>
      <c r="MZE14" s="108"/>
      <c r="MZF14" s="107"/>
      <c r="MZG14" s="108"/>
      <c r="MZH14" s="107"/>
      <c r="MZI14" s="108"/>
      <c r="MZJ14" s="107"/>
      <c r="MZK14" s="108"/>
      <c r="MZL14" s="107"/>
      <c r="MZM14" s="108"/>
      <c r="MZN14" s="107"/>
      <c r="MZO14" s="108"/>
      <c r="MZP14" s="107"/>
      <c r="MZQ14" s="108"/>
      <c r="MZR14" s="107"/>
      <c r="MZS14" s="108"/>
      <c r="MZT14" s="107"/>
      <c r="MZU14" s="108"/>
      <c r="MZV14" s="107"/>
      <c r="MZW14" s="108"/>
      <c r="MZX14" s="107"/>
      <c r="MZY14" s="108"/>
      <c r="MZZ14" s="107"/>
      <c r="NAA14" s="108"/>
      <c r="NAB14" s="107"/>
      <c r="NAC14" s="108"/>
      <c r="NAD14" s="107"/>
      <c r="NAE14" s="108"/>
      <c r="NAF14" s="107"/>
      <c r="NAG14" s="108"/>
      <c r="NAH14" s="107"/>
      <c r="NAI14" s="108"/>
      <c r="NAJ14" s="107"/>
      <c r="NAK14" s="108"/>
      <c r="NAL14" s="107"/>
      <c r="NAM14" s="108"/>
      <c r="NAN14" s="107"/>
      <c r="NAO14" s="108"/>
      <c r="NAP14" s="107"/>
      <c r="NAQ14" s="108"/>
      <c r="NAR14" s="107"/>
      <c r="NAS14" s="108"/>
      <c r="NAT14" s="107"/>
      <c r="NAU14" s="108"/>
      <c r="NAV14" s="107"/>
      <c r="NAW14" s="108"/>
      <c r="NAX14" s="107"/>
      <c r="NAY14" s="108"/>
      <c r="NAZ14" s="107"/>
      <c r="NBA14" s="108"/>
      <c r="NBB14" s="107"/>
      <c r="NBC14" s="108"/>
      <c r="NBD14" s="107"/>
      <c r="NBE14" s="108"/>
      <c r="NBF14" s="107"/>
      <c r="NBG14" s="108"/>
      <c r="NBH14" s="107"/>
      <c r="NBI14" s="108"/>
      <c r="NBJ14" s="107"/>
      <c r="NBK14" s="108"/>
      <c r="NBL14" s="107"/>
      <c r="NBM14" s="108"/>
      <c r="NBN14" s="107"/>
      <c r="NBO14" s="108"/>
      <c r="NBP14" s="107"/>
      <c r="NBQ14" s="108"/>
      <c r="NBR14" s="107"/>
      <c r="NBS14" s="108"/>
      <c r="NBT14" s="107"/>
      <c r="NBU14" s="108"/>
      <c r="NBV14" s="107"/>
      <c r="NBW14" s="108"/>
      <c r="NBX14" s="107"/>
      <c r="NBY14" s="108"/>
      <c r="NBZ14" s="107"/>
      <c r="NCA14" s="108"/>
      <c r="NCB14" s="107"/>
      <c r="NCC14" s="108"/>
      <c r="NCD14" s="107"/>
      <c r="NCE14" s="108"/>
      <c r="NCF14" s="107"/>
      <c r="NCG14" s="108"/>
      <c r="NCH14" s="107"/>
      <c r="NCI14" s="108"/>
      <c r="NCJ14" s="107"/>
      <c r="NCK14" s="108"/>
      <c r="NCL14" s="107"/>
      <c r="NCM14" s="108"/>
      <c r="NCN14" s="107"/>
      <c r="NCO14" s="108"/>
      <c r="NCP14" s="107"/>
      <c r="NCQ14" s="108"/>
      <c r="NCR14" s="107"/>
      <c r="NCS14" s="108"/>
      <c r="NCT14" s="107"/>
      <c r="NCU14" s="108"/>
      <c r="NCV14" s="107"/>
      <c r="NCW14" s="108"/>
      <c r="NCX14" s="107"/>
      <c r="NCY14" s="108"/>
      <c r="NCZ14" s="107"/>
      <c r="NDA14" s="108"/>
      <c r="NDB14" s="107"/>
      <c r="NDC14" s="108"/>
      <c r="NDD14" s="107"/>
      <c r="NDE14" s="108"/>
      <c r="NDF14" s="107"/>
      <c r="NDG14" s="108"/>
      <c r="NDH14" s="107"/>
      <c r="NDI14" s="108"/>
      <c r="NDJ14" s="107"/>
      <c r="NDK14" s="108"/>
      <c r="NDL14" s="107"/>
      <c r="NDM14" s="108"/>
      <c r="NDN14" s="107"/>
      <c r="NDO14" s="108"/>
      <c r="NDP14" s="107"/>
      <c r="NDQ14" s="108"/>
      <c r="NDR14" s="107"/>
      <c r="NDS14" s="108"/>
      <c r="NDT14" s="107"/>
      <c r="NDU14" s="108"/>
      <c r="NDV14" s="107"/>
      <c r="NDW14" s="108"/>
      <c r="NDX14" s="107"/>
      <c r="NDY14" s="108"/>
      <c r="NDZ14" s="107"/>
      <c r="NEA14" s="108"/>
      <c r="NEB14" s="107"/>
      <c r="NEC14" s="108"/>
      <c r="NED14" s="107"/>
      <c r="NEE14" s="108"/>
      <c r="NEF14" s="107"/>
      <c r="NEG14" s="108"/>
      <c r="NEH14" s="107"/>
      <c r="NEI14" s="108"/>
      <c r="NEJ14" s="107"/>
      <c r="NEK14" s="108"/>
      <c r="NEL14" s="107"/>
      <c r="NEM14" s="108"/>
      <c r="NEN14" s="107"/>
      <c r="NEO14" s="108"/>
      <c r="NEP14" s="107"/>
      <c r="NEQ14" s="108"/>
      <c r="NER14" s="107"/>
      <c r="NES14" s="108"/>
      <c r="NET14" s="107"/>
      <c r="NEU14" s="108"/>
      <c r="NEV14" s="107"/>
      <c r="NEW14" s="108"/>
      <c r="NEX14" s="107"/>
      <c r="NEY14" s="108"/>
      <c r="NEZ14" s="107"/>
      <c r="NFA14" s="108"/>
      <c r="NFB14" s="107"/>
      <c r="NFC14" s="108"/>
      <c r="NFD14" s="107"/>
      <c r="NFE14" s="108"/>
      <c r="NFF14" s="107"/>
      <c r="NFG14" s="108"/>
      <c r="NFH14" s="107"/>
      <c r="NFI14" s="108"/>
      <c r="NFJ14" s="107"/>
      <c r="NFK14" s="108"/>
      <c r="NFL14" s="107"/>
      <c r="NFM14" s="108"/>
      <c r="NFN14" s="107"/>
      <c r="NFO14" s="108"/>
      <c r="NFP14" s="107"/>
      <c r="NFQ14" s="108"/>
      <c r="NFR14" s="107"/>
      <c r="NFS14" s="108"/>
      <c r="NFT14" s="107"/>
      <c r="NFU14" s="108"/>
      <c r="NFV14" s="107"/>
      <c r="NFW14" s="108"/>
      <c r="NFX14" s="107"/>
      <c r="NFY14" s="108"/>
      <c r="NFZ14" s="107"/>
      <c r="NGA14" s="108"/>
      <c r="NGB14" s="107"/>
      <c r="NGC14" s="108"/>
      <c r="NGD14" s="107"/>
      <c r="NGE14" s="108"/>
      <c r="NGF14" s="107"/>
      <c r="NGG14" s="108"/>
      <c r="NGH14" s="107"/>
      <c r="NGI14" s="108"/>
      <c r="NGJ14" s="107"/>
      <c r="NGK14" s="108"/>
      <c r="NGL14" s="107"/>
      <c r="NGM14" s="108"/>
      <c r="NGN14" s="107"/>
      <c r="NGO14" s="108"/>
      <c r="NGP14" s="107"/>
      <c r="NGQ14" s="108"/>
      <c r="NGR14" s="107"/>
      <c r="NGS14" s="108"/>
      <c r="NGT14" s="107"/>
      <c r="NGU14" s="108"/>
      <c r="NGV14" s="107"/>
      <c r="NGW14" s="108"/>
      <c r="NGX14" s="107"/>
      <c r="NGY14" s="108"/>
      <c r="NGZ14" s="107"/>
      <c r="NHA14" s="108"/>
      <c r="NHB14" s="107"/>
      <c r="NHC14" s="108"/>
      <c r="NHD14" s="107"/>
      <c r="NHE14" s="108"/>
      <c r="NHF14" s="107"/>
      <c r="NHG14" s="108"/>
      <c r="NHH14" s="107"/>
      <c r="NHI14" s="108"/>
      <c r="NHJ14" s="107"/>
      <c r="NHK14" s="108"/>
      <c r="NHL14" s="107"/>
      <c r="NHM14" s="108"/>
      <c r="NHN14" s="107"/>
      <c r="NHO14" s="108"/>
      <c r="NHP14" s="107"/>
      <c r="NHQ14" s="108"/>
      <c r="NHR14" s="107"/>
      <c r="NHS14" s="108"/>
      <c r="NHT14" s="107"/>
      <c r="NHU14" s="108"/>
      <c r="NHV14" s="107"/>
      <c r="NHW14" s="108"/>
      <c r="NHX14" s="107"/>
      <c r="NHY14" s="108"/>
      <c r="NHZ14" s="107"/>
      <c r="NIA14" s="108"/>
      <c r="NIB14" s="107"/>
      <c r="NIC14" s="108"/>
      <c r="NID14" s="107"/>
      <c r="NIE14" s="108"/>
      <c r="NIF14" s="107"/>
      <c r="NIG14" s="108"/>
      <c r="NIH14" s="107"/>
      <c r="NII14" s="108"/>
      <c r="NIJ14" s="107"/>
      <c r="NIK14" s="108"/>
      <c r="NIL14" s="107"/>
      <c r="NIM14" s="108"/>
      <c r="NIN14" s="107"/>
      <c r="NIO14" s="108"/>
      <c r="NIP14" s="107"/>
      <c r="NIQ14" s="108"/>
      <c r="NIR14" s="107"/>
      <c r="NIS14" s="108"/>
      <c r="NIT14" s="107"/>
      <c r="NIU14" s="108"/>
      <c r="NIV14" s="107"/>
      <c r="NIW14" s="108"/>
      <c r="NIX14" s="107"/>
      <c r="NIY14" s="108"/>
      <c r="NIZ14" s="107"/>
      <c r="NJA14" s="108"/>
      <c r="NJB14" s="107"/>
      <c r="NJC14" s="108"/>
      <c r="NJD14" s="107"/>
      <c r="NJE14" s="108"/>
      <c r="NJF14" s="107"/>
      <c r="NJG14" s="108"/>
      <c r="NJH14" s="107"/>
      <c r="NJI14" s="108"/>
      <c r="NJJ14" s="107"/>
      <c r="NJK14" s="108"/>
      <c r="NJL14" s="107"/>
      <c r="NJM14" s="108"/>
      <c r="NJN14" s="107"/>
      <c r="NJO14" s="108"/>
      <c r="NJP14" s="107"/>
      <c r="NJQ14" s="108"/>
      <c r="NJR14" s="107"/>
      <c r="NJS14" s="108"/>
      <c r="NJT14" s="107"/>
      <c r="NJU14" s="108"/>
      <c r="NJV14" s="107"/>
      <c r="NJW14" s="108"/>
      <c r="NJX14" s="107"/>
      <c r="NJY14" s="108"/>
      <c r="NJZ14" s="107"/>
      <c r="NKA14" s="108"/>
      <c r="NKB14" s="107"/>
      <c r="NKC14" s="108"/>
      <c r="NKD14" s="107"/>
      <c r="NKE14" s="108"/>
      <c r="NKF14" s="107"/>
      <c r="NKG14" s="108"/>
      <c r="NKH14" s="107"/>
      <c r="NKI14" s="108"/>
      <c r="NKJ14" s="107"/>
      <c r="NKK14" s="108"/>
      <c r="NKL14" s="107"/>
      <c r="NKM14" s="108"/>
      <c r="NKN14" s="107"/>
      <c r="NKO14" s="108"/>
      <c r="NKP14" s="107"/>
      <c r="NKQ14" s="108"/>
      <c r="NKR14" s="107"/>
      <c r="NKS14" s="108"/>
      <c r="NKT14" s="107"/>
      <c r="NKU14" s="108"/>
      <c r="NKV14" s="107"/>
      <c r="NKW14" s="108"/>
      <c r="NKX14" s="107"/>
      <c r="NKY14" s="108"/>
      <c r="NKZ14" s="107"/>
      <c r="NLA14" s="108"/>
      <c r="NLB14" s="107"/>
      <c r="NLC14" s="108"/>
      <c r="NLD14" s="107"/>
      <c r="NLE14" s="108"/>
      <c r="NLF14" s="107"/>
      <c r="NLG14" s="108"/>
      <c r="NLH14" s="107"/>
      <c r="NLI14" s="108"/>
      <c r="NLJ14" s="107"/>
      <c r="NLK14" s="108"/>
      <c r="NLL14" s="107"/>
      <c r="NLM14" s="108"/>
      <c r="NLN14" s="107"/>
      <c r="NLO14" s="108"/>
      <c r="NLP14" s="107"/>
      <c r="NLQ14" s="108"/>
      <c r="NLR14" s="107"/>
      <c r="NLS14" s="108"/>
      <c r="NLT14" s="107"/>
      <c r="NLU14" s="108"/>
      <c r="NLV14" s="107"/>
      <c r="NLW14" s="108"/>
      <c r="NLX14" s="107"/>
      <c r="NLY14" s="108"/>
      <c r="NLZ14" s="107"/>
      <c r="NMA14" s="108"/>
      <c r="NMB14" s="107"/>
      <c r="NMC14" s="108"/>
      <c r="NMD14" s="107"/>
      <c r="NME14" s="108"/>
      <c r="NMF14" s="107"/>
      <c r="NMG14" s="108"/>
      <c r="NMH14" s="107"/>
      <c r="NMI14" s="108"/>
      <c r="NMJ14" s="107"/>
      <c r="NMK14" s="108"/>
      <c r="NML14" s="107"/>
      <c r="NMM14" s="108"/>
      <c r="NMN14" s="107"/>
      <c r="NMO14" s="108"/>
      <c r="NMP14" s="107"/>
      <c r="NMQ14" s="108"/>
      <c r="NMR14" s="107"/>
      <c r="NMS14" s="108"/>
      <c r="NMT14" s="107"/>
      <c r="NMU14" s="108"/>
      <c r="NMV14" s="107"/>
      <c r="NMW14" s="108"/>
      <c r="NMX14" s="107"/>
      <c r="NMY14" s="108"/>
      <c r="NMZ14" s="107"/>
      <c r="NNA14" s="108"/>
      <c r="NNB14" s="107"/>
      <c r="NNC14" s="108"/>
      <c r="NND14" s="107"/>
      <c r="NNE14" s="108"/>
      <c r="NNF14" s="107"/>
      <c r="NNG14" s="108"/>
      <c r="NNH14" s="107"/>
      <c r="NNI14" s="108"/>
      <c r="NNJ14" s="107"/>
      <c r="NNK14" s="108"/>
      <c r="NNL14" s="107"/>
      <c r="NNM14" s="108"/>
      <c r="NNN14" s="107"/>
      <c r="NNO14" s="108"/>
      <c r="NNP14" s="107"/>
      <c r="NNQ14" s="108"/>
      <c r="NNR14" s="107"/>
      <c r="NNS14" s="108"/>
      <c r="NNT14" s="107"/>
      <c r="NNU14" s="108"/>
      <c r="NNV14" s="107"/>
      <c r="NNW14" s="108"/>
      <c r="NNX14" s="107"/>
      <c r="NNY14" s="108"/>
      <c r="NNZ14" s="107"/>
      <c r="NOA14" s="108"/>
      <c r="NOB14" s="107"/>
      <c r="NOC14" s="108"/>
      <c r="NOD14" s="107"/>
      <c r="NOE14" s="108"/>
      <c r="NOF14" s="107"/>
      <c r="NOG14" s="108"/>
      <c r="NOH14" s="107"/>
      <c r="NOI14" s="108"/>
      <c r="NOJ14" s="107"/>
      <c r="NOK14" s="108"/>
      <c r="NOL14" s="107"/>
      <c r="NOM14" s="108"/>
      <c r="NON14" s="107"/>
      <c r="NOO14" s="108"/>
      <c r="NOP14" s="107"/>
      <c r="NOQ14" s="108"/>
      <c r="NOR14" s="107"/>
      <c r="NOS14" s="108"/>
      <c r="NOT14" s="107"/>
      <c r="NOU14" s="108"/>
      <c r="NOV14" s="107"/>
      <c r="NOW14" s="108"/>
      <c r="NOX14" s="107"/>
      <c r="NOY14" s="108"/>
      <c r="NOZ14" s="107"/>
      <c r="NPA14" s="108"/>
      <c r="NPB14" s="107"/>
      <c r="NPC14" s="108"/>
      <c r="NPD14" s="107"/>
      <c r="NPE14" s="108"/>
      <c r="NPF14" s="107"/>
      <c r="NPG14" s="108"/>
      <c r="NPH14" s="107"/>
      <c r="NPI14" s="108"/>
      <c r="NPJ14" s="107"/>
      <c r="NPK14" s="108"/>
      <c r="NPL14" s="107"/>
      <c r="NPM14" s="108"/>
      <c r="NPN14" s="107"/>
      <c r="NPO14" s="108"/>
      <c r="NPP14" s="107"/>
      <c r="NPQ14" s="108"/>
      <c r="NPR14" s="107"/>
      <c r="NPS14" s="108"/>
      <c r="NPT14" s="107"/>
      <c r="NPU14" s="108"/>
      <c r="NPV14" s="107"/>
      <c r="NPW14" s="108"/>
      <c r="NPX14" s="107"/>
      <c r="NPY14" s="108"/>
      <c r="NPZ14" s="107"/>
      <c r="NQA14" s="108"/>
      <c r="NQB14" s="107"/>
      <c r="NQC14" s="108"/>
      <c r="NQD14" s="107"/>
      <c r="NQE14" s="108"/>
      <c r="NQF14" s="107"/>
      <c r="NQG14" s="108"/>
      <c r="NQH14" s="107"/>
      <c r="NQI14" s="108"/>
      <c r="NQJ14" s="107"/>
      <c r="NQK14" s="108"/>
      <c r="NQL14" s="107"/>
      <c r="NQM14" s="108"/>
      <c r="NQN14" s="107"/>
      <c r="NQO14" s="108"/>
      <c r="NQP14" s="107"/>
      <c r="NQQ14" s="108"/>
      <c r="NQR14" s="107"/>
      <c r="NQS14" s="108"/>
      <c r="NQT14" s="107"/>
      <c r="NQU14" s="108"/>
      <c r="NQV14" s="107"/>
      <c r="NQW14" s="108"/>
      <c r="NQX14" s="107"/>
      <c r="NQY14" s="108"/>
      <c r="NQZ14" s="107"/>
      <c r="NRA14" s="108"/>
      <c r="NRB14" s="107"/>
      <c r="NRC14" s="108"/>
      <c r="NRD14" s="107"/>
      <c r="NRE14" s="108"/>
      <c r="NRF14" s="107"/>
      <c r="NRG14" s="108"/>
      <c r="NRH14" s="107"/>
      <c r="NRI14" s="108"/>
      <c r="NRJ14" s="107"/>
      <c r="NRK14" s="108"/>
      <c r="NRL14" s="107"/>
      <c r="NRM14" s="108"/>
      <c r="NRN14" s="107"/>
      <c r="NRO14" s="108"/>
      <c r="NRP14" s="107"/>
      <c r="NRQ14" s="108"/>
      <c r="NRR14" s="107"/>
      <c r="NRS14" s="108"/>
      <c r="NRT14" s="107"/>
      <c r="NRU14" s="108"/>
      <c r="NRV14" s="107"/>
      <c r="NRW14" s="108"/>
      <c r="NRX14" s="107"/>
      <c r="NRY14" s="108"/>
      <c r="NRZ14" s="107"/>
      <c r="NSA14" s="108"/>
      <c r="NSB14" s="107"/>
      <c r="NSC14" s="108"/>
      <c r="NSD14" s="107"/>
      <c r="NSE14" s="108"/>
      <c r="NSF14" s="107"/>
      <c r="NSG14" s="108"/>
      <c r="NSH14" s="107"/>
      <c r="NSI14" s="108"/>
      <c r="NSJ14" s="107"/>
      <c r="NSK14" s="108"/>
      <c r="NSL14" s="107"/>
      <c r="NSM14" s="108"/>
      <c r="NSN14" s="107"/>
      <c r="NSO14" s="108"/>
      <c r="NSP14" s="107"/>
      <c r="NSQ14" s="108"/>
      <c r="NSR14" s="107"/>
      <c r="NSS14" s="108"/>
      <c r="NST14" s="107"/>
      <c r="NSU14" s="108"/>
      <c r="NSV14" s="107"/>
      <c r="NSW14" s="108"/>
      <c r="NSX14" s="107"/>
      <c r="NSY14" s="108"/>
      <c r="NSZ14" s="107"/>
      <c r="NTA14" s="108"/>
      <c r="NTB14" s="107"/>
      <c r="NTC14" s="108"/>
      <c r="NTD14" s="107"/>
      <c r="NTE14" s="108"/>
      <c r="NTF14" s="107"/>
      <c r="NTG14" s="108"/>
      <c r="NTH14" s="107"/>
      <c r="NTI14" s="108"/>
      <c r="NTJ14" s="107"/>
      <c r="NTK14" s="108"/>
      <c r="NTL14" s="107"/>
      <c r="NTM14" s="108"/>
      <c r="NTN14" s="107"/>
      <c r="NTO14" s="108"/>
      <c r="NTP14" s="107"/>
      <c r="NTQ14" s="108"/>
      <c r="NTR14" s="107"/>
      <c r="NTS14" s="108"/>
      <c r="NTT14" s="107"/>
      <c r="NTU14" s="108"/>
      <c r="NTV14" s="107"/>
      <c r="NTW14" s="108"/>
      <c r="NTX14" s="107"/>
      <c r="NTY14" s="108"/>
      <c r="NTZ14" s="107"/>
      <c r="NUA14" s="108"/>
      <c r="NUB14" s="107"/>
      <c r="NUC14" s="108"/>
      <c r="NUD14" s="107"/>
      <c r="NUE14" s="108"/>
      <c r="NUF14" s="107"/>
      <c r="NUG14" s="108"/>
      <c r="NUH14" s="107"/>
      <c r="NUI14" s="108"/>
      <c r="NUJ14" s="107"/>
      <c r="NUK14" s="108"/>
      <c r="NUL14" s="107"/>
      <c r="NUM14" s="108"/>
      <c r="NUN14" s="107"/>
      <c r="NUO14" s="108"/>
      <c r="NUP14" s="107"/>
      <c r="NUQ14" s="108"/>
      <c r="NUR14" s="107"/>
      <c r="NUS14" s="108"/>
      <c r="NUT14" s="107"/>
      <c r="NUU14" s="108"/>
      <c r="NUV14" s="107"/>
      <c r="NUW14" s="108"/>
      <c r="NUX14" s="107"/>
      <c r="NUY14" s="108"/>
      <c r="NUZ14" s="107"/>
      <c r="NVA14" s="108"/>
      <c r="NVB14" s="107"/>
      <c r="NVC14" s="108"/>
      <c r="NVD14" s="107"/>
      <c r="NVE14" s="108"/>
      <c r="NVF14" s="107"/>
      <c r="NVG14" s="108"/>
      <c r="NVH14" s="107"/>
      <c r="NVI14" s="108"/>
      <c r="NVJ14" s="107"/>
      <c r="NVK14" s="108"/>
      <c r="NVL14" s="107"/>
      <c r="NVM14" s="108"/>
      <c r="NVN14" s="107"/>
      <c r="NVO14" s="108"/>
      <c r="NVP14" s="107"/>
      <c r="NVQ14" s="108"/>
      <c r="NVR14" s="107"/>
      <c r="NVS14" s="108"/>
      <c r="NVT14" s="107"/>
      <c r="NVU14" s="108"/>
      <c r="NVV14" s="107"/>
      <c r="NVW14" s="108"/>
      <c r="NVX14" s="107"/>
      <c r="NVY14" s="108"/>
      <c r="NVZ14" s="107"/>
      <c r="NWA14" s="108"/>
      <c r="NWB14" s="107"/>
      <c r="NWC14" s="108"/>
      <c r="NWD14" s="107"/>
      <c r="NWE14" s="108"/>
      <c r="NWF14" s="107"/>
      <c r="NWG14" s="108"/>
      <c r="NWH14" s="107"/>
      <c r="NWI14" s="108"/>
      <c r="NWJ14" s="107"/>
      <c r="NWK14" s="108"/>
      <c r="NWL14" s="107"/>
      <c r="NWM14" s="108"/>
      <c r="NWN14" s="107"/>
      <c r="NWO14" s="108"/>
      <c r="NWP14" s="107"/>
      <c r="NWQ14" s="108"/>
      <c r="NWR14" s="107"/>
      <c r="NWS14" s="108"/>
      <c r="NWT14" s="107"/>
      <c r="NWU14" s="108"/>
      <c r="NWV14" s="107"/>
      <c r="NWW14" s="108"/>
      <c r="NWX14" s="107"/>
      <c r="NWY14" s="108"/>
      <c r="NWZ14" s="107"/>
      <c r="NXA14" s="108"/>
      <c r="NXB14" s="107"/>
      <c r="NXC14" s="108"/>
      <c r="NXD14" s="107"/>
      <c r="NXE14" s="108"/>
      <c r="NXF14" s="107"/>
      <c r="NXG14" s="108"/>
      <c r="NXH14" s="107"/>
      <c r="NXI14" s="108"/>
      <c r="NXJ14" s="107"/>
      <c r="NXK14" s="108"/>
      <c r="NXL14" s="107"/>
      <c r="NXM14" s="108"/>
      <c r="NXN14" s="107"/>
      <c r="NXO14" s="108"/>
      <c r="NXP14" s="107"/>
      <c r="NXQ14" s="108"/>
      <c r="NXR14" s="107"/>
      <c r="NXS14" s="108"/>
      <c r="NXT14" s="107"/>
      <c r="NXU14" s="108"/>
      <c r="NXV14" s="107"/>
      <c r="NXW14" s="108"/>
      <c r="NXX14" s="107"/>
      <c r="NXY14" s="108"/>
      <c r="NXZ14" s="107"/>
      <c r="NYA14" s="108"/>
      <c r="NYB14" s="107"/>
      <c r="NYC14" s="108"/>
      <c r="NYD14" s="107"/>
      <c r="NYE14" s="108"/>
      <c r="NYF14" s="107"/>
      <c r="NYG14" s="108"/>
      <c r="NYH14" s="107"/>
      <c r="NYI14" s="108"/>
      <c r="NYJ14" s="107"/>
      <c r="NYK14" s="108"/>
      <c r="NYL14" s="107"/>
      <c r="NYM14" s="108"/>
      <c r="NYN14" s="107"/>
      <c r="NYO14" s="108"/>
      <c r="NYP14" s="107"/>
      <c r="NYQ14" s="108"/>
      <c r="NYR14" s="107"/>
      <c r="NYS14" s="108"/>
      <c r="NYT14" s="107"/>
      <c r="NYU14" s="108"/>
      <c r="NYV14" s="107"/>
      <c r="NYW14" s="108"/>
      <c r="NYX14" s="107"/>
      <c r="NYY14" s="108"/>
      <c r="NYZ14" s="107"/>
      <c r="NZA14" s="108"/>
      <c r="NZB14" s="107"/>
      <c r="NZC14" s="108"/>
      <c r="NZD14" s="107"/>
      <c r="NZE14" s="108"/>
      <c r="NZF14" s="107"/>
      <c r="NZG14" s="108"/>
      <c r="NZH14" s="107"/>
      <c r="NZI14" s="108"/>
      <c r="NZJ14" s="107"/>
      <c r="NZK14" s="108"/>
      <c r="NZL14" s="107"/>
      <c r="NZM14" s="108"/>
      <c r="NZN14" s="107"/>
      <c r="NZO14" s="108"/>
      <c r="NZP14" s="107"/>
      <c r="NZQ14" s="108"/>
      <c r="NZR14" s="107"/>
      <c r="NZS14" s="108"/>
      <c r="NZT14" s="107"/>
      <c r="NZU14" s="108"/>
      <c r="NZV14" s="107"/>
      <c r="NZW14" s="108"/>
      <c r="NZX14" s="107"/>
      <c r="NZY14" s="108"/>
      <c r="NZZ14" s="107"/>
      <c r="OAA14" s="108"/>
      <c r="OAB14" s="107"/>
      <c r="OAC14" s="108"/>
      <c r="OAD14" s="107"/>
      <c r="OAE14" s="108"/>
      <c r="OAF14" s="107"/>
      <c r="OAG14" s="108"/>
      <c r="OAH14" s="107"/>
      <c r="OAI14" s="108"/>
      <c r="OAJ14" s="107"/>
      <c r="OAK14" s="108"/>
      <c r="OAL14" s="107"/>
      <c r="OAM14" s="108"/>
      <c r="OAN14" s="107"/>
      <c r="OAO14" s="108"/>
      <c r="OAP14" s="107"/>
      <c r="OAQ14" s="108"/>
      <c r="OAR14" s="107"/>
      <c r="OAS14" s="108"/>
      <c r="OAT14" s="107"/>
      <c r="OAU14" s="108"/>
      <c r="OAV14" s="107"/>
      <c r="OAW14" s="108"/>
      <c r="OAX14" s="107"/>
      <c r="OAY14" s="108"/>
      <c r="OAZ14" s="107"/>
      <c r="OBA14" s="108"/>
      <c r="OBB14" s="107"/>
      <c r="OBC14" s="108"/>
      <c r="OBD14" s="107"/>
      <c r="OBE14" s="108"/>
      <c r="OBF14" s="107"/>
      <c r="OBG14" s="108"/>
      <c r="OBH14" s="107"/>
      <c r="OBI14" s="108"/>
      <c r="OBJ14" s="107"/>
      <c r="OBK14" s="108"/>
      <c r="OBL14" s="107"/>
      <c r="OBM14" s="108"/>
      <c r="OBN14" s="107"/>
      <c r="OBO14" s="108"/>
      <c r="OBP14" s="107"/>
      <c r="OBQ14" s="108"/>
      <c r="OBR14" s="107"/>
      <c r="OBS14" s="108"/>
      <c r="OBT14" s="107"/>
      <c r="OBU14" s="108"/>
      <c r="OBV14" s="107"/>
      <c r="OBW14" s="108"/>
      <c r="OBX14" s="107"/>
      <c r="OBY14" s="108"/>
      <c r="OBZ14" s="107"/>
      <c r="OCA14" s="108"/>
      <c r="OCB14" s="107"/>
      <c r="OCC14" s="108"/>
      <c r="OCD14" s="107"/>
      <c r="OCE14" s="108"/>
      <c r="OCF14" s="107"/>
      <c r="OCG14" s="108"/>
      <c r="OCH14" s="107"/>
      <c r="OCI14" s="108"/>
      <c r="OCJ14" s="107"/>
      <c r="OCK14" s="108"/>
      <c r="OCL14" s="107"/>
      <c r="OCM14" s="108"/>
      <c r="OCN14" s="107"/>
      <c r="OCO14" s="108"/>
      <c r="OCP14" s="107"/>
      <c r="OCQ14" s="108"/>
      <c r="OCR14" s="107"/>
      <c r="OCS14" s="108"/>
      <c r="OCT14" s="107"/>
      <c r="OCU14" s="108"/>
      <c r="OCV14" s="107"/>
      <c r="OCW14" s="108"/>
      <c r="OCX14" s="107"/>
      <c r="OCY14" s="108"/>
      <c r="OCZ14" s="107"/>
      <c r="ODA14" s="108"/>
      <c r="ODB14" s="107"/>
      <c r="ODC14" s="108"/>
      <c r="ODD14" s="107"/>
      <c r="ODE14" s="108"/>
      <c r="ODF14" s="107"/>
      <c r="ODG14" s="108"/>
      <c r="ODH14" s="107"/>
      <c r="ODI14" s="108"/>
      <c r="ODJ14" s="107"/>
      <c r="ODK14" s="108"/>
      <c r="ODL14" s="107"/>
      <c r="ODM14" s="108"/>
      <c r="ODN14" s="107"/>
      <c r="ODO14" s="108"/>
      <c r="ODP14" s="107"/>
      <c r="ODQ14" s="108"/>
      <c r="ODR14" s="107"/>
      <c r="ODS14" s="108"/>
      <c r="ODT14" s="107"/>
      <c r="ODU14" s="108"/>
      <c r="ODV14" s="107"/>
      <c r="ODW14" s="108"/>
      <c r="ODX14" s="107"/>
      <c r="ODY14" s="108"/>
      <c r="ODZ14" s="107"/>
      <c r="OEA14" s="108"/>
      <c r="OEB14" s="107"/>
      <c r="OEC14" s="108"/>
      <c r="OED14" s="107"/>
      <c r="OEE14" s="108"/>
      <c r="OEF14" s="107"/>
      <c r="OEG14" s="108"/>
      <c r="OEH14" s="107"/>
      <c r="OEI14" s="108"/>
      <c r="OEJ14" s="107"/>
      <c r="OEK14" s="108"/>
      <c r="OEL14" s="107"/>
      <c r="OEM14" s="108"/>
      <c r="OEN14" s="107"/>
      <c r="OEO14" s="108"/>
      <c r="OEP14" s="107"/>
      <c r="OEQ14" s="108"/>
      <c r="OER14" s="107"/>
      <c r="OES14" s="108"/>
      <c r="OET14" s="107"/>
      <c r="OEU14" s="108"/>
      <c r="OEV14" s="107"/>
      <c r="OEW14" s="108"/>
      <c r="OEX14" s="107"/>
      <c r="OEY14" s="108"/>
      <c r="OEZ14" s="107"/>
      <c r="OFA14" s="108"/>
      <c r="OFB14" s="107"/>
      <c r="OFC14" s="108"/>
      <c r="OFD14" s="107"/>
      <c r="OFE14" s="108"/>
      <c r="OFF14" s="107"/>
      <c r="OFG14" s="108"/>
      <c r="OFH14" s="107"/>
      <c r="OFI14" s="108"/>
      <c r="OFJ14" s="107"/>
      <c r="OFK14" s="108"/>
      <c r="OFL14" s="107"/>
      <c r="OFM14" s="108"/>
      <c r="OFN14" s="107"/>
      <c r="OFO14" s="108"/>
      <c r="OFP14" s="107"/>
      <c r="OFQ14" s="108"/>
      <c r="OFR14" s="107"/>
      <c r="OFS14" s="108"/>
      <c r="OFT14" s="107"/>
      <c r="OFU14" s="108"/>
      <c r="OFV14" s="107"/>
      <c r="OFW14" s="108"/>
      <c r="OFX14" s="107"/>
      <c r="OFY14" s="108"/>
      <c r="OFZ14" s="107"/>
      <c r="OGA14" s="108"/>
      <c r="OGB14" s="107"/>
      <c r="OGC14" s="108"/>
      <c r="OGD14" s="107"/>
      <c r="OGE14" s="108"/>
      <c r="OGF14" s="107"/>
      <c r="OGG14" s="108"/>
      <c r="OGH14" s="107"/>
      <c r="OGI14" s="108"/>
      <c r="OGJ14" s="107"/>
      <c r="OGK14" s="108"/>
      <c r="OGL14" s="107"/>
      <c r="OGM14" s="108"/>
      <c r="OGN14" s="107"/>
      <c r="OGO14" s="108"/>
      <c r="OGP14" s="107"/>
      <c r="OGQ14" s="108"/>
      <c r="OGR14" s="107"/>
      <c r="OGS14" s="108"/>
      <c r="OGT14" s="107"/>
      <c r="OGU14" s="108"/>
      <c r="OGV14" s="107"/>
      <c r="OGW14" s="108"/>
      <c r="OGX14" s="107"/>
      <c r="OGY14" s="108"/>
      <c r="OGZ14" s="107"/>
      <c r="OHA14" s="108"/>
      <c r="OHB14" s="107"/>
      <c r="OHC14" s="108"/>
      <c r="OHD14" s="107"/>
      <c r="OHE14" s="108"/>
      <c r="OHF14" s="107"/>
      <c r="OHG14" s="108"/>
      <c r="OHH14" s="107"/>
      <c r="OHI14" s="108"/>
      <c r="OHJ14" s="107"/>
      <c r="OHK14" s="108"/>
      <c r="OHL14" s="107"/>
      <c r="OHM14" s="108"/>
      <c r="OHN14" s="107"/>
      <c r="OHO14" s="108"/>
      <c r="OHP14" s="107"/>
      <c r="OHQ14" s="108"/>
      <c r="OHR14" s="107"/>
      <c r="OHS14" s="108"/>
      <c r="OHT14" s="107"/>
      <c r="OHU14" s="108"/>
      <c r="OHV14" s="107"/>
      <c r="OHW14" s="108"/>
      <c r="OHX14" s="107"/>
      <c r="OHY14" s="108"/>
      <c r="OHZ14" s="107"/>
      <c r="OIA14" s="108"/>
      <c r="OIB14" s="107"/>
      <c r="OIC14" s="108"/>
      <c r="OID14" s="107"/>
      <c r="OIE14" s="108"/>
      <c r="OIF14" s="107"/>
      <c r="OIG14" s="108"/>
      <c r="OIH14" s="107"/>
      <c r="OII14" s="108"/>
      <c r="OIJ14" s="107"/>
      <c r="OIK14" s="108"/>
      <c r="OIL14" s="107"/>
      <c r="OIM14" s="108"/>
      <c r="OIN14" s="107"/>
      <c r="OIO14" s="108"/>
      <c r="OIP14" s="107"/>
      <c r="OIQ14" s="108"/>
      <c r="OIR14" s="107"/>
      <c r="OIS14" s="108"/>
      <c r="OIT14" s="107"/>
      <c r="OIU14" s="108"/>
      <c r="OIV14" s="107"/>
      <c r="OIW14" s="108"/>
      <c r="OIX14" s="107"/>
      <c r="OIY14" s="108"/>
      <c r="OIZ14" s="107"/>
      <c r="OJA14" s="108"/>
      <c r="OJB14" s="107"/>
      <c r="OJC14" s="108"/>
      <c r="OJD14" s="107"/>
      <c r="OJE14" s="108"/>
      <c r="OJF14" s="107"/>
      <c r="OJG14" s="108"/>
      <c r="OJH14" s="107"/>
      <c r="OJI14" s="108"/>
      <c r="OJJ14" s="107"/>
      <c r="OJK14" s="108"/>
      <c r="OJL14" s="107"/>
      <c r="OJM14" s="108"/>
      <c r="OJN14" s="107"/>
      <c r="OJO14" s="108"/>
      <c r="OJP14" s="107"/>
      <c r="OJQ14" s="108"/>
      <c r="OJR14" s="107"/>
      <c r="OJS14" s="108"/>
      <c r="OJT14" s="107"/>
      <c r="OJU14" s="108"/>
      <c r="OJV14" s="107"/>
      <c r="OJW14" s="108"/>
      <c r="OJX14" s="107"/>
      <c r="OJY14" s="108"/>
      <c r="OJZ14" s="107"/>
      <c r="OKA14" s="108"/>
      <c r="OKB14" s="107"/>
      <c r="OKC14" s="108"/>
      <c r="OKD14" s="107"/>
      <c r="OKE14" s="108"/>
      <c r="OKF14" s="107"/>
      <c r="OKG14" s="108"/>
      <c r="OKH14" s="107"/>
      <c r="OKI14" s="108"/>
      <c r="OKJ14" s="107"/>
      <c r="OKK14" s="108"/>
      <c r="OKL14" s="107"/>
      <c r="OKM14" s="108"/>
      <c r="OKN14" s="107"/>
      <c r="OKO14" s="108"/>
      <c r="OKP14" s="107"/>
      <c r="OKQ14" s="108"/>
      <c r="OKR14" s="107"/>
      <c r="OKS14" s="108"/>
      <c r="OKT14" s="107"/>
      <c r="OKU14" s="108"/>
      <c r="OKV14" s="107"/>
      <c r="OKW14" s="108"/>
      <c r="OKX14" s="107"/>
      <c r="OKY14" s="108"/>
      <c r="OKZ14" s="107"/>
      <c r="OLA14" s="108"/>
      <c r="OLB14" s="107"/>
      <c r="OLC14" s="108"/>
      <c r="OLD14" s="107"/>
      <c r="OLE14" s="108"/>
      <c r="OLF14" s="107"/>
      <c r="OLG14" s="108"/>
      <c r="OLH14" s="107"/>
      <c r="OLI14" s="108"/>
      <c r="OLJ14" s="107"/>
      <c r="OLK14" s="108"/>
      <c r="OLL14" s="107"/>
      <c r="OLM14" s="108"/>
      <c r="OLN14" s="107"/>
      <c r="OLO14" s="108"/>
      <c r="OLP14" s="107"/>
      <c r="OLQ14" s="108"/>
      <c r="OLR14" s="107"/>
      <c r="OLS14" s="108"/>
      <c r="OLT14" s="107"/>
      <c r="OLU14" s="108"/>
      <c r="OLV14" s="107"/>
      <c r="OLW14" s="108"/>
      <c r="OLX14" s="107"/>
      <c r="OLY14" s="108"/>
      <c r="OLZ14" s="107"/>
      <c r="OMA14" s="108"/>
      <c r="OMB14" s="107"/>
      <c r="OMC14" s="108"/>
      <c r="OMD14" s="107"/>
      <c r="OME14" s="108"/>
      <c r="OMF14" s="107"/>
      <c r="OMG14" s="108"/>
      <c r="OMH14" s="107"/>
      <c r="OMI14" s="108"/>
      <c r="OMJ14" s="107"/>
      <c r="OMK14" s="108"/>
      <c r="OML14" s="107"/>
      <c r="OMM14" s="108"/>
      <c r="OMN14" s="107"/>
      <c r="OMO14" s="108"/>
      <c r="OMP14" s="107"/>
      <c r="OMQ14" s="108"/>
      <c r="OMR14" s="107"/>
      <c r="OMS14" s="108"/>
      <c r="OMT14" s="107"/>
      <c r="OMU14" s="108"/>
      <c r="OMV14" s="107"/>
      <c r="OMW14" s="108"/>
      <c r="OMX14" s="107"/>
      <c r="OMY14" s="108"/>
      <c r="OMZ14" s="107"/>
      <c r="ONA14" s="108"/>
      <c r="ONB14" s="107"/>
      <c r="ONC14" s="108"/>
      <c r="OND14" s="107"/>
      <c r="ONE14" s="108"/>
      <c r="ONF14" s="107"/>
      <c r="ONG14" s="108"/>
      <c r="ONH14" s="107"/>
      <c r="ONI14" s="108"/>
      <c r="ONJ14" s="107"/>
      <c r="ONK14" s="108"/>
      <c r="ONL14" s="107"/>
      <c r="ONM14" s="108"/>
      <c r="ONN14" s="107"/>
      <c r="ONO14" s="108"/>
      <c r="ONP14" s="107"/>
      <c r="ONQ14" s="108"/>
      <c r="ONR14" s="107"/>
      <c r="ONS14" s="108"/>
      <c r="ONT14" s="107"/>
      <c r="ONU14" s="108"/>
      <c r="ONV14" s="107"/>
      <c r="ONW14" s="108"/>
      <c r="ONX14" s="107"/>
      <c r="ONY14" s="108"/>
      <c r="ONZ14" s="107"/>
      <c r="OOA14" s="108"/>
      <c r="OOB14" s="107"/>
      <c r="OOC14" s="108"/>
      <c r="OOD14" s="107"/>
      <c r="OOE14" s="108"/>
      <c r="OOF14" s="107"/>
      <c r="OOG14" s="108"/>
      <c r="OOH14" s="107"/>
      <c r="OOI14" s="108"/>
      <c r="OOJ14" s="107"/>
      <c r="OOK14" s="108"/>
      <c r="OOL14" s="107"/>
      <c r="OOM14" s="108"/>
      <c r="OON14" s="107"/>
      <c r="OOO14" s="108"/>
      <c r="OOP14" s="107"/>
      <c r="OOQ14" s="108"/>
      <c r="OOR14" s="107"/>
      <c r="OOS14" s="108"/>
      <c r="OOT14" s="107"/>
      <c r="OOU14" s="108"/>
      <c r="OOV14" s="107"/>
      <c r="OOW14" s="108"/>
      <c r="OOX14" s="107"/>
      <c r="OOY14" s="108"/>
      <c r="OOZ14" s="107"/>
      <c r="OPA14" s="108"/>
      <c r="OPB14" s="107"/>
      <c r="OPC14" s="108"/>
      <c r="OPD14" s="107"/>
      <c r="OPE14" s="108"/>
      <c r="OPF14" s="107"/>
      <c r="OPG14" s="108"/>
      <c r="OPH14" s="107"/>
      <c r="OPI14" s="108"/>
      <c r="OPJ14" s="107"/>
      <c r="OPK14" s="108"/>
      <c r="OPL14" s="107"/>
      <c r="OPM14" s="108"/>
      <c r="OPN14" s="107"/>
      <c r="OPO14" s="108"/>
      <c r="OPP14" s="107"/>
      <c r="OPQ14" s="108"/>
      <c r="OPR14" s="107"/>
      <c r="OPS14" s="108"/>
      <c r="OPT14" s="107"/>
      <c r="OPU14" s="108"/>
      <c r="OPV14" s="107"/>
      <c r="OPW14" s="108"/>
      <c r="OPX14" s="107"/>
      <c r="OPY14" s="108"/>
      <c r="OPZ14" s="107"/>
      <c r="OQA14" s="108"/>
      <c r="OQB14" s="107"/>
      <c r="OQC14" s="108"/>
      <c r="OQD14" s="107"/>
      <c r="OQE14" s="108"/>
      <c r="OQF14" s="107"/>
      <c r="OQG14" s="108"/>
      <c r="OQH14" s="107"/>
      <c r="OQI14" s="108"/>
      <c r="OQJ14" s="107"/>
      <c r="OQK14" s="108"/>
      <c r="OQL14" s="107"/>
      <c r="OQM14" s="108"/>
      <c r="OQN14" s="107"/>
      <c r="OQO14" s="108"/>
      <c r="OQP14" s="107"/>
      <c r="OQQ14" s="108"/>
      <c r="OQR14" s="107"/>
      <c r="OQS14" s="108"/>
      <c r="OQT14" s="107"/>
      <c r="OQU14" s="108"/>
      <c r="OQV14" s="107"/>
      <c r="OQW14" s="108"/>
      <c r="OQX14" s="107"/>
      <c r="OQY14" s="108"/>
      <c r="OQZ14" s="107"/>
      <c r="ORA14" s="108"/>
      <c r="ORB14" s="107"/>
      <c r="ORC14" s="108"/>
      <c r="ORD14" s="107"/>
      <c r="ORE14" s="108"/>
      <c r="ORF14" s="107"/>
      <c r="ORG14" s="108"/>
      <c r="ORH14" s="107"/>
      <c r="ORI14" s="108"/>
      <c r="ORJ14" s="107"/>
      <c r="ORK14" s="108"/>
      <c r="ORL14" s="107"/>
      <c r="ORM14" s="108"/>
      <c r="ORN14" s="107"/>
      <c r="ORO14" s="108"/>
      <c r="ORP14" s="107"/>
      <c r="ORQ14" s="108"/>
      <c r="ORR14" s="107"/>
      <c r="ORS14" s="108"/>
      <c r="ORT14" s="107"/>
      <c r="ORU14" s="108"/>
      <c r="ORV14" s="107"/>
      <c r="ORW14" s="108"/>
      <c r="ORX14" s="107"/>
      <c r="ORY14" s="108"/>
      <c r="ORZ14" s="107"/>
      <c r="OSA14" s="108"/>
      <c r="OSB14" s="107"/>
      <c r="OSC14" s="108"/>
      <c r="OSD14" s="107"/>
      <c r="OSE14" s="108"/>
      <c r="OSF14" s="107"/>
      <c r="OSG14" s="108"/>
      <c r="OSH14" s="107"/>
      <c r="OSI14" s="108"/>
      <c r="OSJ14" s="107"/>
      <c r="OSK14" s="108"/>
      <c r="OSL14" s="107"/>
      <c r="OSM14" s="108"/>
      <c r="OSN14" s="107"/>
      <c r="OSO14" s="108"/>
      <c r="OSP14" s="107"/>
      <c r="OSQ14" s="108"/>
      <c r="OSR14" s="107"/>
      <c r="OSS14" s="108"/>
      <c r="OST14" s="107"/>
      <c r="OSU14" s="108"/>
      <c r="OSV14" s="107"/>
      <c r="OSW14" s="108"/>
      <c r="OSX14" s="107"/>
      <c r="OSY14" s="108"/>
      <c r="OSZ14" s="107"/>
      <c r="OTA14" s="108"/>
      <c r="OTB14" s="107"/>
      <c r="OTC14" s="108"/>
      <c r="OTD14" s="107"/>
      <c r="OTE14" s="108"/>
      <c r="OTF14" s="107"/>
      <c r="OTG14" s="108"/>
      <c r="OTH14" s="107"/>
      <c r="OTI14" s="108"/>
      <c r="OTJ14" s="107"/>
      <c r="OTK14" s="108"/>
      <c r="OTL14" s="107"/>
      <c r="OTM14" s="108"/>
      <c r="OTN14" s="107"/>
      <c r="OTO14" s="108"/>
      <c r="OTP14" s="107"/>
      <c r="OTQ14" s="108"/>
      <c r="OTR14" s="107"/>
      <c r="OTS14" s="108"/>
      <c r="OTT14" s="107"/>
      <c r="OTU14" s="108"/>
      <c r="OTV14" s="107"/>
      <c r="OTW14" s="108"/>
      <c r="OTX14" s="107"/>
      <c r="OTY14" s="108"/>
      <c r="OTZ14" s="107"/>
      <c r="OUA14" s="108"/>
      <c r="OUB14" s="107"/>
      <c r="OUC14" s="108"/>
      <c r="OUD14" s="107"/>
      <c r="OUE14" s="108"/>
      <c r="OUF14" s="107"/>
      <c r="OUG14" s="108"/>
      <c r="OUH14" s="107"/>
      <c r="OUI14" s="108"/>
      <c r="OUJ14" s="107"/>
      <c r="OUK14" s="108"/>
      <c r="OUL14" s="107"/>
      <c r="OUM14" s="108"/>
      <c r="OUN14" s="107"/>
      <c r="OUO14" s="108"/>
      <c r="OUP14" s="107"/>
      <c r="OUQ14" s="108"/>
      <c r="OUR14" s="107"/>
      <c r="OUS14" s="108"/>
      <c r="OUT14" s="107"/>
      <c r="OUU14" s="108"/>
      <c r="OUV14" s="107"/>
      <c r="OUW14" s="108"/>
      <c r="OUX14" s="107"/>
      <c r="OUY14" s="108"/>
      <c r="OUZ14" s="107"/>
      <c r="OVA14" s="108"/>
      <c r="OVB14" s="107"/>
      <c r="OVC14" s="108"/>
      <c r="OVD14" s="107"/>
      <c r="OVE14" s="108"/>
      <c r="OVF14" s="107"/>
      <c r="OVG14" s="108"/>
      <c r="OVH14" s="107"/>
      <c r="OVI14" s="108"/>
      <c r="OVJ14" s="107"/>
      <c r="OVK14" s="108"/>
      <c r="OVL14" s="107"/>
      <c r="OVM14" s="108"/>
      <c r="OVN14" s="107"/>
      <c r="OVO14" s="108"/>
      <c r="OVP14" s="107"/>
      <c r="OVQ14" s="108"/>
      <c r="OVR14" s="107"/>
      <c r="OVS14" s="108"/>
      <c r="OVT14" s="107"/>
      <c r="OVU14" s="108"/>
      <c r="OVV14" s="107"/>
      <c r="OVW14" s="108"/>
      <c r="OVX14" s="107"/>
      <c r="OVY14" s="108"/>
      <c r="OVZ14" s="107"/>
      <c r="OWA14" s="108"/>
      <c r="OWB14" s="107"/>
      <c r="OWC14" s="108"/>
      <c r="OWD14" s="107"/>
      <c r="OWE14" s="108"/>
      <c r="OWF14" s="107"/>
      <c r="OWG14" s="108"/>
      <c r="OWH14" s="107"/>
      <c r="OWI14" s="108"/>
      <c r="OWJ14" s="107"/>
      <c r="OWK14" s="108"/>
      <c r="OWL14" s="107"/>
      <c r="OWM14" s="108"/>
      <c r="OWN14" s="107"/>
      <c r="OWO14" s="108"/>
      <c r="OWP14" s="107"/>
      <c r="OWQ14" s="108"/>
      <c r="OWR14" s="107"/>
      <c r="OWS14" s="108"/>
      <c r="OWT14" s="107"/>
      <c r="OWU14" s="108"/>
      <c r="OWV14" s="107"/>
      <c r="OWW14" s="108"/>
      <c r="OWX14" s="107"/>
      <c r="OWY14" s="108"/>
      <c r="OWZ14" s="107"/>
      <c r="OXA14" s="108"/>
      <c r="OXB14" s="107"/>
      <c r="OXC14" s="108"/>
      <c r="OXD14" s="107"/>
      <c r="OXE14" s="108"/>
      <c r="OXF14" s="107"/>
      <c r="OXG14" s="108"/>
      <c r="OXH14" s="107"/>
      <c r="OXI14" s="108"/>
      <c r="OXJ14" s="107"/>
      <c r="OXK14" s="108"/>
      <c r="OXL14" s="107"/>
      <c r="OXM14" s="108"/>
      <c r="OXN14" s="107"/>
      <c r="OXO14" s="108"/>
      <c r="OXP14" s="107"/>
      <c r="OXQ14" s="108"/>
      <c r="OXR14" s="107"/>
      <c r="OXS14" s="108"/>
      <c r="OXT14" s="107"/>
      <c r="OXU14" s="108"/>
      <c r="OXV14" s="107"/>
      <c r="OXW14" s="108"/>
      <c r="OXX14" s="107"/>
      <c r="OXY14" s="108"/>
      <c r="OXZ14" s="107"/>
      <c r="OYA14" s="108"/>
      <c r="OYB14" s="107"/>
      <c r="OYC14" s="108"/>
      <c r="OYD14" s="107"/>
      <c r="OYE14" s="108"/>
      <c r="OYF14" s="107"/>
      <c r="OYG14" s="108"/>
      <c r="OYH14" s="107"/>
      <c r="OYI14" s="108"/>
      <c r="OYJ14" s="107"/>
      <c r="OYK14" s="108"/>
      <c r="OYL14" s="107"/>
      <c r="OYM14" s="108"/>
      <c r="OYN14" s="107"/>
      <c r="OYO14" s="108"/>
      <c r="OYP14" s="107"/>
      <c r="OYQ14" s="108"/>
      <c r="OYR14" s="107"/>
      <c r="OYS14" s="108"/>
      <c r="OYT14" s="107"/>
      <c r="OYU14" s="108"/>
      <c r="OYV14" s="107"/>
      <c r="OYW14" s="108"/>
      <c r="OYX14" s="107"/>
      <c r="OYY14" s="108"/>
      <c r="OYZ14" s="107"/>
      <c r="OZA14" s="108"/>
      <c r="OZB14" s="107"/>
      <c r="OZC14" s="108"/>
      <c r="OZD14" s="107"/>
      <c r="OZE14" s="108"/>
      <c r="OZF14" s="107"/>
      <c r="OZG14" s="108"/>
      <c r="OZH14" s="107"/>
      <c r="OZI14" s="108"/>
      <c r="OZJ14" s="107"/>
      <c r="OZK14" s="108"/>
      <c r="OZL14" s="107"/>
      <c r="OZM14" s="108"/>
      <c r="OZN14" s="107"/>
      <c r="OZO14" s="108"/>
      <c r="OZP14" s="107"/>
      <c r="OZQ14" s="108"/>
      <c r="OZR14" s="107"/>
      <c r="OZS14" s="108"/>
      <c r="OZT14" s="107"/>
      <c r="OZU14" s="108"/>
      <c r="OZV14" s="107"/>
      <c r="OZW14" s="108"/>
      <c r="OZX14" s="107"/>
      <c r="OZY14" s="108"/>
      <c r="OZZ14" s="107"/>
      <c r="PAA14" s="108"/>
      <c r="PAB14" s="107"/>
      <c r="PAC14" s="108"/>
      <c r="PAD14" s="107"/>
      <c r="PAE14" s="108"/>
      <c r="PAF14" s="107"/>
      <c r="PAG14" s="108"/>
      <c r="PAH14" s="107"/>
      <c r="PAI14" s="108"/>
      <c r="PAJ14" s="107"/>
      <c r="PAK14" s="108"/>
      <c r="PAL14" s="107"/>
      <c r="PAM14" s="108"/>
      <c r="PAN14" s="107"/>
      <c r="PAO14" s="108"/>
      <c r="PAP14" s="107"/>
      <c r="PAQ14" s="108"/>
      <c r="PAR14" s="107"/>
      <c r="PAS14" s="108"/>
      <c r="PAT14" s="107"/>
      <c r="PAU14" s="108"/>
      <c r="PAV14" s="107"/>
      <c r="PAW14" s="108"/>
      <c r="PAX14" s="107"/>
      <c r="PAY14" s="108"/>
      <c r="PAZ14" s="107"/>
      <c r="PBA14" s="108"/>
      <c r="PBB14" s="107"/>
      <c r="PBC14" s="108"/>
      <c r="PBD14" s="107"/>
      <c r="PBE14" s="108"/>
      <c r="PBF14" s="107"/>
      <c r="PBG14" s="108"/>
      <c r="PBH14" s="107"/>
      <c r="PBI14" s="108"/>
      <c r="PBJ14" s="107"/>
      <c r="PBK14" s="108"/>
      <c r="PBL14" s="107"/>
      <c r="PBM14" s="108"/>
      <c r="PBN14" s="107"/>
      <c r="PBO14" s="108"/>
      <c r="PBP14" s="107"/>
      <c r="PBQ14" s="108"/>
      <c r="PBR14" s="107"/>
      <c r="PBS14" s="108"/>
      <c r="PBT14" s="107"/>
      <c r="PBU14" s="108"/>
      <c r="PBV14" s="107"/>
      <c r="PBW14" s="108"/>
      <c r="PBX14" s="107"/>
      <c r="PBY14" s="108"/>
      <c r="PBZ14" s="107"/>
      <c r="PCA14" s="108"/>
      <c r="PCB14" s="107"/>
      <c r="PCC14" s="108"/>
      <c r="PCD14" s="107"/>
      <c r="PCE14" s="108"/>
      <c r="PCF14" s="107"/>
      <c r="PCG14" s="108"/>
      <c r="PCH14" s="107"/>
      <c r="PCI14" s="108"/>
      <c r="PCJ14" s="107"/>
      <c r="PCK14" s="108"/>
      <c r="PCL14" s="107"/>
      <c r="PCM14" s="108"/>
      <c r="PCN14" s="107"/>
      <c r="PCO14" s="108"/>
      <c r="PCP14" s="107"/>
      <c r="PCQ14" s="108"/>
      <c r="PCR14" s="107"/>
      <c r="PCS14" s="108"/>
      <c r="PCT14" s="107"/>
      <c r="PCU14" s="108"/>
      <c r="PCV14" s="107"/>
      <c r="PCW14" s="108"/>
      <c r="PCX14" s="107"/>
      <c r="PCY14" s="108"/>
      <c r="PCZ14" s="107"/>
      <c r="PDA14" s="108"/>
      <c r="PDB14" s="107"/>
      <c r="PDC14" s="108"/>
      <c r="PDD14" s="107"/>
      <c r="PDE14" s="108"/>
      <c r="PDF14" s="107"/>
      <c r="PDG14" s="108"/>
      <c r="PDH14" s="107"/>
      <c r="PDI14" s="108"/>
      <c r="PDJ14" s="107"/>
      <c r="PDK14" s="108"/>
      <c r="PDL14" s="107"/>
      <c r="PDM14" s="108"/>
      <c r="PDN14" s="107"/>
      <c r="PDO14" s="108"/>
      <c r="PDP14" s="107"/>
      <c r="PDQ14" s="108"/>
      <c r="PDR14" s="107"/>
      <c r="PDS14" s="108"/>
      <c r="PDT14" s="107"/>
      <c r="PDU14" s="108"/>
      <c r="PDV14" s="107"/>
      <c r="PDW14" s="108"/>
      <c r="PDX14" s="107"/>
      <c r="PDY14" s="108"/>
      <c r="PDZ14" s="107"/>
      <c r="PEA14" s="108"/>
      <c r="PEB14" s="107"/>
      <c r="PEC14" s="108"/>
      <c r="PED14" s="107"/>
      <c r="PEE14" s="108"/>
      <c r="PEF14" s="107"/>
      <c r="PEG14" s="108"/>
      <c r="PEH14" s="107"/>
      <c r="PEI14" s="108"/>
      <c r="PEJ14" s="107"/>
      <c r="PEK14" s="108"/>
      <c r="PEL14" s="107"/>
      <c r="PEM14" s="108"/>
      <c r="PEN14" s="107"/>
      <c r="PEO14" s="108"/>
      <c r="PEP14" s="107"/>
      <c r="PEQ14" s="108"/>
      <c r="PER14" s="107"/>
      <c r="PES14" s="108"/>
      <c r="PET14" s="107"/>
      <c r="PEU14" s="108"/>
      <c r="PEV14" s="107"/>
      <c r="PEW14" s="108"/>
      <c r="PEX14" s="107"/>
      <c r="PEY14" s="108"/>
      <c r="PEZ14" s="107"/>
      <c r="PFA14" s="108"/>
      <c r="PFB14" s="107"/>
      <c r="PFC14" s="108"/>
      <c r="PFD14" s="107"/>
      <c r="PFE14" s="108"/>
      <c r="PFF14" s="107"/>
      <c r="PFG14" s="108"/>
      <c r="PFH14" s="107"/>
      <c r="PFI14" s="108"/>
      <c r="PFJ14" s="107"/>
      <c r="PFK14" s="108"/>
      <c r="PFL14" s="107"/>
      <c r="PFM14" s="108"/>
      <c r="PFN14" s="107"/>
      <c r="PFO14" s="108"/>
      <c r="PFP14" s="107"/>
      <c r="PFQ14" s="108"/>
      <c r="PFR14" s="107"/>
      <c r="PFS14" s="108"/>
      <c r="PFT14" s="107"/>
      <c r="PFU14" s="108"/>
      <c r="PFV14" s="107"/>
      <c r="PFW14" s="108"/>
      <c r="PFX14" s="107"/>
      <c r="PFY14" s="108"/>
      <c r="PFZ14" s="107"/>
      <c r="PGA14" s="108"/>
      <c r="PGB14" s="107"/>
      <c r="PGC14" s="108"/>
      <c r="PGD14" s="107"/>
      <c r="PGE14" s="108"/>
      <c r="PGF14" s="107"/>
      <c r="PGG14" s="108"/>
      <c r="PGH14" s="107"/>
      <c r="PGI14" s="108"/>
      <c r="PGJ14" s="107"/>
      <c r="PGK14" s="108"/>
      <c r="PGL14" s="107"/>
      <c r="PGM14" s="108"/>
      <c r="PGN14" s="107"/>
      <c r="PGO14" s="108"/>
      <c r="PGP14" s="107"/>
      <c r="PGQ14" s="108"/>
      <c r="PGR14" s="107"/>
      <c r="PGS14" s="108"/>
      <c r="PGT14" s="107"/>
      <c r="PGU14" s="108"/>
      <c r="PGV14" s="107"/>
      <c r="PGW14" s="108"/>
      <c r="PGX14" s="107"/>
      <c r="PGY14" s="108"/>
      <c r="PGZ14" s="107"/>
      <c r="PHA14" s="108"/>
      <c r="PHB14" s="107"/>
      <c r="PHC14" s="108"/>
      <c r="PHD14" s="107"/>
      <c r="PHE14" s="108"/>
      <c r="PHF14" s="107"/>
      <c r="PHG14" s="108"/>
      <c r="PHH14" s="107"/>
      <c r="PHI14" s="108"/>
      <c r="PHJ14" s="107"/>
      <c r="PHK14" s="108"/>
      <c r="PHL14" s="107"/>
      <c r="PHM14" s="108"/>
      <c r="PHN14" s="107"/>
      <c r="PHO14" s="108"/>
      <c r="PHP14" s="107"/>
      <c r="PHQ14" s="108"/>
      <c r="PHR14" s="107"/>
      <c r="PHS14" s="108"/>
      <c r="PHT14" s="107"/>
      <c r="PHU14" s="108"/>
      <c r="PHV14" s="107"/>
      <c r="PHW14" s="108"/>
      <c r="PHX14" s="107"/>
      <c r="PHY14" s="108"/>
      <c r="PHZ14" s="107"/>
      <c r="PIA14" s="108"/>
      <c r="PIB14" s="107"/>
      <c r="PIC14" s="108"/>
      <c r="PID14" s="107"/>
      <c r="PIE14" s="108"/>
      <c r="PIF14" s="107"/>
      <c r="PIG14" s="108"/>
      <c r="PIH14" s="107"/>
      <c r="PII14" s="108"/>
      <c r="PIJ14" s="107"/>
      <c r="PIK14" s="108"/>
      <c r="PIL14" s="107"/>
      <c r="PIM14" s="108"/>
      <c r="PIN14" s="107"/>
      <c r="PIO14" s="108"/>
      <c r="PIP14" s="107"/>
      <c r="PIQ14" s="108"/>
      <c r="PIR14" s="107"/>
      <c r="PIS14" s="108"/>
      <c r="PIT14" s="107"/>
      <c r="PIU14" s="108"/>
      <c r="PIV14" s="107"/>
      <c r="PIW14" s="108"/>
      <c r="PIX14" s="107"/>
      <c r="PIY14" s="108"/>
      <c r="PIZ14" s="107"/>
      <c r="PJA14" s="108"/>
      <c r="PJB14" s="107"/>
      <c r="PJC14" s="108"/>
      <c r="PJD14" s="107"/>
      <c r="PJE14" s="108"/>
      <c r="PJF14" s="107"/>
      <c r="PJG14" s="108"/>
      <c r="PJH14" s="107"/>
      <c r="PJI14" s="108"/>
      <c r="PJJ14" s="107"/>
      <c r="PJK14" s="108"/>
      <c r="PJL14" s="107"/>
      <c r="PJM14" s="108"/>
      <c r="PJN14" s="107"/>
      <c r="PJO14" s="108"/>
      <c r="PJP14" s="107"/>
      <c r="PJQ14" s="108"/>
      <c r="PJR14" s="107"/>
      <c r="PJS14" s="108"/>
      <c r="PJT14" s="107"/>
      <c r="PJU14" s="108"/>
      <c r="PJV14" s="107"/>
      <c r="PJW14" s="108"/>
      <c r="PJX14" s="107"/>
      <c r="PJY14" s="108"/>
      <c r="PJZ14" s="107"/>
      <c r="PKA14" s="108"/>
      <c r="PKB14" s="107"/>
      <c r="PKC14" s="108"/>
      <c r="PKD14" s="107"/>
      <c r="PKE14" s="108"/>
      <c r="PKF14" s="107"/>
      <c r="PKG14" s="108"/>
      <c r="PKH14" s="107"/>
      <c r="PKI14" s="108"/>
      <c r="PKJ14" s="107"/>
      <c r="PKK14" s="108"/>
      <c r="PKL14" s="107"/>
      <c r="PKM14" s="108"/>
      <c r="PKN14" s="107"/>
      <c r="PKO14" s="108"/>
      <c r="PKP14" s="107"/>
      <c r="PKQ14" s="108"/>
      <c r="PKR14" s="107"/>
      <c r="PKS14" s="108"/>
      <c r="PKT14" s="107"/>
      <c r="PKU14" s="108"/>
      <c r="PKV14" s="107"/>
      <c r="PKW14" s="108"/>
      <c r="PKX14" s="107"/>
      <c r="PKY14" s="108"/>
      <c r="PKZ14" s="107"/>
      <c r="PLA14" s="108"/>
      <c r="PLB14" s="107"/>
      <c r="PLC14" s="108"/>
      <c r="PLD14" s="107"/>
      <c r="PLE14" s="108"/>
      <c r="PLF14" s="107"/>
      <c r="PLG14" s="108"/>
      <c r="PLH14" s="107"/>
      <c r="PLI14" s="108"/>
      <c r="PLJ14" s="107"/>
      <c r="PLK14" s="108"/>
      <c r="PLL14" s="107"/>
      <c r="PLM14" s="108"/>
      <c r="PLN14" s="107"/>
      <c r="PLO14" s="108"/>
      <c r="PLP14" s="107"/>
      <c r="PLQ14" s="108"/>
      <c r="PLR14" s="107"/>
      <c r="PLS14" s="108"/>
      <c r="PLT14" s="107"/>
      <c r="PLU14" s="108"/>
      <c r="PLV14" s="107"/>
      <c r="PLW14" s="108"/>
      <c r="PLX14" s="107"/>
      <c r="PLY14" s="108"/>
      <c r="PLZ14" s="107"/>
      <c r="PMA14" s="108"/>
      <c r="PMB14" s="107"/>
      <c r="PMC14" s="108"/>
      <c r="PMD14" s="107"/>
      <c r="PME14" s="108"/>
      <c r="PMF14" s="107"/>
      <c r="PMG14" s="108"/>
      <c r="PMH14" s="107"/>
      <c r="PMI14" s="108"/>
      <c r="PMJ14" s="107"/>
      <c r="PMK14" s="108"/>
      <c r="PML14" s="107"/>
      <c r="PMM14" s="108"/>
      <c r="PMN14" s="107"/>
      <c r="PMO14" s="108"/>
      <c r="PMP14" s="107"/>
      <c r="PMQ14" s="108"/>
      <c r="PMR14" s="107"/>
      <c r="PMS14" s="108"/>
      <c r="PMT14" s="107"/>
      <c r="PMU14" s="108"/>
      <c r="PMV14" s="107"/>
      <c r="PMW14" s="108"/>
      <c r="PMX14" s="107"/>
      <c r="PMY14" s="108"/>
      <c r="PMZ14" s="107"/>
      <c r="PNA14" s="108"/>
      <c r="PNB14" s="107"/>
      <c r="PNC14" s="108"/>
      <c r="PND14" s="107"/>
      <c r="PNE14" s="108"/>
      <c r="PNF14" s="107"/>
      <c r="PNG14" s="108"/>
      <c r="PNH14" s="107"/>
      <c r="PNI14" s="108"/>
      <c r="PNJ14" s="107"/>
      <c r="PNK14" s="108"/>
      <c r="PNL14" s="107"/>
      <c r="PNM14" s="108"/>
      <c r="PNN14" s="107"/>
      <c r="PNO14" s="108"/>
      <c r="PNP14" s="107"/>
      <c r="PNQ14" s="108"/>
      <c r="PNR14" s="107"/>
      <c r="PNS14" s="108"/>
      <c r="PNT14" s="107"/>
      <c r="PNU14" s="108"/>
      <c r="PNV14" s="107"/>
      <c r="PNW14" s="108"/>
      <c r="PNX14" s="107"/>
      <c r="PNY14" s="108"/>
      <c r="PNZ14" s="107"/>
      <c r="POA14" s="108"/>
      <c r="POB14" s="107"/>
      <c r="POC14" s="108"/>
      <c r="POD14" s="107"/>
      <c r="POE14" s="108"/>
      <c r="POF14" s="107"/>
      <c r="POG14" s="108"/>
      <c r="POH14" s="107"/>
      <c r="POI14" s="108"/>
      <c r="POJ14" s="107"/>
      <c r="POK14" s="108"/>
      <c r="POL14" s="107"/>
      <c r="POM14" s="108"/>
      <c r="PON14" s="107"/>
      <c r="POO14" s="108"/>
      <c r="POP14" s="107"/>
      <c r="POQ14" s="108"/>
      <c r="POR14" s="107"/>
      <c r="POS14" s="108"/>
      <c r="POT14" s="107"/>
      <c r="POU14" s="108"/>
      <c r="POV14" s="107"/>
      <c r="POW14" s="108"/>
      <c r="POX14" s="107"/>
      <c r="POY14" s="108"/>
      <c r="POZ14" s="107"/>
      <c r="PPA14" s="108"/>
      <c r="PPB14" s="107"/>
      <c r="PPC14" s="108"/>
      <c r="PPD14" s="107"/>
      <c r="PPE14" s="108"/>
      <c r="PPF14" s="107"/>
      <c r="PPG14" s="108"/>
      <c r="PPH14" s="107"/>
      <c r="PPI14" s="108"/>
      <c r="PPJ14" s="107"/>
      <c r="PPK14" s="108"/>
      <c r="PPL14" s="107"/>
      <c r="PPM14" s="108"/>
      <c r="PPN14" s="107"/>
      <c r="PPO14" s="108"/>
      <c r="PPP14" s="107"/>
      <c r="PPQ14" s="108"/>
      <c r="PPR14" s="107"/>
      <c r="PPS14" s="108"/>
      <c r="PPT14" s="107"/>
      <c r="PPU14" s="108"/>
      <c r="PPV14" s="107"/>
      <c r="PPW14" s="108"/>
      <c r="PPX14" s="107"/>
      <c r="PPY14" s="108"/>
      <c r="PPZ14" s="107"/>
      <c r="PQA14" s="108"/>
      <c r="PQB14" s="107"/>
      <c r="PQC14" s="108"/>
      <c r="PQD14" s="107"/>
      <c r="PQE14" s="108"/>
      <c r="PQF14" s="107"/>
      <c r="PQG14" s="108"/>
      <c r="PQH14" s="107"/>
      <c r="PQI14" s="108"/>
      <c r="PQJ14" s="107"/>
      <c r="PQK14" s="108"/>
      <c r="PQL14" s="107"/>
      <c r="PQM14" s="108"/>
      <c r="PQN14" s="107"/>
      <c r="PQO14" s="108"/>
      <c r="PQP14" s="107"/>
      <c r="PQQ14" s="108"/>
      <c r="PQR14" s="107"/>
      <c r="PQS14" s="108"/>
      <c r="PQT14" s="107"/>
      <c r="PQU14" s="108"/>
      <c r="PQV14" s="107"/>
      <c r="PQW14" s="108"/>
      <c r="PQX14" s="107"/>
      <c r="PQY14" s="108"/>
      <c r="PQZ14" s="107"/>
      <c r="PRA14" s="108"/>
      <c r="PRB14" s="107"/>
      <c r="PRC14" s="108"/>
      <c r="PRD14" s="107"/>
      <c r="PRE14" s="108"/>
      <c r="PRF14" s="107"/>
      <c r="PRG14" s="108"/>
      <c r="PRH14" s="107"/>
      <c r="PRI14" s="108"/>
      <c r="PRJ14" s="107"/>
      <c r="PRK14" s="108"/>
      <c r="PRL14" s="107"/>
      <c r="PRM14" s="108"/>
      <c r="PRN14" s="107"/>
      <c r="PRO14" s="108"/>
      <c r="PRP14" s="107"/>
      <c r="PRQ14" s="108"/>
      <c r="PRR14" s="107"/>
      <c r="PRS14" s="108"/>
      <c r="PRT14" s="107"/>
      <c r="PRU14" s="108"/>
      <c r="PRV14" s="107"/>
      <c r="PRW14" s="108"/>
      <c r="PRX14" s="107"/>
      <c r="PRY14" s="108"/>
      <c r="PRZ14" s="107"/>
      <c r="PSA14" s="108"/>
      <c r="PSB14" s="107"/>
      <c r="PSC14" s="108"/>
      <c r="PSD14" s="107"/>
      <c r="PSE14" s="108"/>
      <c r="PSF14" s="107"/>
      <c r="PSG14" s="108"/>
      <c r="PSH14" s="107"/>
      <c r="PSI14" s="108"/>
      <c r="PSJ14" s="107"/>
      <c r="PSK14" s="108"/>
      <c r="PSL14" s="107"/>
      <c r="PSM14" s="108"/>
      <c r="PSN14" s="107"/>
      <c r="PSO14" s="108"/>
      <c r="PSP14" s="107"/>
      <c r="PSQ14" s="108"/>
      <c r="PSR14" s="107"/>
      <c r="PSS14" s="108"/>
      <c r="PST14" s="107"/>
      <c r="PSU14" s="108"/>
      <c r="PSV14" s="107"/>
      <c r="PSW14" s="108"/>
      <c r="PSX14" s="107"/>
      <c r="PSY14" s="108"/>
      <c r="PSZ14" s="107"/>
      <c r="PTA14" s="108"/>
      <c r="PTB14" s="107"/>
      <c r="PTC14" s="108"/>
      <c r="PTD14" s="107"/>
      <c r="PTE14" s="108"/>
      <c r="PTF14" s="107"/>
      <c r="PTG14" s="108"/>
      <c r="PTH14" s="107"/>
      <c r="PTI14" s="108"/>
      <c r="PTJ14" s="107"/>
      <c r="PTK14" s="108"/>
      <c r="PTL14" s="107"/>
      <c r="PTM14" s="108"/>
      <c r="PTN14" s="107"/>
      <c r="PTO14" s="108"/>
      <c r="PTP14" s="107"/>
      <c r="PTQ14" s="108"/>
      <c r="PTR14" s="107"/>
      <c r="PTS14" s="108"/>
      <c r="PTT14" s="107"/>
      <c r="PTU14" s="108"/>
      <c r="PTV14" s="107"/>
      <c r="PTW14" s="108"/>
      <c r="PTX14" s="107"/>
      <c r="PTY14" s="108"/>
      <c r="PTZ14" s="107"/>
      <c r="PUA14" s="108"/>
      <c r="PUB14" s="107"/>
      <c r="PUC14" s="108"/>
      <c r="PUD14" s="107"/>
      <c r="PUE14" s="108"/>
      <c r="PUF14" s="107"/>
      <c r="PUG14" s="108"/>
      <c r="PUH14" s="107"/>
      <c r="PUI14" s="108"/>
      <c r="PUJ14" s="107"/>
      <c r="PUK14" s="108"/>
      <c r="PUL14" s="107"/>
      <c r="PUM14" s="108"/>
      <c r="PUN14" s="107"/>
      <c r="PUO14" s="108"/>
      <c r="PUP14" s="107"/>
      <c r="PUQ14" s="108"/>
      <c r="PUR14" s="107"/>
      <c r="PUS14" s="108"/>
      <c r="PUT14" s="107"/>
      <c r="PUU14" s="108"/>
      <c r="PUV14" s="107"/>
      <c r="PUW14" s="108"/>
      <c r="PUX14" s="107"/>
      <c r="PUY14" s="108"/>
      <c r="PUZ14" s="107"/>
      <c r="PVA14" s="108"/>
      <c r="PVB14" s="107"/>
      <c r="PVC14" s="108"/>
      <c r="PVD14" s="107"/>
      <c r="PVE14" s="108"/>
      <c r="PVF14" s="107"/>
      <c r="PVG14" s="108"/>
      <c r="PVH14" s="107"/>
      <c r="PVI14" s="108"/>
      <c r="PVJ14" s="107"/>
      <c r="PVK14" s="108"/>
      <c r="PVL14" s="107"/>
      <c r="PVM14" s="108"/>
      <c r="PVN14" s="107"/>
      <c r="PVO14" s="108"/>
      <c r="PVP14" s="107"/>
      <c r="PVQ14" s="108"/>
      <c r="PVR14" s="107"/>
      <c r="PVS14" s="108"/>
      <c r="PVT14" s="107"/>
      <c r="PVU14" s="108"/>
      <c r="PVV14" s="107"/>
      <c r="PVW14" s="108"/>
      <c r="PVX14" s="107"/>
      <c r="PVY14" s="108"/>
      <c r="PVZ14" s="107"/>
      <c r="PWA14" s="108"/>
      <c r="PWB14" s="107"/>
      <c r="PWC14" s="108"/>
      <c r="PWD14" s="107"/>
      <c r="PWE14" s="108"/>
      <c r="PWF14" s="107"/>
      <c r="PWG14" s="108"/>
      <c r="PWH14" s="107"/>
      <c r="PWI14" s="108"/>
      <c r="PWJ14" s="107"/>
      <c r="PWK14" s="108"/>
      <c r="PWL14" s="107"/>
      <c r="PWM14" s="108"/>
      <c r="PWN14" s="107"/>
      <c r="PWO14" s="108"/>
      <c r="PWP14" s="107"/>
      <c r="PWQ14" s="108"/>
      <c r="PWR14" s="107"/>
      <c r="PWS14" s="108"/>
      <c r="PWT14" s="107"/>
      <c r="PWU14" s="108"/>
      <c r="PWV14" s="107"/>
      <c r="PWW14" s="108"/>
      <c r="PWX14" s="107"/>
      <c r="PWY14" s="108"/>
      <c r="PWZ14" s="107"/>
      <c r="PXA14" s="108"/>
      <c r="PXB14" s="107"/>
      <c r="PXC14" s="108"/>
      <c r="PXD14" s="107"/>
      <c r="PXE14" s="108"/>
      <c r="PXF14" s="107"/>
      <c r="PXG14" s="108"/>
      <c r="PXH14" s="107"/>
      <c r="PXI14" s="108"/>
      <c r="PXJ14" s="107"/>
      <c r="PXK14" s="108"/>
      <c r="PXL14" s="107"/>
      <c r="PXM14" s="108"/>
      <c r="PXN14" s="107"/>
      <c r="PXO14" s="108"/>
      <c r="PXP14" s="107"/>
      <c r="PXQ14" s="108"/>
      <c r="PXR14" s="107"/>
      <c r="PXS14" s="108"/>
      <c r="PXT14" s="107"/>
      <c r="PXU14" s="108"/>
      <c r="PXV14" s="107"/>
      <c r="PXW14" s="108"/>
      <c r="PXX14" s="107"/>
      <c r="PXY14" s="108"/>
      <c r="PXZ14" s="107"/>
      <c r="PYA14" s="108"/>
      <c r="PYB14" s="107"/>
      <c r="PYC14" s="108"/>
      <c r="PYD14" s="107"/>
      <c r="PYE14" s="108"/>
      <c r="PYF14" s="107"/>
      <c r="PYG14" s="108"/>
      <c r="PYH14" s="107"/>
      <c r="PYI14" s="108"/>
      <c r="PYJ14" s="107"/>
      <c r="PYK14" s="108"/>
      <c r="PYL14" s="107"/>
      <c r="PYM14" s="108"/>
      <c r="PYN14" s="107"/>
      <c r="PYO14" s="108"/>
      <c r="PYP14" s="107"/>
      <c r="PYQ14" s="108"/>
      <c r="PYR14" s="107"/>
      <c r="PYS14" s="108"/>
      <c r="PYT14" s="107"/>
      <c r="PYU14" s="108"/>
      <c r="PYV14" s="107"/>
      <c r="PYW14" s="108"/>
      <c r="PYX14" s="107"/>
      <c r="PYY14" s="108"/>
      <c r="PYZ14" s="107"/>
      <c r="PZA14" s="108"/>
      <c r="PZB14" s="107"/>
      <c r="PZC14" s="108"/>
      <c r="PZD14" s="107"/>
      <c r="PZE14" s="108"/>
      <c r="PZF14" s="107"/>
      <c r="PZG14" s="108"/>
      <c r="PZH14" s="107"/>
      <c r="PZI14" s="108"/>
      <c r="PZJ14" s="107"/>
      <c r="PZK14" s="108"/>
      <c r="PZL14" s="107"/>
      <c r="PZM14" s="108"/>
      <c r="PZN14" s="107"/>
      <c r="PZO14" s="108"/>
      <c r="PZP14" s="107"/>
      <c r="PZQ14" s="108"/>
      <c r="PZR14" s="107"/>
      <c r="PZS14" s="108"/>
      <c r="PZT14" s="107"/>
      <c r="PZU14" s="108"/>
      <c r="PZV14" s="107"/>
      <c r="PZW14" s="108"/>
      <c r="PZX14" s="107"/>
      <c r="PZY14" s="108"/>
      <c r="PZZ14" s="107"/>
      <c r="QAA14" s="108"/>
      <c r="QAB14" s="107"/>
      <c r="QAC14" s="108"/>
      <c r="QAD14" s="107"/>
      <c r="QAE14" s="108"/>
      <c r="QAF14" s="107"/>
      <c r="QAG14" s="108"/>
      <c r="QAH14" s="107"/>
      <c r="QAI14" s="108"/>
      <c r="QAJ14" s="107"/>
      <c r="QAK14" s="108"/>
      <c r="QAL14" s="107"/>
      <c r="QAM14" s="108"/>
      <c r="QAN14" s="107"/>
      <c r="QAO14" s="108"/>
      <c r="QAP14" s="107"/>
      <c r="QAQ14" s="108"/>
      <c r="QAR14" s="107"/>
      <c r="QAS14" s="108"/>
      <c r="QAT14" s="107"/>
      <c r="QAU14" s="108"/>
      <c r="QAV14" s="107"/>
      <c r="QAW14" s="108"/>
      <c r="QAX14" s="107"/>
      <c r="QAY14" s="108"/>
      <c r="QAZ14" s="107"/>
      <c r="QBA14" s="108"/>
      <c r="QBB14" s="107"/>
      <c r="QBC14" s="108"/>
      <c r="QBD14" s="107"/>
      <c r="QBE14" s="108"/>
      <c r="QBF14" s="107"/>
      <c r="QBG14" s="108"/>
      <c r="QBH14" s="107"/>
      <c r="QBI14" s="108"/>
      <c r="QBJ14" s="107"/>
      <c r="QBK14" s="108"/>
      <c r="QBL14" s="107"/>
      <c r="QBM14" s="108"/>
      <c r="QBN14" s="107"/>
      <c r="QBO14" s="108"/>
      <c r="QBP14" s="107"/>
      <c r="QBQ14" s="108"/>
      <c r="QBR14" s="107"/>
      <c r="QBS14" s="108"/>
      <c r="QBT14" s="107"/>
      <c r="QBU14" s="108"/>
      <c r="QBV14" s="107"/>
      <c r="QBW14" s="108"/>
      <c r="QBX14" s="107"/>
      <c r="QBY14" s="108"/>
      <c r="QBZ14" s="107"/>
      <c r="QCA14" s="108"/>
      <c r="QCB14" s="107"/>
      <c r="QCC14" s="108"/>
      <c r="QCD14" s="107"/>
      <c r="QCE14" s="108"/>
      <c r="QCF14" s="107"/>
      <c r="QCG14" s="108"/>
      <c r="QCH14" s="107"/>
      <c r="QCI14" s="108"/>
      <c r="QCJ14" s="107"/>
      <c r="QCK14" s="108"/>
      <c r="QCL14" s="107"/>
      <c r="QCM14" s="108"/>
      <c r="QCN14" s="107"/>
      <c r="QCO14" s="108"/>
      <c r="QCP14" s="107"/>
      <c r="QCQ14" s="108"/>
      <c r="QCR14" s="107"/>
      <c r="QCS14" s="108"/>
      <c r="QCT14" s="107"/>
      <c r="QCU14" s="108"/>
      <c r="QCV14" s="107"/>
      <c r="QCW14" s="108"/>
      <c r="QCX14" s="107"/>
      <c r="QCY14" s="108"/>
      <c r="QCZ14" s="107"/>
      <c r="QDA14" s="108"/>
      <c r="QDB14" s="107"/>
      <c r="QDC14" s="108"/>
      <c r="QDD14" s="107"/>
      <c r="QDE14" s="108"/>
      <c r="QDF14" s="107"/>
      <c r="QDG14" s="108"/>
      <c r="QDH14" s="107"/>
      <c r="QDI14" s="108"/>
      <c r="QDJ14" s="107"/>
      <c r="QDK14" s="108"/>
      <c r="QDL14" s="107"/>
      <c r="QDM14" s="108"/>
      <c r="QDN14" s="107"/>
      <c r="QDO14" s="108"/>
      <c r="QDP14" s="107"/>
      <c r="QDQ14" s="108"/>
      <c r="QDR14" s="107"/>
      <c r="QDS14" s="108"/>
      <c r="QDT14" s="107"/>
      <c r="QDU14" s="108"/>
      <c r="QDV14" s="107"/>
      <c r="QDW14" s="108"/>
      <c r="QDX14" s="107"/>
      <c r="QDY14" s="108"/>
      <c r="QDZ14" s="107"/>
      <c r="QEA14" s="108"/>
      <c r="QEB14" s="107"/>
      <c r="QEC14" s="108"/>
      <c r="QED14" s="107"/>
      <c r="QEE14" s="108"/>
      <c r="QEF14" s="107"/>
      <c r="QEG14" s="108"/>
      <c r="QEH14" s="107"/>
      <c r="QEI14" s="108"/>
      <c r="QEJ14" s="107"/>
      <c r="QEK14" s="108"/>
      <c r="QEL14" s="107"/>
      <c r="QEM14" s="108"/>
      <c r="QEN14" s="107"/>
      <c r="QEO14" s="108"/>
      <c r="QEP14" s="107"/>
      <c r="QEQ14" s="108"/>
      <c r="QER14" s="107"/>
      <c r="QES14" s="108"/>
      <c r="QET14" s="107"/>
      <c r="QEU14" s="108"/>
      <c r="QEV14" s="107"/>
      <c r="QEW14" s="108"/>
      <c r="QEX14" s="107"/>
      <c r="QEY14" s="108"/>
      <c r="QEZ14" s="107"/>
      <c r="QFA14" s="108"/>
      <c r="QFB14" s="107"/>
      <c r="QFC14" s="108"/>
      <c r="QFD14" s="107"/>
      <c r="QFE14" s="108"/>
      <c r="QFF14" s="107"/>
      <c r="QFG14" s="108"/>
      <c r="QFH14" s="107"/>
      <c r="QFI14" s="108"/>
      <c r="QFJ14" s="107"/>
      <c r="QFK14" s="108"/>
      <c r="QFL14" s="107"/>
      <c r="QFM14" s="108"/>
      <c r="QFN14" s="107"/>
      <c r="QFO14" s="108"/>
      <c r="QFP14" s="107"/>
      <c r="QFQ14" s="108"/>
      <c r="QFR14" s="107"/>
      <c r="QFS14" s="108"/>
      <c r="QFT14" s="107"/>
      <c r="QFU14" s="108"/>
      <c r="QFV14" s="107"/>
      <c r="QFW14" s="108"/>
      <c r="QFX14" s="107"/>
      <c r="QFY14" s="108"/>
      <c r="QFZ14" s="107"/>
      <c r="QGA14" s="108"/>
      <c r="QGB14" s="107"/>
      <c r="QGC14" s="108"/>
      <c r="QGD14" s="107"/>
      <c r="QGE14" s="108"/>
      <c r="QGF14" s="107"/>
      <c r="QGG14" s="108"/>
      <c r="QGH14" s="107"/>
      <c r="QGI14" s="108"/>
      <c r="QGJ14" s="107"/>
      <c r="QGK14" s="108"/>
      <c r="QGL14" s="107"/>
      <c r="QGM14" s="108"/>
      <c r="QGN14" s="107"/>
      <c r="QGO14" s="108"/>
      <c r="QGP14" s="107"/>
      <c r="QGQ14" s="108"/>
      <c r="QGR14" s="107"/>
      <c r="QGS14" s="108"/>
      <c r="QGT14" s="107"/>
      <c r="QGU14" s="108"/>
      <c r="QGV14" s="107"/>
      <c r="QGW14" s="108"/>
      <c r="QGX14" s="107"/>
      <c r="QGY14" s="108"/>
      <c r="QGZ14" s="107"/>
      <c r="QHA14" s="108"/>
      <c r="QHB14" s="107"/>
      <c r="QHC14" s="108"/>
      <c r="QHD14" s="107"/>
      <c r="QHE14" s="108"/>
      <c r="QHF14" s="107"/>
      <c r="QHG14" s="108"/>
      <c r="QHH14" s="107"/>
      <c r="QHI14" s="108"/>
      <c r="QHJ14" s="107"/>
      <c r="QHK14" s="108"/>
      <c r="QHL14" s="107"/>
      <c r="QHM14" s="108"/>
      <c r="QHN14" s="107"/>
      <c r="QHO14" s="108"/>
      <c r="QHP14" s="107"/>
      <c r="QHQ14" s="108"/>
      <c r="QHR14" s="107"/>
      <c r="QHS14" s="108"/>
      <c r="QHT14" s="107"/>
      <c r="QHU14" s="108"/>
      <c r="QHV14" s="107"/>
      <c r="QHW14" s="108"/>
      <c r="QHX14" s="107"/>
      <c r="QHY14" s="108"/>
      <c r="QHZ14" s="107"/>
      <c r="QIA14" s="108"/>
      <c r="QIB14" s="107"/>
      <c r="QIC14" s="108"/>
      <c r="QID14" s="107"/>
      <c r="QIE14" s="108"/>
      <c r="QIF14" s="107"/>
      <c r="QIG14" s="108"/>
      <c r="QIH14" s="107"/>
      <c r="QII14" s="108"/>
      <c r="QIJ14" s="107"/>
      <c r="QIK14" s="108"/>
      <c r="QIL14" s="107"/>
      <c r="QIM14" s="108"/>
      <c r="QIN14" s="107"/>
      <c r="QIO14" s="108"/>
      <c r="QIP14" s="107"/>
      <c r="QIQ14" s="108"/>
      <c r="QIR14" s="107"/>
      <c r="QIS14" s="108"/>
      <c r="QIT14" s="107"/>
      <c r="QIU14" s="108"/>
      <c r="QIV14" s="107"/>
      <c r="QIW14" s="108"/>
      <c r="QIX14" s="107"/>
      <c r="QIY14" s="108"/>
      <c r="QIZ14" s="107"/>
      <c r="QJA14" s="108"/>
      <c r="QJB14" s="107"/>
      <c r="QJC14" s="108"/>
      <c r="QJD14" s="107"/>
      <c r="QJE14" s="108"/>
      <c r="QJF14" s="107"/>
      <c r="QJG14" s="108"/>
      <c r="QJH14" s="107"/>
      <c r="QJI14" s="108"/>
      <c r="QJJ14" s="107"/>
      <c r="QJK14" s="108"/>
      <c r="QJL14" s="107"/>
      <c r="QJM14" s="108"/>
      <c r="QJN14" s="107"/>
      <c r="QJO14" s="108"/>
      <c r="QJP14" s="107"/>
      <c r="QJQ14" s="108"/>
      <c r="QJR14" s="107"/>
      <c r="QJS14" s="108"/>
      <c r="QJT14" s="107"/>
      <c r="QJU14" s="108"/>
      <c r="QJV14" s="107"/>
      <c r="QJW14" s="108"/>
      <c r="QJX14" s="107"/>
      <c r="QJY14" s="108"/>
      <c r="QJZ14" s="107"/>
      <c r="QKA14" s="108"/>
      <c r="QKB14" s="107"/>
      <c r="QKC14" s="108"/>
      <c r="QKD14" s="107"/>
      <c r="QKE14" s="108"/>
      <c r="QKF14" s="107"/>
      <c r="QKG14" s="108"/>
      <c r="QKH14" s="107"/>
      <c r="QKI14" s="108"/>
      <c r="QKJ14" s="107"/>
      <c r="QKK14" s="108"/>
      <c r="QKL14" s="107"/>
      <c r="QKM14" s="108"/>
      <c r="QKN14" s="107"/>
      <c r="QKO14" s="108"/>
      <c r="QKP14" s="107"/>
      <c r="QKQ14" s="108"/>
      <c r="QKR14" s="107"/>
      <c r="QKS14" s="108"/>
      <c r="QKT14" s="107"/>
      <c r="QKU14" s="108"/>
      <c r="QKV14" s="107"/>
      <c r="QKW14" s="108"/>
      <c r="QKX14" s="107"/>
      <c r="QKY14" s="108"/>
      <c r="QKZ14" s="107"/>
      <c r="QLA14" s="108"/>
      <c r="QLB14" s="107"/>
      <c r="QLC14" s="108"/>
      <c r="QLD14" s="107"/>
      <c r="QLE14" s="108"/>
      <c r="QLF14" s="107"/>
      <c r="QLG14" s="108"/>
      <c r="QLH14" s="107"/>
      <c r="QLI14" s="108"/>
      <c r="QLJ14" s="107"/>
      <c r="QLK14" s="108"/>
      <c r="QLL14" s="107"/>
      <c r="QLM14" s="108"/>
      <c r="QLN14" s="107"/>
      <c r="QLO14" s="108"/>
      <c r="QLP14" s="107"/>
      <c r="QLQ14" s="108"/>
      <c r="QLR14" s="107"/>
      <c r="QLS14" s="108"/>
      <c r="QLT14" s="107"/>
      <c r="QLU14" s="108"/>
      <c r="QLV14" s="107"/>
      <c r="QLW14" s="108"/>
      <c r="QLX14" s="107"/>
      <c r="QLY14" s="108"/>
      <c r="QLZ14" s="107"/>
      <c r="QMA14" s="108"/>
      <c r="QMB14" s="107"/>
      <c r="QMC14" s="108"/>
      <c r="QMD14" s="107"/>
      <c r="QME14" s="108"/>
      <c r="QMF14" s="107"/>
      <c r="QMG14" s="108"/>
      <c r="QMH14" s="107"/>
      <c r="QMI14" s="108"/>
      <c r="QMJ14" s="107"/>
      <c r="QMK14" s="108"/>
      <c r="QML14" s="107"/>
      <c r="QMM14" s="108"/>
      <c r="QMN14" s="107"/>
      <c r="QMO14" s="108"/>
      <c r="QMP14" s="107"/>
      <c r="QMQ14" s="108"/>
      <c r="QMR14" s="107"/>
      <c r="QMS14" s="108"/>
      <c r="QMT14" s="107"/>
      <c r="QMU14" s="108"/>
      <c r="QMV14" s="107"/>
      <c r="QMW14" s="108"/>
      <c r="QMX14" s="107"/>
      <c r="QMY14" s="108"/>
      <c r="QMZ14" s="107"/>
      <c r="QNA14" s="108"/>
      <c r="QNB14" s="107"/>
      <c r="QNC14" s="108"/>
      <c r="QND14" s="107"/>
      <c r="QNE14" s="108"/>
      <c r="QNF14" s="107"/>
      <c r="QNG14" s="108"/>
      <c r="QNH14" s="107"/>
      <c r="QNI14" s="108"/>
      <c r="QNJ14" s="107"/>
      <c r="QNK14" s="108"/>
      <c r="QNL14" s="107"/>
      <c r="QNM14" s="108"/>
      <c r="QNN14" s="107"/>
      <c r="QNO14" s="108"/>
      <c r="QNP14" s="107"/>
      <c r="QNQ14" s="108"/>
      <c r="QNR14" s="107"/>
      <c r="QNS14" s="108"/>
      <c r="QNT14" s="107"/>
      <c r="QNU14" s="108"/>
      <c r="QNV14" s="107"/>
      <c r="QNW14" s="108"/>
      <c r="QNX14" s="107"/>
      <c r="QNY14" s="108"/>
      <c r="QNZ14" s="107"/>
      <c r="QOA14" s="108"/>
      <c r="QOB14" s="107"/>
      <c r="QOC14" s="108"/>
      <c r="QOD14" s="107"/>
      <c r="QOE14" s="108"/>
      <c r="QOF14" s="107"/>
      <c r="QOG14" s="108"/>
      <c r="QOH14" s="107"/>
      <c r="QOI14" s="108"/>
      <c r="QOJ14" s="107"/>
      <c r="QOK14" s="108"/>
      <c r="QOL14" s="107"/>
      <c r="QOM14" s="108"/>
      <c r="QON14" s="107"/>
      <c r="QOO14" s="108"/>
      <c r="QOP14" s="107"/>
      <c r="QOQ14" s="108"/>
      <c r="QOR14" s="107"/>
      <c r="QOS14" s="108"/>
      <c r="QOT14" s="107"/>
      <c r="QOU14" s="108"/>
      <c r="QOV14" s="107"/>
      <c r="QOW14" s="108"/>
      <c r="QOX14" s="107"/>
      <c r="QOY14" s="108"/>
      <c r="QOZ14" s="107"/>
      <c r="QPA14" s="108"/>
      <c r="QPB14" s="107"/>
      <c r="QPC14" s="108"/>
      <c r="QPD14" s="107"/>
      <c r="QPE14" s="108"/>
      <c r="QPF14" s="107"/>
      <c r="QPG14" s="108"/>
      <c r="QPH14" s="107"/>
      <c r="QPI14" s="108"/>
      <c r="QPJ14" s="107"/>
      <c r="QPK14" s="108"/>
      <c r="QPL14" s="107"/>
      <c r="QPM14" s="108"/>
      <c r="QPN14" s="107"/>
      <c r="QPO14" s="108"/>
      <c r="QPP14" s="107"/>
      <c r="QPQ14" s="108"/>
      <c r="QPR14" s="107"/>
      <c r="QPS14" s="108"/>
      <c r="QPT14" s="107"/>
      <c r="QPU14" s="108"/>
      <c r="QPV14" s="107"/>
      <c r="QPW14" s="108"/>
      <c r="QPX14" s="107"/>
      <c r="QPY14" s="108"/>
      <c r="QPZ14" s="107"/>
      <c r="QQA14" s="108"/>
      <c r="QQB14" s="107"/>
      <c r="QQC14" s="108"/>
      <c r="QQD14" s="107"/>
      <c r="QQE14" s="108"/>
      <c r="QQF14" s="107"/>
      <c r="QQG14" s="108"/>
      <c r="QQH14" s="107"/>
      <c r="QQI14" s="108"/>
      <c r="QQJ14" s="107"/>
      <c r="QQK14" s="108"/>
      <c r="QQL14" s="107"/>
      <c r="QQM14" s="108"/>
      <c r="QQN14" s="107"/>
      <c r="QQO14" s="108"/>
      <c r="QQP14" s="107"/>
      <c r="QQQ14" s="108"/>
      <c r="QQR14" s="107"/>
      <c r="QQS14" s="108"/>
      <c r="QQT14" s="107"/>
      <c r="QQU14" s="108"/>
      <c r="QQV14" s="107"/>
      <c r="QQW14" s="108"/>
      <c r="QQX14" s="107"/>
      <c r="QQY14" s="108"/>
      <c r="QQZ14" s="107"/>
      <c r="QRA14" s="108"/>
      <c r="QRB14" s="107"/>
      <c r="QRC14" s="108"/>
      <c r="QRD14" s="107"/>
      <c r="QRE14" s="108"/>
      <c r="QRF14" s="107"/>
      <c r="QRG14" s="108"/>
      <c r="QRH14" s="107"/>
      <c r="QRI14" s="108"/>
      <c r="QRJ14" s="107"/>
      <c r="QRK14" s="108"/>
      <c r="QRL14" s="107"/>
      <c r="QRM14" s="108"/>
      <c r="QRN14" s="107"/>
      <c r="QRO14" s="108"/>
      <c r="QRP14" s="107"/>
      <c r="QRQ14" s="108"/>
      <c r="QRR14" s="107"/>
      <c r="QRS14" s="108"/>
      <c r="QRT14" s="107"/>
      <c r="QRU14" s="108"/>
      <c r="QRV14" s="107"/>
      <c r="QRW14" s="108"/>
      <c r="QRX14" s="107"/>
      <c r="QRY14" s="108"/>
      <c r="QRZ14" s="107"/>
      <c r="QSA14" s="108"/>
      <c r="QSB14" s="107"/>
      <c r="QSC14" s="108"/>
      <c r="QSD14" s="107"/>
      <c r="QSE14" s="108"/>
      <c r="QSF14" s="107"/>
      <c r="QSG14" s="108"/>
      <c r="QSH14" s="107"/>
      <c r="QSI14" s="108"/>
      <c r="QSJ14" s="107"/>
      <c r="QSK14" s="108"/>
      <c r="QSL14" s="107"/>
      <c r="QSM14" s="108"/>
      <c r="QSN14" s="107"/>
      <c r="QSO14" s="108"/>
      <c r="QSP14" s="107"/>
      <c r="QSQ14" s="108"/>
      <c r="QSR14" s="107"/>
      <c r="QSS14" s="108"/>
      <c r="QST14" s="107"/>
      <c r="QSU14" s="108"/>
      <c r="QSV14" s="107"/>
      <c r="QSW14" s="108"/>
      <c r="QSX14" s="107"/>
      <c r="QSY14" s="108"/>
      <c r="QSZ14" s="107"/>
      <c r="QTA14" s="108"/>
      <c r="QTB14" s="107"/>
      <c r="QTC14" s="108"/>
      <c r="QTD14" s="107"/>
      <c r="QTE14" s="108"/>
      <c r="QTF14" s="107"/>
      <c r="QTG14" s="108"/>
      <c r="QTH14" s="107"/>
      <c r="QTI14" s="108"/>
      <c r="QTJ14" s="107"/>
      <c r="QTK14" s="108"/>
      <c r="QTL14" s="107"/>
      <c r="QTM14" s="108"/>
      <c r="QTN14" s="107"/>
      <c r="QTO14" s="108"/>
      <c r="QTP14" s="107"/>
      <c r="QTQ14" s="108"/>
      <c r="QTR14" s="107"/>
      <c r="QTS14" s="108"/>
      <c r="QTT14" s="107"/>
      <c r="QTU14" s="108"/>
      <c r="QTV14" s="107"/>
      <c r="QTW14" s="108"/>
      <c r="QTX14" s="107"/>
      <c r="QTY14" s="108"/>
      <c r="QTZ14" s="107"/>
      <c r="QUA14" s="108"/>
      <c r="QUB14" s="107"/>
      <c r="QUC14" s="108"/>
      <c r="QUD14" s="107"/>
      <c r="QUE14" s="108"/>
      <c r="QUF14" s="107"/>
      <c r="QUG14" s="108"/>
      <c r="QUH14" s="107"/>
      <c r="QUI14" s="108"/>
      <c r="QUJ14" s="107"/>
      <c r="QUK14" s="108"/>
      <c r="QUL14" s="107"/>
      <c r="QUM14" s="108"/>
      <c r="QUN14" s="107"/>
      <c r="QUO14" s="108"/>
      <c r="QUP14" s="107"/>
      <c r="QUQ14" s="108"/>
      <c r="QUR14" s="107"/>
      <c r="QUS14" s="108"/>
      <c r="QUT14" s="107"/>
      <c r="QUU14" s="108"/>
      <c r="QUV14" s="107"/>
      <c r="QUW14" s="108"/>
      <c r="QUX14" s="107"/>
      <c r="QUY14" s="108"/>
      <c r="QUZ14" s="107"/>
      <c r="QVA14" s="108"/>
      <c r="QVB14" s="107"/>
      <c r="QVC14" s="108"/>
      <c r="QVD14" s="107"/>
      <c r="QVE14" s="108"/>
      <c r="QVF14" s="107"/>
      <c r="QVG14" s="108"/>
      <c r="QVH14" s="107"/>
      <c r="QVI14" s="108"/>
      <c r="QVJ14" s="107"/>
      <c r="QVK14" s="108"/>
      <c r="QVL14" s="107"/>
      <c r="QVM14" s="108"/>
      <c r="QVN14" s="107"/>
      <c r="QVO14" s="108"/>
      <c r="QVP14" s="107"/>
      <c r="QVQ14" s="108"/>
      <c r="QVR14" s="107"/>
      <c r="QVS14" s="108"/>
      <c r="QVT14" s="107"/>
      <c r="QVU14" s="108"/>
      <c r="QVV14" s="107"/>
      <c r="QVW14" s="108"/>
      <c r="QVX14" s="107"/>
      <c r="QVY14" s="108"/>
      <c r="QVZ14" s="107"/>
      <c r="QWA14" s="108"/>
      <c r="QWB14" s="107"/>
      <c r="QWC14" s="108"/>
      <c r="QWD14" s="107"/>
      <c r="QWE14" s="108"/>
      <c r="QWF14" s="107"/>
      <c r="QWG14" s="108"/>
      <c r="QWH14" s="107"/>
      <c r="QWI14" s="108"/>
      <c r="QWJ14" s="107"/>
      <c r="QWK14" s="108"/>
      <c r="QWL14" s="107"/>
      <c r="QWM14" s="108"/>
      <c r="QWN14" s="107"/>
      <c r="QWO14" s="108"/>
      <c r="QWP14" s="107"/>
      <c r="QWQ14" s="108"/>
      <c r="QWR14" s="107"/>
      <c r="QWS14" s="108"/>
      <c r="QWT14" s="107"/>
      <c r="QWU14" s="108"/>
      <c r="QWV14" s="107"/>
      <c r="QWW14" s="108"/>
      <c r="QWX14" s="107"/>
      <c r="QWY14" s="108"/>
      <c r="QWZ14" s="107"/>
      <c r="QXA14" s="108"/>
      <c r="QXB14" s="107"/>
      <c r="QXC14" s="108"/>
      <c r="QXD14" s="107"/>
      <c r="QXE14" s="108"/>
      <c r="QXF14" s="107"/>
      <c r="QXG14" s="108"/>
      <c r="QXH14" s="107"/>
      <c r="QXI14" s="108"/>
      <c r="QXJ14" s="107"/>
      <c r="QXK14" s="108"/>
      <c r="QXL14" s="107"/>
      <c r="QXM14" s="108"/>
      <c r="QXN14" s="107"/>
      <c r="QXO14" s="108"/>
      <c r="QXP14" s="107"/>
      <c r="QXQ14" s="108"/>
      <c r="QXR14" s="107"/>
      <c r="QXS14" s="108"/>
      <c r="QXT14" s="107"/>
      <c r="QXU14" s="108"/>
      <c r="QXV14" s="107"/>
      <c r="QXW14" s="108"/>
      <c r="QXX14" s="107"/>
      <c r="QXY14" s="108"/>
      <c r="QXZ14" s="107"/>
      <c r="QYA14" s="108"/>
      <c r="QYB14" s="107"/>
      <c r="QYC14" s="108"/>
      <c r="QYD14" s="107"/>
      <c r="QYE14" s="108"/>
      <c r="QYF14" s="107"/>
      <c r="QYG14" s="108"/>
      <c r="QYH14" s="107"/>
      <c r="QYI14" s="108"/>
      <c r="QYJ14" s="107"/>
      <c r="QYK14" s="108"/>
      <c r="QYL14" s="107"/>
      <c r="QYM14" s="108"/>
      <c r="QYN14" s="107"/>
      <c r="QYO14" s="108"/>
      <c r="QYP14" s="107"/>
      <c r="QYQ14" s="108"/>
      <c r="QYR14" s="107"/>
      <c r="QYS14" s="108"/>
      <c r="QYT14" s="107"/>
      <c r="QYU14" s="108"/>
      <c r="QYV14" s="107"/>
      <c r="QYW14" s="108"/>
      <c r="QYX14" s="107"/>
      <c r="QYY14" s="108"/>
      <c r="QYZ14" s="107"/>
      <c r="QZA14" s="108"/>
      <c r="QZB14" s="107"/>
      <c r="QZC14" s="108"/>
      <c r="QZD14" s="107"/>
      <c r="QZE14" s="108"/>
      <c r="QZF14" s="107"/>
      <c r="QZG14" s="108"/>
      <c r="QZH14" s="107"/>
      <c r="QZI14" s="108"/>
      <c r="QZJ14" s="107"/>
      <c r="QZK14" s="108"/>
      <c r="QZL14" s="107"/>
      <c r="QZM14" s="108"/>
      <c r="QZN14" s="107"/>
      <c r="QZO14" s="108"/>
      <c r="QZP14" s="107"/>
      <c r="QZQ14" s="108"/>
      <c r="QZR14" s="107"/>
      <c r="QZS14" s="108"/>
      <c r="QZT14" s="107"/>
      <c r="QZU14" s="108"/>
      <c r="QZV14" s="107"/>
      <c r="QZW14" s="108"/>
      <c r="QZX14" s="107"/>
      <c r="QZY14" s="108"/>
      <c r="QZZ14" s="107"/>
      <c r="RAA14" s="108"/>
      <c r="RAB14" s="107"/>
      <c r="RAC14" s="108"/>
      <c r="RAD14" s="107"/>
      <c r="RAE14" s="108"/>
      <c r="RAF14" s="107"/>
      <c r="RAG14" s="108"/>
      <c r="RAH14" s="107"/>
      <c r="RAI14" s="108"/>
      <c r="RAJ14" s="107"/>
      <c r="RAK14" s="108"/>
      <c r="RAL14" s="107"/>
      <c r="RAM14" s="108"/>
      <c r="RAN14" s="107"/>
      <c r="RAO14" s="108"/>
      <c r="RAP14" s="107"/>
      <c r="RAQ14" s="108"/>
      <c r="RAR14" s="107"/>
      <c r="RAS14" s="108"/>
      <c r="RAT14" s="107"/>
      <c r="RAU14" s="108"/>
      <c r="RAV14" s="107"/>
      <c r="RAW14" s="108"/>
      <c r="RAX14" s="107"/>
      <c r="RAY14" s="108"/>
      <c r="RAZ14" s="107"/>
      <c r="RBA14" s="108"/>
      <c r="RBB14" s="107"/>
      <c r="RBC14" s="108"/>
      <c r="RBD14" s="107"/>
      <c r="RBE14" s="108"/>
      <c r="RBF14" s="107"/>
      <c r="RBG14" s="108"/>
      <c r="RBH14" s="107"/>
      <c r="RBI14" s="108"/>
      <c r="RBJ14" s="107"/>
      <c r="RBK14" s="108"/>
      <c r="RBL14" s="107"/>
      <c r="RBM14" s="108"/>
      <c r="RBN14" s="107"/>
      <c r="RBO14" s="108"/>
      <c r="RBP14" s="107"/>
      <c r="RBQ14" s="108"/>
      <c r="RBR14" s="107"/>
      <c r="RBS14" s="108"/>
      <c r="RBT14" s="107"/>
      <c r="RBU14" s="108"/>
      <c r="RBV14" s="107"/>
      <c r="RBW14" s="108"/>
      <c r="RBX14" s="107"/>
      <c r="RBY14" s="108"/>
      <c r="RBZ14" s="107"/>
      <c r="RCA14" s="108"/>
      <c r="RCB14" s="107"/>
      <c r="RCC14" s="108"/>
      <c r="RCD14" s="107"/>
      <c r="RCE14" s="108"/>
      <c r="RCF14" s="107"/>
      <c r="RCG14" s="108"/>
      <c r="RCH14" s="107"/>
      <c r="RCI14" s="108"/>
      <c r="RCJ14" s="107"/>
      <c r="RCK14" s="108"/>
      <c r="RCL14" s="107"/>
      <c r="RCM14" s="108"/>
      <c r="RCN14" s="107"/>
      <c r="RCO14" s="108"/>
      <c r="RCP14" s="107"/>
      <c r="RCQ14" s="108"/>
      <c r="RCR14" s="107"/>
      <c r="RCS14" s="108"/>
      <c r="RCT14" s="107"/>
      <c r="RCU14" s="108"/>
      <c r="RCV14" s="107"/>
      <c r="RCW14" s="108"/>
      <c r="RCX14" s="107"/>
      <c r="RCY14" s="108"/>
      <c r="RCZ14" s="107"/>
      <c r="RDA14" s="108"/>
      <c r="RDB14" s="107"/>
      <c r="RDC14" s="108"/>
      <c r="RDD14" s="107"/>
      <c r="RDE14" s="108"/>
      <c r="RDF14" s="107"/>
      <c r="RDG14" s="108"/>
      <c r="RDH14" s="107"/>
      <c r="RDI14" s="108"/>
      <c r="RDJ14" s="107"/>
      <c r="RDK14" s="108"/>
      <c r="RDL14" s="107"/>
      <c r="RDM14" s="108"/>
      <c r="RDN14" s="107"/>
      <c r="RDO14" s="108"/>
      <c r="RDP14" s="107"/>
      <c r="RDQ14" s="108"/>
      <c r="RDR14" s="107"/>
      <c r="RDS14" s="108"/>
      <c r="RDT14" s="107"/>
      <c r="RDU14" s="108"/>
      <c r="RDV14" s="107"/>
      <c r="RDW14" s="108"/>
      <c r="RDX14" s="107"/>
      <c r="RDY14" s="108"/>
      <c r="RDZ14" s="107"/>
      <c r="REA14" s="108"/>
      <c r="REB14" s="107"/>
      <c r="REC14" s="108"/>
      <c r="RED14" s="107"/>
      <c r="REE14" s="108"/>
      <c r="REF14" s="107"/>
      <c r="REG14" s="108"/>
      <c r="REH14" s="107"/>
      <c r="REI14" s="108"/>
      <c r="REJ14" s="107"/>
      <c r="REK14" s="108"/>
      <c r="REL14" s="107"/>
      <c r="REM14" s="108"/>
      <c r="REN14" s="107"/>
      <c r="REO14" s="108"/>
      <c r="REP14" s="107"/>
      <c r="REQ14" s="108"/>
      <c r="RER14" s="107"/>
      <c r="RES14" s="108"/>
      <c r="RET14" s="107"/>
      <c r="REU14" s="108"/>
      <c r="REV14" s="107"/>
      <c r="REW14" s="108"/>
      <c r="REX14" s="107"/>
      <c r="REY14" s="108"/>
      <c r="REZ14" s="107"/>
      <c r="RFA14" s="108"/>
      <c r="RFB14" s="107"/>
      <c r="RFC14" s="108"/>
      <c r="RFD14" s="107"/>
      <c r="RFE14" s="108"/>
      <c r="RFF14" s="107"/>
      <c r="RFG14" s="108"/>
      <c r="RFH14" s="107"/>
      <c r="RFI14" s="108"/>
      <c r="RFJ14" s="107"/>
      <c r="RFK14" s="108"/>
      <c r="RFL14" s="107"/>
      <c r="RFM14" s="108"/>
      <c r="RFN14" s="107"/>
      <c r="RFO14" s="108"/>
      <c r="RFP14" s="107"/>
      <c r="RFQ14" s="108"/>
      <c r="RFR14" s="107"/>
      <c r="RFS14" s="108"/>
      <c r="RFT14" s="107"/>
      <c r="RFU14" s="108"/>
      <c r="RFV14" s="107"/>
      <c r="RFW14" s="108"/>
      <c r="RFX14" s="107"/>
      <c r="RFY14" s="108"/>
      <c r="RFZ14" s="107"/>
      <c r="RGA14" s="108"/>
      <c r="RGB14" s="107"/>
      <c r="RGC14" s="108"/>
      <c r="RGD14" s="107"/>
      <c r="RGE14" s="108"/>
      <c r="RGF14" s="107"/>
      <c r="RGG14" s="108"/>
      <c r="RGH14" s="107"/>
      <c r="RGI14" s="108"/>
      <c r="RGJ14" s="107"/>
      <c r="RGK14" s="108"/>
      <c r="RGL14" s="107"/>
      <c r="RGM14" s="108"/>
      <c r="RGN14" s="107"/>
      <c r="RGO14" s="108"/>
      <c r="RGP14" s="107"/>
      <c r="RGQ14" s="108"/>
      <c r="RGR14" s="107"/>
      <c r="RGS14" s="108"/>
      <c r="RGT14" s="107"/>
      <c r="RGU14" s="108"/>
      <c r="RGV14" s="107"/>
      <c r="RGW14" s="108"/>
      <c r="RGX14" s="107"/>
      <c r="RGY14" s="108"/>
      <c r="RGZ14" s="107"/>
      <c r="RHA14" s="108"/>
      <c r="RHB14" s="107"/>
      <c r="RHC14" s="108"/>
      <c r="RHD14" s="107"/>
      <c r="RHE14" s="108"/>
      <c r="RHF14" s="107"/>
      <c r="RHG14" s="108"/>
      <c r="RHH14" s="107"/>
      <c r="RHI14" s="108"/>
      <c r="RHJ14" s="107"/>
      <c r="RHK14" s="108"/>
      <c r="RHL14" s="107"/>
      <c r="RHM14" s="108"/>
      <c r="RHN14" s="107"/>
      <c r="RHO14" s="108"/>
      <c r="RHP14" s="107"/>
      <c r="RHQ14" s="108"/>
      <c r="RHR14" s="107"/>
      <c r="RHS14" s="108"/>
      <c r="RHT14" s="107"/>
      <c r="RHU14" s="108"/>
      <c r="RHV14" s="107"/>
      <c r="RHW14" s="108"/>
      <c r="RHX14" s="107"/>
      <c r="RHY14" s="108"/>
      <c r="RHZ14" s="107"/>
      <c r="RIA14" s="108"/>
      <c r="RIB14" s="107"/>
      <c r="RIC14" s="108"/>
      <c r="RID14" s="107"/>
      <c r="RIE14" s="108"/>
      <c r="RIF14" s="107"/>
      <c r="RIG14" s="108"/>
      <c r="RIH14" s="107"/>
      <c r="RII14" s="108"/>
      <c r="RIJ14" s="107"/>
      <c r="RIK14" s="108"/>
      <c r="RIL14" s="107"/>
      <c r="RIM14" s="108"/>
      <c r="RIN14" s="107"/>
      <c r="RIO14" s="108"/>
      <c r="RIP14" s="107"/>
      <c r="RIQ14" s="108"/>
      <c r="RIR14" s="107"/>
      <c r="RIS14" s="108"/>
      <c r="RIT14" s="107"/>
      <c r="RIU14" s="108"/>
      <c r="RIV14" s="107"/>
      <c r="RIW14" s="108"/>
      <c r="RIX14" s="107"/>
      <c r="RIY14" s="108"/>
      <c r="RIZ14" s="107"/>
      <c r="RJA14" s="108"/>
      <c r="RJB14" s="107"/>
      <c r="RJC14" s="108"/>
      <c r="RJD14" s="107"/>
      <c r="RJE14" s="108"/>
      <c r="RJF14" s="107"/>
      <c r="RJG14" s="108"/>
      <c r="RJH14" s="107"/>
      <c r="RJI14" s="108"/>
      <c r="RJJ14" s="107"/>
      <c r="RJK14" s="108"/>
      <c r="RJL14" s="107"/>
      <c r="RJM14" s="108"/>
      <c r="RJN14" s="107"/>
      <c r="RJO14" s="108"/>
      <c r="RJP14" s="107"/>
      <c r="RJQ14" s="108"/>
      <c r="RJR14" s="107"/>
      <c r="RJS14" s="108"/>
      <c r="RJT14" s="107"/>
      <c r="RJU14" s="108"/>
      <c r="RJV14" s="107"/>
      <c r="RJW14" s="108"/>
      <c r="RJX14" s="107"/>
      <c r="RJY14" s="108"/>
      <c r="RJZ14" s="107"/>
      <c r="RKA14" s="108"/>
      <c r="RKB14" s="107"/>
      <c r="RKC14" s="108"/>
      <c r="RKD14" s="107"/>
      <c r="RKE14" s="108"/>
      <c r="RKF14" s="107"/>
      <c r="RKG14" s="108"/>
      <c r="RKH14" s="107"/>
      <c r="RKI14" s="108"/>
      <c r="RKJ14" s="107"/>
      <c r="RKK14" s="108"/>
      <c r="RKL14" s="107"/>
      <c r="RKM14" s="108"/>
      <c r="RKN14" s="107"/>
      <c r="RKO14" s="108"/>
      <c r="RKP14" s="107"/>
      <c r="RKQ14" s="108"/>
      <c r="RKR14" s="107"/>
      <c r="RKS14" s="108"/>
      <c r="RKT14" s="107"/>
      <c r="RKU14" s="108"/>
      <c r="RKV14" s="107"/>
      <c r="RKW14" s="108"/>
      <c r="RKX14" s="107"/>
      <c r="RKY14" s="108"/>
      <c r="RKZ14" s="107"/>
      <c r="RLA14" s="108"/>
      <c r="RLB14" s="107"/>
      <c r="RLC14" s="108"/>
      <c r="RLD14" s="107"/>
      <c r="RLE14" s="108"/>
      <c r="RLF14" s="107"/>
      <c r="RLG14" s="108"/>
      <c r="RLH14" s="107"/>
      <c r="RLI14" s="108"/>
      <c r="RLJ14" s="107"/>
      <c r="RLK14" s="108"/>
      <c r="RLL14" s="107"/>
      <c r="RLM14" s="108"/>
      <c r="RLN14" s="107"/>
      <c r="RLO14" s="108"/>
      <c r="RLP14" s="107"/>
      <c r="RLQ14" s="108"/>
      <c r="RLR14" s="107"/>
      <c r="RLS14" s="108"/>
      <c r="RLT14" s="107"/>
      <c r="RLU14" s="108"/>
      <c r="RLV14" s="107"/>
      <c r="RLW14" s="108"/>
      <c r="RLX14" s="107"/>
      <c r="RLY14" s="108"/>
      <c r="RLZ14" s="107"/>
      <c r="RMA14" s="108"/>
      <c r="RMB14" s="107"/>
      <c r="RMC14" s="108"/>
      <c r="RMD14" s="107"/>
      <c r="RME14" s="108"/>
      <c r="RMF14" s="107"/>
      <c r="RMG14" s="108"/>
      <c r="RMH14" s="107"/>
      <c r="RMI14" s="108"/>
      <c r="RMJ14" s="107"/>
      <c r="RMK14" s="108"/>
      <c r="RML14" s="107"/>
      <c r="RMM14" s="108"/>
      <c r="RMN14" s="107"/>
      <c r="RMO14" s="108"/>
      <c r="RMP14" s="107"/>
      <c r="RMQ14" s="108"/>
      <c r="RMR14" s="107"/>
      <c r="RMS14" s="108"/>
      <c r="RMT14" s="107"/>
      <c r="RMU14" s="108"/>
      <c r="RMV14" s="107"/>
      <c r="RMW14" s="108"/>
      <c r="RMX14" s="107"/>
      <c r="RMY14" s="108"/>
      <c r="RMZ14" s="107"/>
      <c r="RNA14" s="108"/>
      <c r="RNB14" s="107"/>
      <c r="RNC14" s="108"/>
      <c r="RND14" s="107"/>
      <c r="RNE14" s="108"/>
      <c r="RNF14" s="107"/>
      <c r="RNG14" s="108"/>
      <c r="RNH14" s="107"/>
      <c r="RNI14" s="108"/>
      <c r="RNJ14" s="107"/>
      <c r="RNK14" s="108"/>
      <c r="RNL14" s="107"/>
      <c r="RNM14" s="108"/>
      <c r="RNN14" s="107"/>
      <c r="RNO14" s="108"/>
      <c r="RNP14" s="107"/>
      <c r="RNQ14" s="108"/>
      <c r="RNR14" s="107"/>
      <c r="RNS14" s="108"/>
      <c r="RNT14" s="107"/>
      <c r="RNU14" s="108"/>
      <c r="RNV14" s="107"/>
      <c r="RNW14" s="108"/>
      <c r="RNX14" s="107"/>
      <c r="RNY14" s="108"/>
      <c r="RNZ14" s="107"/>
      <c r="ROA14" s="108"/>
      <c r="ROB14" s="107"/>
      <c r="ROC14" s="108"/>
      <c r="ROD14" s="107"/>
      <c r="ROE14" s="108"/>
      <c r="ROF14" s="107"/>
      <c r="ROG14" s="108"/>
      <c r="ROH14" s="107"/>
      <c r="ROI14" s="108"/>
      <c r="ROJ14" s="107"/>
      <c r="ROK14" s="108"/>
      <c r="ROL14" s="107"/>
      <c r="ROM14" s="108"/>
      <c r="RON14" s="107"/>
      <c r="ROO14" s="108"/>
      <c r="ROP14" s="107"/>
      <c r="ROQ14" s="108"/>
      <c r="ROR14" s="107"/>
      <c r="ROS14" s="108"/>
      <c r="ROT14" s="107"/>
      <c r="ROU14" s="108"/>
      <c r="ROV14" s="107"/>
      <c r="ROW14" s="108"/>
      <c r="ROX14" s="107"/>
      <c r="ROY14" s="108"/>
      <c r="ROZ14" s="107"/>
      <c r="RPA14" s="108"/>
      <c r="RPB14" s="107"/>
      <c r="RPC14" s="108"/>
      <c r="RPD14" s="107"/>
      <c r="RPE14" s="108"/>
      <c r="RPF14" s="107"/>
      <c r="RPG14" s="108"/>
      <c r="RPH14" s="107"/>
      <c r="RPI14" s="108"/>
      <c r="RPJ14" s="107"/>
      <c r="RPK14" s="108"/>
      <c r="RPL14" s="107"/>
      <c r="RPM14" s="108"/>
      <c r="RPN14" s="107"/>
      <c r="RPO14" s="108"/>
      <c r="RPP14" s="107"/>
      <c r="RPQ14" s="108"/>
      <c r="RPR14" s="107"/>
      <c r="RPS14" s="108"/>
      <c r="RPT14" s="107"/>
      <c r="RPU14" s="108"/>
      <c r="RPV14" s="107"/>
      <c r="RPW14" s="108"/>
      <c r="RPX14" s="107"/>
      <c r="RPY14" s="108"/>
      <c r="RPZ14" s="107"/>
      <c r="RQA14" s="108"/>
      <c r="RQB14" s="107"/>
      <c r="RQC14" s="108"/>
      <c r="RQD14" s="107"/>
      <c r="RQE14" s="108"/>
      <c r="RQF14" s="107"/>
      <c r="RQG14" s="108"/>
      <c r="RQH14" s="107"/>
      <c r="RQI14" s="108"/>
      <c r="RQJ14" s="107"/>
      <c r="RQK14" s="108"/>
      <c r="RQL14" s="107"/>
      <c r="RQM14" s="108"/>
      <c r="RQN14" s="107"/>
      <c r="RQO14" s="108"/>
      <c r="RQP14" s="107"/>
      <c r="RQQ14" s="108"/>
      <c r="RQR14" s="107"/>
      <c r="RQS14" s="108"/>
      <c r="RQT14" s="107"/>
      <c r="RQU14" s="108"/>
      <c r="RQV14" s="107"/>
      <c r="RQW14" s="108"/>
      <c r="RQX14" s="107"/>
      <c r="RQY14" s="108"/>
      <c r="RQZ14" s="107"/>
      <c r="RRA14" s="108"/>
      <c r="RRB14" s="107"/>
      <c r="RRC14" s="108"/>
      <c r="RRD14" s="107"/>
      <c r="RRE14" s="108"/>
      <c r="RRF14" s="107"/>
      <c r="RRG14" s="108"/>
      <c r="RRH14" s="107"/>
      <c r="RRI14" s="108"/>
      <c r="RRJ14" s="107"/>
      <c r="RRK14" s="108"/>
      <c r="RRL14" s="107"/>
      <c r="RRM14" s="108"/>
      <c r="RRN14" s="107"/>
      <c r="RRO14" s="108"/>
      <c r="RRP14" s="107"/>
      <c r="RRQ14" s="108"/>
      <c r="RRR14" s="107"/>
      <c r="RRS14" s="108"/>
      <c r="RRT14" s="107"/>
      <c r="RRU14" s="108"/>
      <c r="RRV14" s="107"/>
      <c r="RRW14" s="108"/>
      <c r="RRX14" s="107"/>
      <c r="RRY14" s="108"/>
      <c r="RRZ14" s="107"/>
      <c r="RSA14" s="108"/>
      <c r="RSB14" s="107"/>
      <c r="RSC14" s="108"/>
      <c r="RSD14" s="107"/>
      <c r="RSE14" s="108"/>
      <c r="RSF14" s="107"/>
      <c r="RSG14" s="108"/>
      <c r="RSH14" s="107"/>
      <c r="RSI14" s="108"/>
      <c r="RSJ14" s="107"/>
      <c r="RSK14" s="108"/>
      <c r="RSL14" s="107"/>
      <c r="RSM14" s="108"/>
      <c r="RSN14" s="107"/>
      <c r="RSO14" s="108"/>
      <c r="RSP14" s="107"/>
      <c r="RSQ14" s="108"/>
      <c r="RSR14" s="107"/>
      <c r="RSS14" s="108"/>
      <c r="RST14" s="107"/>
      <c r="RSU14" s="108"/>
      <c r="RSV14" s="107"/>
      <c r="RSW14" s="108"/>
      <c r="RSX14" s="107"/>
      <c r="RSY14" s="108"/>
      <c r="RSZ14" s="107"/>
      <c r="RTA14" s="108"/>
      <c r="RTB14" s="107"/>
      <c r="RTC14" s="108"/>
      <c r="RTD14" s="107"/>
      <c r="RTE14" s="108"/>
      <c r="RTF14" s="107"/>
      <c r="RTG14" s="108"/>
      <c r="RTH14" s="107"/>
      <c r="RTI14" s="108"/>
      <c r="RTJ14" s="107"/>
      <c r="RTK14" s="108"/>
      <c r="RTL14" s="107"/>
      <c r="RTM14" s="108"/>
      <c r="RTN14" s="107"/>
      <c r="RTO14" s="108"/>
      <c r="RTP14" s="107"/>
      <c r="RTQ14" s="108"/>
      <c r="RTR14" s="107"/>
      <c r="RTS14" s="108"/>
      <c r="RTT14" s="107"/>
      <c r="RTU14" s="108"/>
      <c r="RTV14" s="107"/>
      <c r="RTW14" s="108"/>
      <c r="RTX14" s="107"/>
      <c r="RTY14" s="108"/>
      <c r="RTZ14" s="107"/>
      <c r="RUA14" s="108"/>
      <c r="RUB14" s="107"/>
      <c r="RUC14" s="108"/>
      <c r="RUD14" s="107"/>
      <c r="RUE14" s="108"/>
      <c r="RUF14" s="107"/>
      <c r="RUG14" s="108"/>
      <c r="RUH14" s="107"/>
      <c r="RUI14" s="108"/>
      <c r="RUJ14" s="107"/>
      <c r="RUK14" s="108"/>
      <c r="RUL14" s="107"/>
      <c r="RUM14" s="108"/>
      <c r="RUN14" s="107"/>
      <c r="RUO14" s="108"/>
      <c r="RUP14" s="107"/>
      <c r="RUQ14" s="108"/>
      <c r="RUR14" s="107"/>
      <c r="RUS14" s="108"/>
      <c r="RUT14" s="107"/>
      <c r="RUU14" s="108"/>
      <c r="RUV14" s="107"/>
      <c r="RUW14" s="108"/>
      <c r="RUX14" s="107"/>
      <c r="RUY14" s="108"/>
      <c r="RUZ14" s="107"/>
      <c r="RVA14" s="108"/>
      <c r="RVB14" s="107"/>
      <c r="RVC14" s="108"/>
      <c r="RVD14" s="107"/>
      <c r="RVE14" s="108"/>
      <c r="RVF14" s="107"/>
      <c r="RVG14" s="108"/>
      <c r="RVH14" s="107"/>
      <c r="RVI14" s="108"/>
      <c r="RVJ14" s="107"/>
      <c r="RVK14" s="108"/>
      <c r="RVL14" s="107"/>
      <c r="RVM14" s="108"/>
      <c r="RVN14" s="107"/>
      <c r="RVO14" s="108"/>
      <c r="RVP14" s="107"/>
      <c r="RVQ14" s="108"/>
      <c r="RVR14" s="107"/>
      <c r="RVS14" s="108"/>
      <c r="RVT14" s="107"/>
      <c r="RVU14" s="108"/>
      <c r="RVV14" s="107"/>
      <c r="RVW14" s="108"/>
      <c r="RVX14" s="107"/>
      <c r="RVY14" s="108"/>
      <c r="RVZ14" s="107"/>
      <c r="RWA14" s="108"/>
      <c r="RWB14" s="107"/>
      <c r="RWC14" s="108"/>
      <c r="RWD14" s="107"/>
      <c r="RWE14" s="108"/>
      <c r="RWF14" s="107"/>
      <c r="RWG14" s="108"/>
      <c r="RWH14" s="107"/>
      <c r="RWI14" s="108"/>
      <c r="RWJ14" s="107"/>
      <c r="RWK14" s="108"/>
      <c r="RWL14" s="107"/>
      <c r="RWM14" s="108"/>
      <c r="RWN14" s="107"/>
      <c r="RWO14" s="108"/>
      <c r="RWP14" s="107"/>
      <c r="RWQ14" s="108"/>
      <c r="RWR14" s="107"/>
      <c r="RWS14" s="108"/>
      <c r="RWT14" s="107"/>
      <c r="RWU14" s="108"/>
      <c r="RWV14" s="107"/>
      <c r="RWW14" s="108"/>
      <c r="RWX14" s="107"/>
      <c r="RWY14" s="108"/>
      <c r="RWZ14" s="107"/>
      <c r="RXA14" s="108"/>
      <c r="RXB14" s="107"/>
      <c r="RXC14" s="108"/>
      <c r="RXD14" s="107"/>
      <c r="RXE14" s="108"/>
      <c r="RXF14" s="107"/>
      <c r="RXG14" s="108"/>
      <c r="RXH14" s="107"/>
      <c r="RXI14" s="108"/>
      <c r="RXJ14" s="107"/>
      <c r="RXK14" s="108"/>
      <c r="RXL14" s="107"/>
      <c r="RXM14" s="108"/>
      <c r="RXN14" s="107"/>
      <c r="RXO14" s="108"/>
      <c r="RXP14" s="107"/>
      <c r="RXQ14" s="108"/>
      <c r="RXR14" s="107"/>
      <c r="RXS14" s="108"/>
      <c r="RXT14" s="107"/>
      <c r="RXU14" s="108"/>
      <c r="RXV14" s="107"/>
      <c r="RXW14" s="108"/>
      <c r="RXX14" s="107"/>
      <c r="RXY14" s="108"/>
      <c r="RXZ14" s="107"/>
      <c r="RYA14" s="108"/>
      <c r="RYB14" s="107"/>
      <c r="RYC14" s="108"/>
      <c r="RYD14" s="107"/>
      <c r="RYE14" s="108"/>
      <c r="RYF14" s="107"/>
      <c r="RYG14" s="108"/>
      <c r="RYH14" s="107"/>
      <c r="RYI14" s="108"/>
      <c r="RYJ14" s="107"/>
      <c r="RYK14" s="108"/>
      <c r="RYL14" s="107"/>
      <c r="RYM14" s="108"/>
      <c r="RYN14" s="107"/>
      <c r="RYO14" s="108"/>
      <c r="RYP14" s="107"/>
      <c r="RYQ14" s="108"/>
      <c r="RYR14" s="107"/>
      <c r="RYS14" s="108"/>
      <c r="RYT14" s="107"/>
      <c r="RYU14" s="108"/>
      <c r="RYV14" s="107"/>
      <c r="RYW14" s="108"/>
      <c r="RYX14" s="107"/>
      <c r="RYY14" s="108"/>
      <c r="RYZ14" s="107"/>
      <c r="RZA14" s="108"/>
      <c r="RZB14" s="107"/>
      <c r="RZC14" s="108"/>
      <c r="RZD14" s="107"/>
      <c r="RZE14" s="108"/>
      <c r="RZF14" s="107"/>
      <c r="RZG14" s="108"/>
      <c r="RZH14" s="107"/>
      <c r="RZI14" s="108"/>
      <c r="RZJ14" s="107"/>
      <c r="RZK14" s="108"/>
      <c r="RZL14" s="107"/>
      <c r="RZM14" s="108"/>
      <c r="RZN14" s="107"/>
      <c r="RZO14" s="108"/>
      <c r="RZP14" s="107"/>
      <c r="RZQ14" s="108"/>
      <c r="RZR14" s="107"/>
      <c r="RZS14" s="108"/>
      <c r="RZT14" s="107"/>
      <c r="RZU14" s="108"/>
      <c r="RZV14" s="107"/>
      <c r="RZW14" s="108"/>
      <c r="RZX14" s="107"/>
      <c r="RZY14" s="108"/>
      <c r="RZZ14" s="107"/>
      <c r="SAA14" s="108"/>
      <c r="SAB14" s="107"/>
      <c r="SAC14" s="108"/>
      <c r="SAD14" s="107"/>
      <c r="SAE14" s="108"/>
      <c r="SAF14" s="107"/>
      <c r="SAG14" s="108"/>
      <c r="SAH14" s="107"/>
      <c r="SAI14" s="108"/>
      <c r="SAJ14" s="107"/>
      <c r="SAK14" s="108"/>
      <c r="SAL14" s="107"/>
      <c r="SAM14" s="108"/>
      <c r="SAN14" s="107"/>
      <c r="SAO14" s="108"/>
      <c r="SAP14" s="107"/>
      <c r="SAQ14" s="108"/>
      <c r="SAR14" s="107"/>
      <c r="SAS14" s="108"/>
      <c r="SAT14" s="107"/>
      <c r="SAU14" s="108"/>
      <c r="SAV14" s="107"/>
      <c r="SAW14" s="108"/>
      <c r="SAX14" s="107"/>
      <c r="SAY14" s="108"/>
      <c r="SAZ14" s="107"/>
      <c r="SBA14" s="108"/>
      <c r="SBB14" s="107"/>
      <c r="SBC14" s="108"/>
      <c r="SBD14" s="107"/>
      <c r="SBE14" s="108"/>
      <c r="SBF14" s="107"/>
      <c r="SBG14" s="108"/>
      <c r="SBH14" s="107"/>
      <c r="SBI14" s="108"/>
      <c r="SBJ14" s="107"/>
      <c r="SBK14" s="108"/>
      <c r="SBL14" s="107"/>
      <c r="SBM14" s="108"/>
      <c r="SBN14" s="107"/>
      <c r="SBO14" s="108"/>
      <c r="SBP14" s="107"/>
      <c r="SBQ14" s="108"/>
      <c r="SBR14" s="107"/>
      <c r="SBS14" s="108"/>
      <c r="SBT14" s="107"/>
      <c r="SBU14" s="108"/>
      <c r="SBV14" s="107"/>
      <c r="SBW14" s="108"/>
      <c r="SBX14" s="107"/>
      <c r="SBY14" s="108"/>
      <c r="SBZ14" s="107"/>
      <c r="SCA14" s="108"/>
      <c r="SCB14" s="107"/>
      <c r="SCC14" s="108"/>
      <c r="SCD14" s="107"/>
      <c r="SCE14" s="108"/>
      <c r="SCF14" s="107"/>
      <c r="SCG14" s="108"/>
      <c r="SCH14" s="107"/>
      <c r="SCI14" s="108"/>
      <c r="SCJ14" s="107"/>
      <c r="SCK14" s="108"/>
      <c r="SCL14" s="107"/>
      <c r="SCM14" s="108"/>
      <c r="SCN14" s="107"/>
      <c r="SCO14" s="108"/>
      <c r="SCP14" s="107"/>
      <c r="SCQ14" s="108"/>
      <c r="SCR14" s="107"/>
      <c r="SCS14" s="108"/>
      <c r="SCT14" s="107"/>
      <c r="SCU14" s="108"/>
      <c r="SCV14" s="107"/>
      <c r="SCW14" s="108"/>
      <c r="SCX14" s="107"/>
      <c r="SCY14" s="108"/>
      <c r="SCZ14" s="107"/>
      <c r="SDA14" s="108"/>
      <c r="SDB14" s="107"/>
      <c r="SDC14" s="108"/>
      <c r="SDD14" s="107"/>
      <c r="SDE14" s="108"/>
      <c r="SDF14" s="107"/>
      <c r="SDG14" s="108"/>
      <c r="SDH14" s="107"/>
      <c r="SDI14" s="108"/>
      <c r="SDJ14" s="107"/>
      <c r="SDK14" s="108"/>
      <c r="SDL14" s="107"/>
      <c r="SDM14" s="108"/>
      <c r="SDN14" s="107"/>
      <c r="SDO14" s="108"/>
      <c r="SDP14" s="107"/>
      <c r="SDQ14" s="108"/>
      <c r="SDR14" s="107"/>
      <c r="SDS14" s="108"/>
      <c r="SDT14" s="107"/>
      <c r="SDU14" s="108"/>
      <c r="SDV14" s="107"/>
      <c r="SDW14" s="108"/>
      <c r="SDX14" s="107"/>
      <c r="SDY14" s="108"/>
      <c r="SDZ14" s="107"/>
      <c r="SEA14" s="108"/>
      <c r="SEB14" s="107"/>
      <c r="SEC14" s="108"/>
      <c r="SED14" s="107"/>
      <c r="SEE14" s="108"/>
      <c r="SEF14" s="107"/>
      <c r="SEG14" s="108"/>
      <c r="SEH14" s="107"/>
      <c r="SEI14" s="108"/>
      <c r="SEJ14" s="107"/>
      <c r="SEK14" s="108"/>
      <c r="SEL14" s="107"/>
      <c r="SEM14" s="108"/>
      <c r="SEN14" s="107"/>
      <c r="SEO14" s="108"/>
      <c r="SEP14" s="107"/>
      <c r="SEQ14" s="108"/>
      <c r="SER14" s="107"/>
      <c r="SES14" s="108"/>
      <c r="SET14" s="107"/>
      <c r="SEU14" s="108"/>
      <c r="SEV14" s="107"/>
      <c r="SEW14" s="108"/>
      <c r="SEX14" s="107"/>
      <c r="SEY14" s="108"/>
      <c r="SEZ14" s="107"/>
      <c r="SFA14" s="108"/>
      <c r="SFB14" s="107"/>
      <c r="SFC14" s="108"/>
      <c r="SFD14" s="107"/>
      <c r="SFE14" s="108"/>
      <c r="SFF14" s="107"/>
      <c r="SFG14" s="108"/>
      <c r="SFH14" s="107"/>
      <c r="SFI14" s="108"/>
      <c r="SFJ14" s="107"/>
      <c r="SFK14" s="108"/>
      <c r="SFL14" s="107"/>
      <c r="SFM14" s="108"/>
      <c r="SFN14" s="107"/>
      <c r="SFO14" s="108"/>
      <c r="SFP14" s="107"/>
      <c r="SFQ14" s="108"/>
      <c r="SFR14" s="107"/>
      <c r="SFS14" s="108"/>
      <c r="SFT14" s="107"/>
      <c r="SFU14" s="108"/>
      <c r="SFV14" s="107"/>
      <c r="SFW14" s="108"/>
      <c r="SFX14" s="107"/>
      <c r="SFY14" s="108"/>
      <c r="SFZ14" s="107"/>
      <c r="SGA14" s="108"/>
      <c r="SGB14" s="107"/>
      <c r="SGC14" s="108"/>
      <c r="SGD14" s="107"/>
      <c r="SGE14" s="108"/>
      <c r="SGF14" s="107"/>
      <c r="SGG14" s="108"/>
      <c r="SGH14" s="107"/>
      <c r="SGI14" s="108"/>
      <c r="SGJ14" s="107"/>
      <c r="SGK14" s="108"/>
      <c r="SGL14" s="107"/>
      <c r="SGM14" s="108"/>
      <c r="SGN14" s="107"/>
      <c r="SGO14" s="108"/>
      <c r="SGP14" s="107"/>
      <c r="SGQ14" s="108"/>
      <c r="SGR14" s="107"/>
      <c r="SGS14" s="108"/>
      <c r="SGT14" s="107"/>
      <c r="SGU14" s="108"/>
      <c r="SGV14" s="107"/>
      <c r="SGW14" s="108"/>
      <c r="SGX14" s="107"/>
      <c r="SGY14" s="108"/>
      <c r="SGZ14" s="107"/>
      <c r="SHA14" s="108"/>
      <c r="SHB14" s="107"/>
      <c r="SHC14" s="108"/>
      <c r="SHD14" s="107"/>
      <c r="SHE14" s="108"/>
      <c r="SHF14" s="107"/>
      <c r="SHG14" s="108"/>
      <c r="SHH14" s="107"/>
      <c r="SHI14" s="108"/>
      <c r="SHJ14" s="107"/>
      <c r="SHK14" s="108"/>
      <c r="SHL14" s="107"/>
      <c r="SHM14" s="108"/>
      <c r="SHN14" s="107"/>
      <c r="SHO14" s="108"/>
      <c r="SHP14" s="107"/>
      <c r="SHQ14" s="108"/>
      <c r="SHR14" s="107"/>
      <c r="SHS14" s="108"/>
      <c r="SHT14" s="107"/>
      <c r="SHU14" s="108"/>
      <c r="SHV14" s="107"/>
      <c r="SHW14" s="108"/>
      <c r="SHX14" s="107"/>
      <c r="SHY14" s="108"/>
      <c r="SHZ14" s="107"/>
      <c r="SIA14" s="108"/>
      <c r="SIB14" s="107"/>
      <c r="SIC14" s="108"/>
      <c r="SID14" s="107"/>
      <c r="SIE14" s="108"/>
      <c r="SIF14" s="107"/>
      <c r="SIG14" s="108"/>
      <c r="SIH14" s="107"/>
      <c r="SII14" s="108"/>
      <c r="SIJ14" s="107"/>
      <c r="SIK14" s="108"/>
      <c r="SIL14" s="107"/>
      <c r="SIM14" s="108"/>
      <c r="SIN14" s="107"/>
      <c r="SIO14" s="108"/>
      <c r="SIP14" s="107"/>
      <c r="SIQ14" s="108"/>
      <c r="SIR14" s="107"/>
      <c r="SIS14" s="108"/>
      <c r="SIT14" s="107"/>
      <c r="SIU14" s="108"/>
      <c r="SIV14" s="107"/>
      <c r="SIW14" s="108"/>
      <c r="SIX14" s="107"/>
      <c r="SIY14" s="108"/>
      <c r="SIZ14" s="107"/>
      <c r="SJA14" s="108"/>
      <c r="SJB14" s="107"/>
      <c r="SJC14" s="108"/>
      <c r="SJD14" s="107"/>
      <c r="SJE14" s="108"/>
      <c r="SJF14" s="107"/>
      <c r="SJG14" s="108"/>
      <c r="SJH14" s="107"/>
      <c r="SJI14" s="108"/>
      <c r="SJJ14" s="107"/>
      <c r="SJK14" s="108"/>
      <c r="SJL14" s="107"/>
      <c r="SJM14" s="108"/>
      <c r="SJN14" s="107"/>
      <c r="SJO14" s="108"/>
      <c r="SJP14" s="107"/>
      <c r="SJQ14" s="108"/>
      <c r="SJR14" s="107"/>
      <c r="SJS14" s="108"/>
      <c r="SJT14" s="107"/>
      <c r="SJU14" s="108"/>
      <c r="SJV14" s="107"/>
      <c r="SJW14" s="108"/>
      <c r="SJX14" s="107"/>
      <c r="SJY14" s="108"/>
      <c r="SJZ14" s="107"/>
      <c r="SKA14" s="108"/>
      <c r="SKB14" s="107"/>
      <c r="SKC14" s="108"/>
      <c r="SKD14" s="107"/>
      <c r="SKE14" s="108"/>
      <c r="SKF14" s="107"/>
      <c r="SKG14" s="108"/>
      <c r="SKH14" s="107"/>
      <c r="SKI14" s="108"/>
      <c r="SKJ14" s="107"/>
      <c r="SKK14" s="108"/>
      <c r="SKL14" s="107"/>
      <c r="SKM14" s="108"/>
      <c r="SKN14" s="107"/>
      <c r="SKO14" s="108"/>
      <c r="SKP14" s="107"/>
      <c r="SKQ14" s="108"/>
      <c r="SKR14" s="107"/>
      <c r="SKS14" s="108"/>
      <c r="SKT14" s="107"/>
      <c r="SKU14" s="108"/>
      <c r="SKV14" s="107"/>
      <c r="SKW14" s="108"/>
      <c r="SKX14" s="107"/>
      <c r="SKY14" s="108"/>
      <c r="SKZ14" s="107"/>
      <c r="SLA14" s="108"/>
      <c r="SLB14" s="107"/>
      <c r="SLC14" s="108"/>
      <c r="SLD14" s="107"/>
      <c r="SLE14" s="108"/>
      <c r="SLF14" s="107"/>
      <c r="SLG14" s="108"/>
      <c r="SLH14" s="107"/>
      <c r="SLI14" s="108"/>
      <c r="SLJ14" s="107"/>
      <c r="SLK14" s="108"/>
      <c r="SLL14" s="107"/>
      <c r="SLM14" s="108"/>
      <c r="SLN14" s="107"/>
      <c r="SLO14" s="108"/>
      <c r="SLP14" s="107"/>
      <c r="SLQ14" s="108"/>
      <c r="SLR14" s="107"/>
      <c r="SLS14" s="108"/>
      <c r="SLT14" s="107"/>
      <c r="SLU14" s="108"/>
      <c r="SLV14" s="107"/>
      <c r="SLW14" s="108"/>
      <c r="SLX14" s="107"/>
      <c r="SLY14" s="108"/>
      <c r="SLZ14" s="107"/>
      <c r="SMA14" s="108"/>
      <c r="SMB14" s="107"/>
      <c r="SMC14" s="108"/>
      <c r="SMD14" s="107"/>
      <c r="SME14" s="108"/>
      <c r="SMF14" s="107"/>
      <c r="SMG14" s="108"/>
      <c r="SMH14" s="107"/>
      <c r="SMI14" s="108"/>
      <c r="SMJ14" s="107"/>
      <c r="SMK14" s="108"/>
      <c r="SML14" s="107"/>
      <c r="SMM14" s="108"/>
      <c r="SMN14" s="107"/>
      <c r="SMO14" s="108"/>
      <c r="SMP14" s="107"/>
      <c r="SMQ14" s="108"/>
      <c r="SMR14" s="107"/>
      <c r="SMS14" s="108"/>
      <c r="SMT14" s="107"/>
      <c r="SMU14" s="108"/>
      <c r="SMV14" s="107"/>
      <c r="SMW14" s="108"/>
      <c r="SMX14" s="107"/>
      <c r="SMY14" s="108"/>
      <c r="SMZ14" s="107"/>
      <c r="SNA14" s="108"/>
      <c r="SNB14" s="107"/>
      <c r="SNC14" s="108"/>
      <c r="SND14" s="107"/>
      <c r="SNE14" s="108"/>
      <c r="SNF14" s="107"/>
      <c r="SNG14" s="108"/>
      <c r="SNH14" s="107"/>
      <c r="SNI14" s="108"/>
      <c r="SNJ14" s="107"/>
      <c r="SNK14" s="108"/>
      <c r="SNL14" s="107"/>
      <c r="SNM14" s="108"/>
      <c r="SNN14" s="107"/>
      <c r="SNO14" s="108"/>
      <c r="SNP14" s="107"/>
      <c r="SNQ14" s="108"/>
      <c r="SNR14" s="107"/>
      <c r="SNS14" s="108"/>
      <c r="SNT14" s="107"/>
      <c r="SNU14" s="108"/>
      <c r="SNV14" s="107"/>
      <c r="SNW14" s="108"/>
      <c r="SNX14" s="107"/>
      <c r="SNY14" s="108"/>
      <c r="SNZ14" s="107"/>
      <c r="SOA14" s="108"/>
      <c r="SOB14" s="107"/>
      <c r="SOC14" s="108"/>
      <c r="SOD14" s="107"/>
      <c r="SOE14" s="108"/>
      <c r="SOF14" s="107"/>
      <c r="SOG14" s="108"/>
      <c r="SOH14" s="107"/>
      <c r="SOI14" s="108"/>
      <c r="SOJ14" s="107"/>
      <c r="SOK14" s="108"/>
      <c r="SOL14" s="107"/>
      <c r="SOM14" s="108"/>
      <c r="SON14" s="107"/>
      <c r="SOO14" s="108"/>
      <c r="SOP14" s="107"/>
      <c r="SOQ14" s="108"/>
      <c r="SOR14" s="107"/>
      <c r="SOS14" s="108"/>
      <c r="SOT14" s="107"/>
      <c r="SOU14" s="108"/>
      <c r="SOV14" s="107"/>
      <c r="SOW14" s="108"/>
      <c r="SOX14" s="107"/>
      <c r="SOY14" s="108"/>
      <c r="SOZ14" s="107"/>
      <c r="SPA14" s="108"/>
      <c r="SPB14" s="107"/>
      <c r="SPC14" s="108"/>
      <c r="SPD14" s="107"/>
      <c r="SPE14" s="108"/>
      <c r="SPF14" s="107"/>
      <c r="SPG14" s="108"/>
      <c r="SPH14" s="107"/>
      <c r="SPI14" s="108"/>
      <c r="SPJ14" s="107"/>
      <c r="SPK14" s="108"/>
      <c r="SPL14" s="107"/>
      <c r="SPM14" s="108"/>
      <c r="SPN14" s="107"/>
      <c r="SPO14" s="108"/>
      <c r="SPP14" s="107"/>
      <c r="SPQ14" s="108"/>
      <c r="SPR14" s="107"/>
      <c r="SPS14" s="108"/>
      <c r="SPT14" s="107"/>
      <c r="SPU14" s="108"/>
      <c r="SPV14" s="107"/>
      <c r="SPW14" s="108"/>
      <c r="SPX14" s="107"/>
      <c r="SPY14" s="108"/>
      <c r="SPZ14" s="107"/>
      <c r="SQA14" s="108"/>
      <c r="SQB14" s="107"/>
      <c r="SQC14" s="108"/>
      <c r="SQD14" s="107"/>
      <c r="SQE14" s="108"/>
      <c r="SQF14" s="107"/>
      <c r="SQG14" s="108"/>
      <c r="SQH14" s="107"/>
      <c r="SQI14" s="108"/>
      <c r="SQJ14" s="107"/>
      <c r="SQK14" s="108"/>
      <c r="SQL14" s="107"/>
      <c r="SQM14" s="108"/>
      <c r="SQN14" s="107"/>
      <c r="SQO14" s="108"/>
      <c r="SQP14" s="107"/>
      <c r="SQQ14" s="108"/>
      <c r="SQR14" s="107"/>
      <c r="SQS14" s="108"/>
      <c r="SQT14" s="107"/>
      <c r="SQU14" s="108"/>
      <c r="SQV14" s="107"/>
      <c r="SQW14" s="108"/>
      <c r="SQX14" s="107"/>
      <c r="SQY14" s="108"/>
      <c r="SQZ14" s="107"/>
      <c r="SRA14" s="108"/>
      <c r="SRB14" s="107"/>
      <c r="SRC14" s="108"/>
      <c r="SRD14" s="107"/>
      <c r="SRE14" s="108"/>
      <c r="SRF14" s="107"/>
      <c r="SRG14" s="108"/>
      <c r="SRH14" s="107"/>
      <c r="SRI14" s="108"/>
      <c r="SRJ14" s="107"/>
      <c r="SRK14" s="108"/>
      <c r="SRL14" s="107"/>
      <c r="SRM14" s="108"/>
      <c r="SRN14" s="107"/>
      <c r="SRO14" s="108"/>
      <c r="SRP14" s="107"/>
      <c r="SRQ14" s="108"/>
      <c r="SRR14" s="107"/>
      <c r="SRS14" s="108"/>
      <c r="SRT14" s="107"/>
      <c r="SRU14" s="108"/>
      <c r="SRV14" s="107"/>
      <c r="SRW14" s="108"/>
      <c r="SRX14" s="107"/>
      <c r="SRY14" s="108"/>
      <c r="SRZ14" s="107"/>
      <c r="SSA14" s="108"/>
      <c r="SSB14" s="107"/>
      <c r="SSC14" s="108"/>
      <c r="SSD14" s="107"/>
      <c r="SSE14" s="108"/>
      <c r="SSF14" s="107"/>
      <c r="SSG14" s="108"/>
      <c r="SSH14" s="107"/>
      <c r="SSI14" s="108"/>
      <c r="SSJ14" s="107"/>
      <c r="SSK14" s="108"/>
      <c r="SSL14" s="107"/>
      <c r="SSM14" s="108"/>
      <c r="SSN14" s="107"/>
      <c r="SSO14" s="108"/>
      <c r="SSP14" s="107"/>
      <c r="SSQ14" s="108"/>
      <c r="SSR14" s="107"/>
      <c r="SSS14" s="108"/>
      <c r="SST14" s="107"/>
      <c r="SSU14" s="108"/>
      <c r="SSV14" s="107"/>
      <c r="SSW14" s="108"/>
      <c r="SSX14" s="107"/>
      <c r="SSY14" s="108"/>
      <c r="SSZ14" s="107"/>
      <c r="STA14" s="108"/>
      <c r="STB14" s="107"/>
      <c r="STC14" s="108"/>
      <c r="STD14" s="107"/>
      <c r="STE14" s="108"/>
      <c r="STF14" s="107"/>
      <c r="STG14" s="108"/>
      <c r="STH14" s="107"/>
      <c r="STI14" s="108"/>
      <c r="STJ14" s="107"/>
      <c r="STK14" s="108"/>
      <c r="STL14" s="107"/>
      <c r="STM14" s="108"/>
      <c r="STN14" s="107"/>
      <c r="STO14" s="108"/>
      <c r="STP14" s="107"/>
      <c r="STQ14" s="108"/>
      <c r="STR14" s="107"/>
      <c r="STS14" s="108"/>
      <c r="STT14" s="107"/>
      <c r="STU14" s="108"/>
      <c r="STV14" s="107"/>
      <c r="STW14" s="108"/>
      <c r="STX14" s="107"/>
      <c r="STY14" s="108"/>
      <c r="STZ14" s="107"/>
      <c r="SUA14" s="108"/>
      <c r="SUB14" s="107"/>
      <c r="SUC14" s="108"/>
      <c r="SUD14" s="107"/>
      <c r="SUE14" s="108"/>
      <c r="SUF14" s="107"/>
      <c r="SUG14" s="108"/>
      <c r="SUH14" s="107"/>
      <c r="SUI14" s="108"/>
      <c r="SUJ14" s="107"/>
      <c r="SUK14" s="108"/>
      <c r="SUL14" s="107"/>
      <c r="SUM14" s="108"/>
      <c r="SUN14" s="107"/>
      <c r="SUO14" s="108"/>
      <c r="SUP14" s="107"/>
      <c r="SUQ14" s="108"/>
      <c r="SUR14" s="107"/>
      <c r="SUS14" s="108"/>
      <c r="SUT14" s="107"/>
      <c r="SUU14" s="108"/>
      <c r="SUV14" s="107"/>
      <c r="SUW14" s="108"/>
      <c r="SUX14" s="107"/>
      <c r="SUY14" s="108"/>
      <c r="SUZ14" s="107"/>
      <c r="SVA14" s="108"/>
      <c r="SVB14" s="107"/>
      <c r="SVC14" s="108"/>
      <c r="SVD14" s="107"/>
      <c r="SVE14" s="108"/>
      <c r="SVF14" s="107"/>
      <c r="SVG14" s="108"/>
      <c r="SVH14" s="107"/>
      <c r="SVI14" s="108"/>
      <c r="SVJ14" s="107"/>
      <c r="SVK14" s="108"/>
      <c r="SVL14" s="107"/>
      <c r="SVM14" s="108"/>
      <c r="SVN14" s="107"/>
      <c r="SVO14" s="108"/>
      <c r="SVP14" s="107"/>
      <c r="SVQ14" s="108"/>
      <c r="SVR14" s="107"/>
      <c r="SVS14" s="108"/>
      <c r="SVT14" s="107"/>
      <c r="SVU14" s="108"/>
      <c r="SVV14" s="107"/>
      <c r="SVW14" s="108"/>
      <c r="SVX14" s="107"/>
      <c r="SVY14" s="108"/>
      <c r="SVZ14" s="107"/>
      <c r="SWA14" s="108"/>
      <c r="SWB14" s="107"/>
      <c r="SWC14" s="108"/>
      <c r="SWD14" s="107"/>
      <c r="SWE14" s="108"/>
      <c r="SWF14" s="107"/>
      <c r="SWG14" s="108"/>
      <c r="SWH14" s="107"/>
      <c r="SWI14" s="108"/>
      <c r="SWJ14" s="107"/>
      <c r="SWK14" s="108"/>
      <c r="SWL14" s="107"/>
      <c r="SWM14" s="108"/>
      <c r="SWN14" s="107"/>
      <c r="SWO14" s="108"/>
      <c r="SWP14" s="107"/>
      <c r="SWQ14" s="108"/>
      <c r="SWR14" s="107"/>
      <c r="SWS14" s="108"/>
      <c r="SWT14" s="107"/>
      <c r="SWU14" s="108"/>
      <c r="SWV14" s="107"/>
      <c r="SWW14" s="108"/>
      <c r="SWX14" s="107"/>
      <c r="SWY14" s="108"/>
      <c r="SWZ14" s="107"/>
      <c r="SXA14" s="108"/>
      <c r="SXB14" s="107"/>
      <c r="SXC14" s="108"/>
      <c r="SXD14" s="107"/>
      <c r="SXE14" s="108"/>
      <c r="SXF14" s="107"/>
      <c r="SXG14" s="108"/>
      <c r="SXH14" s="107"/>
      <c r="SXI14" s="108"/>
      <c r="SXJ14" s="107"/>
      <c r="SXK14" s="108"/>
      <c r="SXL14" s="107"/>
      <c r="SXM14" s="108"/>
      <c r="SXN14" s="107"/>
      <c r="SXO14" s="108"/>
      <c r="SXP14" s="107"/>
      <c r="SXQ14" s="108"/>
      <c r="SXR14" s="107"/>
      <c r="SXS14" s="108"/>
      <c r="SXT14" s="107"/>
      <c r="SXU14" s="108"/>
      <c r="SXV14" s="107"/>
      <c r="SXW14" s="108"/>
      <c r="SXX14" s="107"/>
      <c r="SXY14" s="108"/>
      <c r="SXZ14" s="107"/>
      <c r="SYA14" s="108"/>
      <c r="SYB14" s="107"/>
      <c r="SYC14" s="108"/>
      <c r="SYD14" s="107"/>
      <c r="SYE14" s="108"/>
      <c r="SYF14" s="107"/>
      <c r="SYG14" s="108"/>
      <c r="SYH14" s="107"/>
      <c r="SYI14" s="108"/>
      <c r="SYJ14" s="107"/>
      <c r="SYK14" s="108"/>
      <c r="SYL14" s="107"/>
      <c r="SYM14" s="108"/>
      <c r="SYN14" s="107"/>
      <c r="SYO14" s="108"/>
      <c r="SYP14" s="107"/>
      <c r="SYQ14" s="108"/>
      <c r="SYR14" s="107"/>
      <c r="SYS14" s="108"/>
      <c r="SYT14" s="107"/>
      <c r="SYU14" s="108"/>
      <c r="SYV14" s="107"/>
      <c r="SYW14" s="108"/>
      <c r="SYX14" s="107"/>
      <c r="SYY14" s="108"/>
      <c r="SYZ14" s="107"/>
      <c r="SZA14" s="108"/>
      <c r="SZB14" s="107"/>
      <c r="SZC14" s="108"/>
      <c r="SZD14" s="107"/>
      <c r="SZE14" s="108"/>
      <c r="SZF14" s="107"/>
      <c r="SZG14" s="108"/>
      <c r="SZH14" s="107"/>
      <c r="SZI14" s="108"/>
      <c r="SZJ14" s="107"/>
      <c r="SZK14" s="108"/>
      <c r="SZL14" s="107"/>
      <c r="SZM14" s="108"/>
      <c r="SZN14" s="107"/>
      <c r="SZO14" s="108"/>
      <c r="SZP14" s="107"/>
      <c r="SZQ14" s="108"/>
      <c r="SZR14" s="107"/>
      <c r="SZS14" s="108"/>
      <c r="SZT14" s="107"/>
      <c r="SZU14" s="108"/>
      <c r="SZV14" s="107"/>
      <c r="SZW14" s="108"/>
      <c r="SZX14" s="107"/>
      <c r="SZY14" s="108"/>
      <c r="SZZ14" s="107"/>
      <c r="TAA14" s="108"/>
      <c r="TAB14" s="107"/>
      <c r="TAC14" s="108"/>
      <c r="TAD14" s="107"/>
      <c r="TAE14" s="108"/>
      <c r="TAF14" s="107"/>
      <c r="TAG14" s="108"/>
      <c r="TAH14" s="107"/>
      <c r="TAI14" s="108"/>
      <c r="TAJ14" s="107"/>
      <c r="TAK14" s="108"/>
      <c r="TAL14" s="107"/>
      <c r="TAM14" s="108"/>
      <c r="TAN14" s="107"/>
      <c r="TAO14" s="108"/>
      <c r="TAP14" s="107"/>
      <c r="TAQ14" s="108"/>
      <c r="TAR14" s="107"/>
      <c r="TAS14" s="108"/>
      <c r="TAT14" s="107"/>
      <c r="TAU14" s="108"/>
      <c r="TAV14" s="107"/>
      <c r="TAW14" s="108"/>
      <c r="TAX14" s="107"/>
      <c r="TAY14" s="108"/>
      <c r="TAZ14" s="107"/>
      <c r="TBA14" s="108"/>
      <c r="TBB14" s="107"/>
      <c r="TBC14" s="108"/>
      <c r="TBD14" s="107"/>
      <c r="TBE14" s="108"/>
      <c r="TBF14" s="107"/>
      <c r="TBG14" s="108"/>
      <c r="TBH14" s="107"/>
      <c r="TBI14" s="108"/>
      <c r="TBJ14" s="107"/>
      <c r="TBK14" s="108"/>
      <c r="TBL14" s="107"/>
      <c r="TBM14" s="108"/>
      <c r="TBN14" s="107"/>
      <c r="TBO14" s="108"/>
      <c r="TBP14" s="107"/>
      <c r="TBQ14" s="108"/>
      <c r="TBR14" s="107"/>
      <c r="TBS14" s="108"/>
      <c r="TBT14" s="107"/>
      <c r="TBU14" s="108"/>
      <c r="TBV14" s="107"/>
      <c r="TBW14" s="108"/>
      <c r="TBX14" s="107"/>
      <c r="TBY14" s="108"/>
      <c r="TBZ14" s="107"/>
      <c r="TCA14" s="108"/>
      <c r="TCB14" s="107"/>
      <c r="TCC14" s="108"/>
      <c r="TCD14" s="107"/>
      <c r="TCE14" s="108"/>
      <c r="TCF14" s="107"/>
      <c r="TCG14" s="108"/>
      <c r="TCH14" s="107"/>
      <c r="TCI14" s="108"/>
      <c r="TCJ14" s="107"/>
      <c r="TCK14" s="108"/>
      <c r="TCL14" s="107"/>
      <c r="TCM14" s="108"/>
      <c r="TCN14" s="107"/>
      <c r="TCO14" s="108"/>
      <c r="TCP14" s="107"/>
      <c r="TCQ14" s="108"/>
      <c r="TCR14" s="107"/>
      <c r="TCS14" s="108"/>
      <c r="TCT14" s="107"/>
      <c r="TCU14" s="108"/>
      <c r="TCV14" s="107"/>
      <c r="TCW14" s="108"/>
      <c r="TCX14" s="107"/>
      <c r="TCY14" s="108"/>
      <c r="TCZ14" s="107"/>
      <c r="TDA14" s="108"/>
      <c r="TDB14" s="107"/>
      <c r="TDC14" s="108"/>
      <c r="TDD14" s="107"/>
      <c r="TDE14" s="108"/>
      <c r="TDF14" s="107"/>
      <c r="TDG14" s="108"/>
      <c r="TDH14" s="107"/>
      <c r="TDI14" s="108"/>
      <c r="TDJ14" s="107"/>
      <c r="TDK14" s="108"/>
      <c r="TDL14" s="107"/>
      <c r="TDM14" s="108"/>
      <c r="TDN14" s="107"/>
      <c r="TDO14" s="108"/>
      <c r="TDP14" s="107"/>
      <c r="TDQ14" s="108"/>
      <c r="TDR14" s="107"/>
      <c r="TDS14" s="108"/>
      <c r="TDT14" s="107"/>
      <c r="TDU14" s="108"/>
      <c r="TDV14" s="107"/>
      <c r="TDW14" s="108"/>
      <c r="TDX14" s="107"/>
      <c r="TDY14" s="108"/>
      <c r="TDZ14" s="107"/>
      <c r="TEA14" s="108"/>
      <c r="TEB14" s="107"/>
      <c r="TEC14" s="108"/>
      <c r="TED14" s="107"/>
      <c r="TEE14" s="108"/>
      <c r="TEF14" s="107"/>
      <c r="TEG14" s="108"/>
      <c r="TEH14" s="107"/>
      <c r="TEI14" s="108"/>
      <c r="TEJ14" s="107"/>
      <c r="TEK14" s="108"/>
      <c r="TEL14" s="107"/>
      <c r="TEM14" s="108"/>
      <c r="TEN14" s="107"/>
      <c r="TEO14" s="108"/>
      <c r="TEP14" s="107"/>
      <c r="TEQ14" s="108"/>
      <c r="TER14" s="107"/>
      <c r="TES14" s="108"/>
      <c r="TET14" s="107"/>
      <c r="TEU14" s="108"/>
      <c r="TEV14" s="107"/>
      <c r="TEW14" s="108"/>
      <c r="TEX14" s="107"/>
      <c r="TEY14" s="108"/>
      <c r="TEZ14" s="107"/>
      <c r="TFA14" s="108"/>
      <c r="TFB14" s="107"/>
      <c r="TFC14" s="108"/>
      <c r="TFD14" s="107"/>
      <c r="TFE14" s="108"/>
      <c r="TFF14" s="107"/>
      <c r="TFG14" s="108"/>
      <c r="TFH14" s="107"/>
      <c r="TFI14" s="108"/>
      <c r="TFJ14" s="107"/>
      <c r="TFK14" s="108"/>
      <c r="TFL14" s="107"/>
      <c r="TFM14" s="108"/>
      <c r="TFN14" s="107"/>
      <c r="TFO14" s="108"/>
      <c r="TFP14" s="107"/>
      <c r="TFQ14" s="108"/>
      <c r="TFR14" s="107"/>
      <c r="TFS14" s="108"/>
      <c r="TFT14" s="107"/>
      <c r="TFU14" s="108"/>
      <c r="TFV14" s="107"/>
      <c r="TFW14" s="108"/>
      <c r="TFX14" s="107"/>
      <c r="TFY14" s="108"/>
      <c r="TFZ14" s="107"/>
      <c r="TGA14" s="108"/>
      <c r="TGB14" s="107"/>
      <c r="TGC14" s="108"/>
      <c r="TGD14" s="107"/>
      <c r="TGE14" s="108"/>
      <c r="TGF14" s="107"/>
      <c r="TGG14" s="108"/>
      <c r="TGH14" s="107"/>
      <c r="TGI14" s="108"/>
      <c r="TGJ14" s="107"/>
      <c r="TGK14" s="108"/>
      <c r="TGL14" s="107"/>
      <c r="TGM14" s="108"/>
      <c r="TGN14" s="107"/>
      <c r="TGO14" s="108"/>
      <c r="TGP14" s="107"/>
      <c r="TGQ14" s="108"/>
      <c r="TGR14" s="107"/>
      <c r="TGS14" s="108"/>
      <c r="TGT14" s="107"/>
      <c r="TGU14" s="108"/>
      <c r="TGV14" s="107"/>
      <c r="TGW14" s="108"/>
      <c r="TGX14" s="107"/>
      <c r="TGY14" s="108"/>
      <c r="TGZ14" s="107"/>
      <c r="THA14" s="108"/>
      <c r="THB14" s="107"/>
      <c r="THC14" s="108"/>
      <c r="THD14" s="107"/>
      <c r="THE14" s="108"/>
      <c r="THF14" s="107"/>
      <c r="THG14" s="108"/>
      <c r="THH14" s="107"/>
      <c r="THI14" s="108"/>
      <c r="THJ14" s="107"/>
      <c r="THK14" s="108"/>
      <c r="THL14" s="107"/>
      <c r="THM14" s="108"/>
      <c r="THN14" s="107"/>
      <c r="THO14" s="108"/>
      <c r="THP14" s="107"/>
      <c r="THQ14" s="108"/>
      <c r="THR14" s="107"/>
      <c r="THS14" s="108"/>
      <c r="THT14" s="107"/>
      <c r="THU14" s="108"/>
      <c r="THV14" s="107"/>
      <c r="THW14" s="108"/>
      <c r="THX14" s="107"/>
      <c r="THY14" s="108"/>
      <c r="THZ14" s="107"/>
      <c r="TIA14" s="108"/>
      <c r="TIB14" s="107"/>
      <c r="TIC14" s="108"/>
      <c r="TID14" s="107"/>
      <c r="TIE14" s="108"/>
      <c r="TIF14" s="107"/>
      <c r="TIG14" s="108"/>
      <c r="TIH14" s="107"/>
      <c r="TII14" s="108"/>
      <c r="TIJ14" s="107"/>
      <c r="TIK14" s="108"/>
      <c r="TIL14" s="107"/>
      <c r="TIM14" s="108"/>
      <c r="TIN14" s="107"/>
      <c r="TIO14" s="108"/>
      <c r="TIP14" s="107"/>
      <c r="TIQ14" s="108"/>
      <c r="TIR14" s="107"/>
      <c r="TIS14" s="108"/>
      <c r="TIT14" s="107"/>
      <c r="TIU14" s="108"/>
      <c r="TIV14" s="107"/>
      <c r="TIW14" s="108"/>
      <c r="TIX14" s="107"/>
      <c r="TIY14" s="108"/>
      <c r="TIZ14" s="107"/>
      <c r="TJA14" s="108"/>
      <c r="TJB14" s="107"/>
      <c r="TJC14" s="108"/>
      <c r="TJD14" s="107"/>
      <c r="TJE14" s="108"/>
      <c r="TJF14" s="107"/>
      <c r="TJG14" s="108"/>
      <c r="TJH14" s="107"/>
      <c r="TJI14" s="108"/>
      <c r="TJJ14" s="107"/>
      <c r="TJK14" s="108"/>
      <c r="TJL14" s="107"/>
      <c r="TJM14" s="108"/>
      <c r="TJN14" s="107"/>
      <c r="TJO14" s="108"/>
      <c r="TJP14" s="107"/>
      <c r="TJQ14" s="108"/>
      <c r="TJR14" s="107"/>
      <c r="TJS14" s="108"/>
      <c r="TJT14" s="107"/>
      <c r="TJU14" s="108"/>
      <c r="TJV14" s="107"/>
      <c r="TJW14" s="108"/>
      <c r="TJX14" s="107"/>
      <c r="TJY14" s="108"/>
      <c r="TJZ14" s="107"/>
      <c r="TKA14" s="108"/>
      <c r="TKB14" s="107"/>
      <c r="TKC14" s="108"/>
      <c r="TKD14" s="107"/>
      <c r="TKE14" s="108"/>
      <c r="TKF14" s="107"/>
      <c r="TKG14" s="108"/>
      <c r="TKH14" s="107"/>
      <c r="TKI14" s="108"/>
      <c r="TKJ14" s="107"/>
      <c r="TKK14" s="108"/>
      <c r="TKL14" s="107"/>
      <c r="TKM14" s="108"/>
      <c r="TKN14" s="107"/>
      <c r="TKO14" s="108"/>
      <c r="TKP14" s="107"/>
      <c r="TKQ14" s="108"/>
      <c r="TKR14" s="107"/>
      <c r="TKS14" s="108"/>
      <c r="TKT14" s="107"/>
      <c r="TKU14" s="108"/>
      <c r="TKV14" s="107"/>
      <c r="TKW14" s="108"/>
      <c r="TKX14" s="107"/>
      <c r="TKY14" s="108"/>
      <c r="TKZ14" s="107"/>
      <c r="TLA14" s="108"/>
      <c r="TLB14" s="107"/>
      <c r="TLC14" s="108"/>
      <c r="TLD14" s="107"/>
      <c r="TLE14" s="108"/>
      <c r="TLF14" s="107"/>
      <c r="TLG14" s="108"/>
      <c r="TLH14" s="107"/>
      <c r="TLI14" s="108"/>
      <c r="TLJ14" s="107"/>
      <c r="TLK14" s="108"/>
      <c r="TLL14" s="107"/>
      <c r="TLM14" s="108"/>
      <c r="TLN14" s="107"/>
      <c r="TLO14" s="108"/>
      <c r="TLP14" s="107"/>
      <c r="TLQ14" s="108"/>
      <c r="TLR14" s="107"/>
      <c r="TLS14" s="108"/>
      <c r="TLT14" s="107"/>
      <c r="TLU14" s="108"/>
      <c r="TLV14" s="107"/>
      <c r="TLW14" s="108"/>
      <c r="TLX14" s="107"/>
      <c r="TLY14" s="108"/>
      <c r="TLZ14" s="107"/>
      <c r="TMA14" s="108"/>
      <c r="TMB14" s="107"/>
      <c r="TMC14" s="108"/>
      <c r="TMD14" s="107"/>
      <c r="TME14" s="108"/>
      <c r="TMF14" s="107"/>
      <c r="TMG14" s="108"/>
      <c r="TMH14" s="107"/>
      <c r="TMI14" s="108"/>
      <c r="TMJ14" s="107"/>
      <c r="TMK14" s="108"/>
      <c r="TML14" s="107"/>
      <c r="TMM14" s="108"/>
      <c r="TMN14" s="107"/>
      <c r="TMO14" s="108"/>
      <c r="TMP14" s="107"/>
      <c r="TMQ14" s="108"/>
      <c r="TMR14" s="107"/>
      <c r="TMS14" s="108"/>
      <c r="TMT14" s="107"/>
      <c r="TMU14" s="108"/>
      <c r="TMV14" s="107"/>
      <c r="TMW14" s="108"/>
      <c r="TMX14" s="107"/>
      <c r="TMY14" s="108"/>
      <c r="TMZ14" s="107"/>
      <c r="TNA14" s="108"/>
      <c r="TNB14" s="107"/>
      <c r="TNC14" s="108"/>
      <c r="TND14" s="107"/>
      <c r="TNE14" s="108"/>
      <c r="TNF14" s="107"/>
      <c r="TNG14" s="108"/>
      <c r="TNH14" s="107"/>
      <c r="TNI14" s="108"/>
      <c r="TNJ14" s="107"/>
      <c r="TNK14" s="108"/>
      <c r="TNL14" s="107"/>
      <c r="TNM14" s="108"/>
      <c r="TNN14" s="107"/>
      <c r="TNO14" s="108"/>
      <c r="TNP14" s="107"/>
      <c r="TNQ14" s="108"/>
      <c r="TNR14" s="107"/>
      <c r="TNS14" s="108"/>
      <c r="TNT14" s="107"/>
      <c r="TNU14" s="108"/>
      <c r="TNV14" s="107"/>
      <c r="TNW14" s="108"/>
      <c r="TNX14" s="107"/>
      <c r="TNY14" s="108"/>
      <c r="TNZ14" s="107"/>
      <c r="TOA14" s="108"/>
      <c r="TOB14" s="107"/>
      <c r="TOC14" s="108"/>
      <c r="TOD14" s="107"/>
      <c r="TOE14" s="108"/>
      <c r="TOF14" s="107"/>
      <c r="TOG14" s="108"/>
      <c r="TOH14" s="107"/>
      <c r="TOI14" s="108"/>
      <c r="TOJ14" s="107"/>
      <c r="TOK14" s="108"/>
      <c r="TOL14" s="107"/>
      <c r="TOM14" s="108"/>
      <c r="TON14" s="107"/>
      <c r="TOO14" s="108"/>
      <c r="TOP14" s="107"/>
      <c r="TOQ14" s="108"/>
      <c r="TOR14" s="107"/>
      <c r="TOS14" s="108"/>
      <c r="TOT14" s="107"/>
      <c r="TOU14" s="108"/>
      <c r="TOV14" s="107"/>
      <c r="TOW14" s="108"/>
      <c r="TOX14" s="107"/>
      <c r="TOY14" s="108"/>
      <c r="TOZ14" s="107"/>
      <c r="TPA14" s="108"/>
      <c r="TPB14" s="107"/>
      <c r="TPC14" s="108"/>
      <c r="TPD14" s="107"/>
      <c r="TPE14" s="108"/>
      <c r="TPF14" s="107"/>
      <c r="TPG14" s="108"/>
      <c r="TPH14" s="107"/>
      <c r="TPI14" s="108"/>
      <c r="TPJ14" s="107"/>
      <c r="TPK14" s="108"/>
      <c r="TPL14" s="107"/>
      <c r="TPM14" s="108"/>
      <c r="TPN14" s="107"/>
      <c r="TPO14" s="108"/>
      <c r="TPP14" s="107"/>
      <c r="TPQ14" s="108"/>
      <c r="TPR14" s="107"/>
      <c r="TPS14" s="108"/>
      <c r="TPT14" s="107"/>
      <c r="TPU14" s="108"/>
      <c r="TPV14" s="107"/>
      <c r="TPW14" s="108"/>
      <c r="TPX14" s="107"/>
      <c r="TPY14" s="108"/>
      <c r="TPZ14" s="107"/>
      <c r="TQA14" s="108"/>
      <c r="TQB14" s="107"/>
      <c r="TQC14" s="108"/>
      <c r="TQD14" s="107"/>
      <c r="TQE14" s="108"/>
      <c r="TQF14" s="107"/>
      <c r="TQG14" s="108"/>
      <c r="TQH14" s="107"/>
      <c r="TQI14" s="108"/>
      <c r="TQJ14" s="107"/>
      <c r="TQK14" s="108"/>
      <c r="TQL14" s="107"/>
      <c r="TQM14" s="108"/>
      <c r="TQN14" s="107"/>
      <c r="TQO14" s="108"/>
      <c r="TQP14" s="107"/>
      <c r="TQQ14" s="108"/>
      <c r="TQR14" s="107"/>
      <c r="TQS14" s="108"/>
      <c r="TQT14" s="107"/>
      <c r="TQU14" s="108"/>
      <c r="TQV14" s="107"/>
      <c r="TQW14" s="108"/>
      <c r="TQX14" s="107"/>
      <c r="TQY14" s="108"/>
      <c r="TQZ14" s="107"/>
      <c r="TRA14" s="108"/>
      <c r="TRB14" s="107"/>
      <c r="TRC14" s="108"/>
      <c r="TRD14" s="107"/>
      <c r="TRE14" s="108"/>
      <c r="TRF14" s="107"/>
      <c r="TRG14" s="108"/>
      <c r="TRH14" s="107"/>
      <c r="TRI14" s="108"/>
      <c r="TRJ14" s="107"/>
      <c r="TRK14" s="108"/>
      <c r="TRL14" s="107"/>
      <c r="TRM14" s="108"/>
      <c r="TRN14" s="107"/>
      <c r="TRO14" s="108"/>
      <c r="TRP14" s="107"/>
      <c r="TRQ14" s="108"/>
      <c r="TRR14" s="107"/>
      <c r="TRS14" s="108"/>
      <c r="TRT14" s="107"/>
      <c r="TRU14" s="108"/>
      <c r="TRV14" s="107"/>
      <c r="TRW14" s="108"/>
      <c r="TRX14" s="107"/>
      <c r="TRY14" s="108"/>
      <c r="TRZ14" s="107"/>
      <c r="TSA14" s="108"/>
      <c r="TSB14" s="107"/>
      <c r="TSC14" s="108"/>
      <c r="TSD14" s="107"/>
      <c r="TSE14" s="108"/>
      <c r="TSF14" s="107"/>
      <c r="TSG14" s="108"/>
      <c r="TSH14" s="107"/>
      <c r="TSI14" s="108"/>
      <c r="TSJ14" s="107"/>
      <c r="TSK14" s="108"/>
      <c r="TSL14" s="107"/>
      <c r="TSM14" s="108"/>
      <c r="TSN14" s="107"/>
      <c r="TSO14" s="108"/>
      <c r="TSP14" s="107"/>
      <c r="TSQ14" s="108"/>
      <c r="TSR14" s="107"/>
      <c r="TSS14" s="108"/>
      <c r="TST14" s="107"/>
      <c r="TSU14" s="108"/>
      <c r="TSV14" s="107"/>
      <c r="TSW14" s="108"/>
      <c r="TSX14" s="107"/>
      <c r="TSY14" s="108"/>
      <c r="TSZ14" s="107"/>
      <c r="TTA14" s="108"/>
      <c r="TTB14" s="107"/>
      <c r="TTC14" s="108"/>
      <c r="TTD14" s="107"/>
      <c r="TTE14" s="108"/>
      <c r="TTF14" s="107"/>
      <c r="TTG14" s="108"/>
      <c r="TTH14" s="107"/>
      <c r="TTI14" s="108"/>
      <c r="TTJ14" s="107"/>
      <c r="TTK14" s="108"/>
      <c r="TTL14" s="107"/>
      <c r="TTM14" s="108"/>
      <c r="TTN14" s="107"/>
      <c r="TTO14" s="108"/>
      <c r="TTP14" s="107"/>
      <c r="TTQ14" s="108"/>
      <c r="TTR14" s="107"/>
      <c r="TTS14" s="108"/>
      <c r="TTT14" s="107"/>
      <c r="TTU14" s="108"/>
      <c r="TTV14" s="107"/>
      <c r="TTW14" s="108"/>
      <c r="TTX14" s="107"/>
      <c r="TTY14" s="108"/>
      <c r="TTZ14" s="107"/>
      <c r="TUA14" s="108"/>
      <c r="TUB14" s="107"/>
      <c r="TUC14" s="108"/>
      <c r="TUD14" s="107"/>
      <c r="TUE14" s="108"/>
      <c r="TUF14" s="107"/>
      <c r="TUG14" s="108"/>
      <c r="TUH14" s="107"/>
      <c r="TUI14" s="108"/>
      <c r="TUJ14" s="107"/>
      <c r="TUK14" s="108"/>
      <c r="TUL14" s="107"/>
      <c r="TUM14" s="108"/>
      <c r="TUN14" s="107"/>
      <c r="TUO14" s="108"/>
      <c r="TUP14" s="107"/>
      <c r="TUQ14" s="108"/>
      <c r="TUR14" s="107"/>
      <c r="TUS14" s="108"/>
      <c r="TUT14" s="107"/>
      <c r="TUU14" s="108"/>
      <c r="TUV14" s="107"/>
      <c r="TUW14" s="108"/>
      <c r="TUX14" s="107"/>
      <c r="TUY14" s="108"/>
      <c r="TUZ14" s="107"/>
      <c r="TVA14" s="108"/>
      <c r="TVB14" s="107"/>
      <c r="TVC14" s="108"/>
      <c r="TVD14" s="107"/>
      <c r="TVE14" s="108"/>
      <c r="TVF14" s="107"/>
      <c r="TVG14" s="108"/>
      <c r="TVH14" s="107"/>
      <c r="TVI14" s="108"/>
      <c r="TVJ14" s="107"/>
      <c r="TVK14" s="108"/>
      <c r="TVL14" s="107"/>
      <c r="TVM14" s="108"/>
      <c r="TVN14" s="107"/>
      <c r="TVO14" s="108"/>
      <c r="TVP14" s="107"/>
      <c r="TVQ14" s="108"/>
      <c r="TVR14" s="107"/>
      <c r="TVS14" s="108"/>
      <c r="TVT14" s="107"/>
      <c r="TVU14" s="108"/>
      <c r="TVV14" s="107"/>
      <c r="TVW14" s="108"/>
      <c r="TVX14" s="107"/>
      <c r="TVY14" s="108"/>
      <c r="TVZ14" s="107"/>
      <c r="TWA14" s="108"/>
      <c r="TWB14" s="107"/>
      <c r="TWC14" s="108"/>
      <c r="TWD14" s="107"/>
      <c r="TWE14" s="108"/>
      <c r="TWF14" s="107"/>
      <c r="TWG14" s="108"/>
      <c r="TWH14" s="107"/>
      <c r="TWI14" s="108"/>
      <c r="TWJ14" s="107"/>
      <c r="TWK14" s="108"/>
      <c r="TWL14" s="107"/>
      <c r="TWM14" s="108"/>
      <c r="TWN14" s="107"/>
      <c r="TWO14" s="108"/>
      <c r="TWP14" s="107"/>
      <c r="TWQ14" s="108"/>
      <c r="TWR14" s="107"/>
      <c r="TWS14" s="108"/>
      <c r="TWT14" s="107"/>
      <c r="TWU14" s="108"/>
      <c r="TWV14" s="107"/>
      <c r="TWW14" s="108"/>
      <c r="TWX14" s="107"/>
      <c r="TWY14" s="108"/>
      <c r="TWZ14" s="107"/>
      <c r="TXA14" s="108"/>
      <c r="TXB14" s="107"/>
      <c r="TXC14" s="108"/>
      <c r="TXD14" s="107"/>
      <c r="TXE14" s="108"/>
      <c r="TXF14" s="107"/>
      <c r="TXG14" s="108"/>
      <c r="TXH14" s="107"/>
      <c r="TXI14" s="108"/>
      <c r="TXJ14" s="107"/>
      <c r="TXK14" s="108"/>
      <c r="TXL14" s="107"/>
      <c r="TXM14" s="108"/>
      <c r="TXN14" s="107"/>
      <c r="TXO14" s="108"/>
      <c r="TXP14" s="107"/>
      <c r="TXQ14" s="108"/>
      <c r="TXR14" s="107"/>
      <c r="TXS14" s="108"/>
      <c r="TXT14" s="107"/>
      <c r="TXU14" s="108"/>
      <c r="TXV14" s="107"/>
      <c r="TXW14" s="108"/>
      <c r="TXX14" s="107"/>
      <c r="TXY14" s="108"/>
      <c r="TXZ14" s="107"/>
      <c r="TYA14" s="108"/>
      <c r="TYB14" s="107"/>
      <c r="TYC14" s="108"/>
      <c r="TYD14" s="107"/>
      <c r="TYE14" s="108"/>
      <c r="TYF14" s="107"/>
      <c r="TYG14" s="108"/>
      <c r="TYH14" s="107"/>
      <c r="TYI14" s="108"/>
      <c r="TYJ14" s="107"/>
      <c r="TYK14" s="108"/>
      <c r="TYL14" s="107"/>
      <c r="TYM14" s="108"/>
      <c r="TYN14" s="107"/>
      <c r="TYO14" s="108"/>
      <c r="TYP14" s="107"/>
      <c r="TYQ14" s="108"/>
      <c r="TYR14" s="107"/>
      <c r="TYS14" s="108"/>
      <c r="TYT14" s="107"/>
      <c r="TYU14" s="108"/>
      <c r="TYV14" s="107"/>
      <c r="TYW14" s="108"/>
      <c r="TYX14" s="107"/>
      <c r="TYY14" s="108"/>
      <c r="TYZ14" s="107"/>
      <c r="TZA14" s="108"/>
      <c r="TZB14" s="107"/>
      <c r="TZC14" s="108"/>
      <c r="TZD14" s="107"/>
      <c r="TZE14" s="108"/>
      <c r="TZF14" s="107"/>
      <c r="TZG14" s="108"/>
      <c r="TZH14" s="107"/>
      <c r="TZI14" s="108"/>
      <c r="TZJ14" s="107"/>
      <c r="TZK14" s="108"/>
      <c r="TZL14" s="107"/>
      <c r="TZM14" s="108"/>
      <c r="TZN14" s="107"/>
      <c r="TZO14" s="108"/>
      <c r="TZP14" s="107"/>
      <c r="TZQ14" s="108"/>
      <c r="TZR14" s="107"/>
      <c r="TZS14" s="108"/>
      <c r="TZT14" s="107"/>
      <c r="TZU14" s="108"/>
      <c r="TZV14" s="107"/>
      <c r="TZW14" s="108"/>
      <c r="TZX14" s="107"/>
      <c r="TZY14" s="108"/>
      <c r="TZZ14" s="107"/>
      <c r="UAA14" s="108"/>
      <c r="UAB14" s="107"/>
      <c r="UAC14" s="108"/>
      <c r="UAD14" s="107"/>
      <c r="UAE14" s="108"/>
      <c r="UAF14" s="107"/>
      <c r="UAG14" s="108"/>
      <c r="UAH14" s="107"/>
      <c r="UAI14" s="108"/>
      <c r="UAJ14" s="107"/>
      <c r="UAK14" s="108"/>
      <c r="UAL14" s="107"/>
      <c r="UAM14" s="108"/>
      <c r="UAN14" s="107"/>
      <c r="UAO14" s="108"/>
      <c r="UAP14" s="107"/>
      <c r="UAQ14" s="108"/>
      <c r="UAR14" s="107"/>
      <c r="UAS14" s="108"/>
      <c r="UAT14" s="107"/>
      <c r="UAU14" s="108"/>
      <c r="UAV14" s="107"/>
      <c r="UAW14" s="108"/>
      <c r="UAX14" s="107"/>
      <c r="UAY14" s="108"/>
      <c r="UAZ14" s="107"/>
      <c r="UBA14" s="108"/>
      <c r="UBB14" s="107"/>
      <c r="UBC14" s="108"/>
      <c r="UBD14" s="107"/>
      <c r="UBE14" s="108"/>
      <c r="UBF14" s="107"/>
      <c r="UBG14" s="108"/>
      <c r="UBH14" s="107"/>
      <c r="UBI14" s="108"/>
      <c r="UBJ14" s="107"/>
      <c r="UBK14" s="108"/>
      <c r="UBL14" s="107"/>
      <c r="UBM14" s="108"/>
      <c r="UBN14" s="107"/>
      <c r="UBO14" s="108"/>
      <c r="UBP14" s="107"/>
      <c r="UBQ14" s="108"/>
      <c r="UBR14" s="107"/>
      <c r="UBS14" s="108"/>
      <c r="UBT14" s="107"/>
      <c r="UBU14" s="108"/>
      <c r="UBV14" s="107"/>
      <c r="UBW14" s="108"/>
      <c r="UBX14" s="107"/>
      <c r="UBY14" s="108"/>
      <c r="UBZ14" s="107"/>
      <c r="UCA14" s="108"/>
      <c r="UCB14" s="107"/>
      <c r="UCC14" s="108"/>
      <c r="UCD14" s="107"/>
      <c r="UCE14" s="108"/>
      <c r="UCF14" s="107"/>
      <c r="UCG14" s="108"/>
      <c r="UCH14" s="107"/>
      <c r="UCI14" s="108"/>
      <c r="UCJ14" s="107"/>
      <c r="UCK14" s="108"/>
      <c r="UCL14" s="107"/>
      <c r="UCM14" s="108"/>
      <c r="UCN14" s="107"/>
      <c r="UCO14" s="108"/>
      <c r="UCP14" s="107"/>
      <c r="UCQ14" s="108"/>
      <c r="UCR14" s="107"/>
      <c r="UCS14" s="108"/>
      <c r="UCT14" s="107"/>
      <c r="UCU14" s="108"/>
      <c r="UCV14" s="107"/>
      <c r="UCW14" s="108"/>
      <c r="UCX14" s="107"/>
      <c r="UCY14" s="108"/>
      <c r="UCZ14" s="107"/>
      <c r="UDA14" s="108"/>
      <c r="UDB14" s="107"/>
      <c r="UDC14" s="108"/>
      <c r="UDD14" s="107"/>
      <c r="UDE14" s="108"/>
      <c r="UDF14" s="107"/>
      <c r="UDG14" s="108"/>
      <c r="UDH14" s="107"/>
      <c r="UDI14" s="108"/>
      <c r="UDJ14" s="107"/>
      <c r="UDK14" s="108"/>
      <c r="UDL14" s="107"/>
      <c r="UDM14" s="108"/>
      <c r="UDN14" s="107"/>
      <c r="UDO14" s="108"/>
      <c r="UDP14" s="107"/>
      <c r="UDQ14" s="108"/>
      <c r="UDR14" s="107"/>
      <c r="UDS14" s="108"/>
      <c r="UDT14" s="107"/>
      <c r="UDU14" s="108"/>
      <c r="UDV14" s="107"/>
      <c r="UDW14" s="108"/>
      <c r="UDX14" s="107"/>
      <c r="UDY14" s="108"/>
      <c r="UDZ14" s="107"/>
      <c r="UEA14" s="108"/>
      <c r="UEB14" s="107"/>
      <c r="UEC14" s="108"/>
      <c r="UED14" s="107"/>
      <c r="UEE14" s="108"/>
      <c r="UEF14" s="107"/>
      <c r="UEG14" s="108"/>
      <c r="UEH14" s="107"/>
      <c r="UEI14" s="108"/>
      <c r="UEJ14" s="107"/>
      <c r="UEK14" s="108"/>
      <c r="UEL14" s="107"/>
      <c r="UEM14" s="108"/>
      <c r="UEN14" s="107"/>
      <c r="UEO14" s="108"/>
      <c r="UEP14" s="107"/>
      <c r="UEQ14" s="108"/>
      <c r="UER14" s="107"/>
      <c r="UES14" s="108"/>
      <c r="UET14" s="107"/>
      <c r="UEU14" s="108"/>
      <c r="UEV14" s="107"/>
      <c r="UEW14" s="108"/>
      <c r="UEX14" s="107"/>
      <c r="UEY14" s="108"/>
      <c r="UEZ14" s="107"/>
      <c r="UFA14" s="108"/>
      <c r="UFB14" s="107"/>
      <c r="UFC14" s="108"/>
      <c r="UFD14" s="107"/>
      <c r="UFE14" s="108"/>
      <c r="UFF14" s="107"/>
      <c r="UFG14" s="108"/>
      <c r="UFH14" s="107"/>
      <c r="UFI14" s="108"/>
      <c r="UFJ14" s="107"/>
      <c r="UFK14" s="108"/>
      <c r="UFL14" s="107"/>
      <c r="UFM14" s="108"/>
      <c r="UFN14" s="107"/>
      <c r="UFO14" s="108"/>
      <c r="UFP14" s="107"/>
      <c r="UFQ14" s="108"/>
      <c r="UFR14" s="107"/>
      <c r="UFS14" s="108"/>
      <c r="UFT14" s="107"/>
      <c r="UFU14" s="108"/>
      <c r="UFV14" s="107"/>
      <c r="UFW14" s="108"/>
      <c r="UFX14" s="107"/>
      <c r="UFY14" s="108"/>
      <c r="UFZ14" s="107"/>
      <c r="UGA14" s="108"/>
      <c r="UGB14" s="107"/>
      <c r="UGC14" s="108"/>
      <c r="UGD14" s="107"/>
      <c r="UGE14" s="108"/>
      <c r="UGF14" s="107"/>
      <c r="UGG14" s="108"/>
      <c r="UGH14" s="107"/>
      <c r="UGI14" s="108"/>
      <c r="UGJ14" s="107"/>
      <c r="UGK14" s="108"/>
      <c r="UGL14" s="107"/>
      <c r="UGM14" s="108"/>
      <c r="UGN14" s="107"/>
      <c r="UGO14" s="108"/>
      <c r="UGP14" s="107"/>
      <c r="UGQ14" s="108"/>
      <c r="UGR14" s="107"/>
      <c r="UGS14" s="108"/>
      <c r="UGT14" s="107"/>
      <c r="UGU14" s="108"/>
      <c r="UGV14" s="107"/>
      <c r="UGW14" s="108"/>
      <c r="UGX14" s="107"/>
      <c r="UGY14" s="108"/>
      <c r="UGZ14" s="107"/>
      <c r="UHA14" s="108"/>
      <c r="UHB14" s="107"/>
      <c r="UHC14" s="108"/>
      <c r="UHD14" s="107"/>
      <c r="UHE14" s="108"/>
      <c r="UHF14" s="107"/>
      <c r="UHG14" s="108"/>
      <c r="UHH14" s="107"/>
      <c r="UHI14" s="108"/>
      <c r="UHJ14" s="107"/>
      <c r="UHK14" s="108"/>
      <c r="UHL14" s="107"/>
      <c r="UHM14" s="108"/>
      <c r="UHN14" s="107"/>
      <c r="UHO14" s="108"/>
      <c r="UHP14" s="107"/>
      <c r="UHQ14" s="108"/>
      <c r="UHR14" s="107"/>
      <c r="UHS14" s="108"/>
      <c r="UHT14" s="107"/>
      <c r="UHU14" s="108"/>
      <c r="UHV14" s="107"/>
      <c r="UHW14" s="108"/>
      <c r="UHX14" s="107"/>
      <c r="UHY14" s="108"/>
      <c r="UHZ14" s="107"/>
      <c r="UIA14" s="108"/>
      <c r="UIB14" s="107"/>
      <c r="UIC14" s="108"/>
      <c r="UID14" s="107"/>
      <c r="UIE14" s="108"/>
      <c r="UIF14" s="107"/>
      <c r="UIG14" s="108"/>
      <c r="UIH14" s="107"/>
      <c r="UII14" s="108"/>
      <c r="UIJ14" s="107"/>
      <c r="UIK14" s="108"/>
      <c r="UIL14" s="107"/>
      <c r="UIM14" s="108"/>
      <c r="UIN14" s="107"/>
      <c r="UIO14" s="108"/>
      <c r="UIP14" s="107"/>
      <c r="UIQ14" s="108"/>
      <c r="UIR14" s="107"/>
      <c r="UIS14" s="108"/>
      <c r="UIT14" s="107"/>
      <c r="UIU14" s="108"/>
      <c r="UIV14" s="107"/>
      <c r="UIW14" s="108"/>
      <c r="UIX14" s="107"/>
      <c r="UIY14" s="108"/>
      <c r="UIZ14" s="107"/>
      <c r="UJA14" s="108"/>
      <c r="UJB14" s="107"/>
      <c r="UJC14" s="108"/>
      <c r="UJD14" s="107"/>
      <c r="UJE14" s="108"/>
      <c r="UJF14" s="107"/>
      <c r="UJG14" s="108"/>
      <c r="UJH14" s="107"/>
      <c r="UJI14" s="108"/>
      <c r="UJJ14" s="107"/>
      <c r="UJK14" s="108"/>
      <c r="UJL14" s="107"/>
      <c r="UJM14" s="108"/>
      <c r="UJN14" s="107"/>
      <c r="UJO14" s="108"/>
      <c r="UJP14" s="107"/>
      <c r="UJQ14" s="108"/>
      <c r="UJR14" s="107"/>
      <c r="UJS14" s="108"/>
      <c r="UJT14" s="107"/>
      <c r="UJU14" s="108"/>
      <c r="UJV14" s="107"/>
      <c r="UJW14" s="108"/>
      <c r="UJX14" s="107"/>
      <c r="UJY14" s="108"/>
      <c r="UJZ14" s="107"/>
      <c r="UKA14" s="108"/>
      <c r="UKB14" s="107"/>
      <c r="UKC14" s="108"/>
      <c r="UKD14" s="107"/>
      <c r="UKE14" s="108"/>
      <c r="UKF14" s="107"/>
      <c r="UKG14" s="108"/>
      <c r="UKH14" s="107"/>
      <c r="UKI14" s="108"/>
      <c r="UKJ14" s="107"/>
      <c r="UKK14" s="108"/>
      <c r="UKL14" s="107"/>
      <c r="UKM14" s="108"/>
      <c r="UKN14" s="107"/>
      <c r="UKO14" s="108"/>
      <c r="UKP14" s="107"/>
      <c r="UKQ14" s="108"/>
      <c r="UKR14" s="107"/>
      <c r="UKS14" s="108"/>
      <c r="UKT14" s="107"/>
      <c r="UKU14" s="108"/>
      <c r="UKV14" s="107"/>
      <c r="UKW14" s="108"/>
      <c r="UKX14" s="107"/>
      <c r="UKY14" s="108"/>
      <c r="UKZ14" s="107"/>
      <c r="ULA14" s="108"/>
      <c r="ULB14" s="107"/>
      <c r="ULC14" s="108"/>
      <c r="ULD14" s="107"/>
      <c r="ULE14" s="108"/>
      <c r="ULF14" s="107"/>
      <c r="ULG14" s="108"/>
      <c r="ULH14" s="107"/>
      <c r="ULI14" s="108"/>
      <c r="ULJ14" s="107"/>
      <c r="ULK14" s="108"/>
      <c r="ULL14" s="107"/>
      <c r="ULM14" s="108"/>
      <c r="ULN14" s="107"/>
      <c r="ULO14" s="108"/>
      <c r="ULP14" s="107"/>
      <c r="ULQ14" s="108"/>
      <c r="ULR14" s="107"/>
      <c r="ULS14" s="108"/>
      <c r="ULT14" s="107"/>
      <c r="ULU14" s="108"/>
      <c r="ULV14" s="107"/>
      <c r="ULW14" s="108"/>
      <c r="ULX14" s="107"/>
      <c r="ULY14" s="108"/>
      <c r="ULZ14" s="107"/>
      <c r="UMA14" s="108"/>
      <c r="UMB14" s="107"/>
      <c r="UMC14" s="108"/>
      <c r="UMD14" s="107"/>
      <c r="UME14" s="108"/>
      <c r="UMF14" s="107"/>
      <c r="UMG14" s="108"/>
      <c r="UMH14" s="107"/>
      <c r="UMI14" s="108"/>
      <c r="UMJ14" s="107"/>
      <c r="UMK14" s="108"/>
      <c r="UML14" s="107"/>
      <c r="UMM14" s="108"/>
      <c r="UMN14" s="107"/>
      <c r="UMO14" s="108"/>
      <c r="UMP14" s="107"/>
      <c r="UMQ14" s="108"/>
      <c r="UMR14" s="107"/>
      <c r="UMS14" s="108"/>
      <c r="UMT14" s="107"/>
      <c r="UMU14" s="108"/>
      <c r="UMV14" s="107"/>
      <c r="UMW14" s="108"/>
      <c r="UMX14" s="107"/>
      <c r="UMY14" s="108"/>
      <c r="UMZ14" s="107"/>
      <c r="UNA14" s="108"/>
      <c r="UNB14" s="107"/>
      <c r="UNC14" s="108"/>
      <c r="UND14" s="107"/>
      <c r="UNE14" s="108"/>
      <c r="UNF14" s="107"/>
      <c r="UNG14" s="108"/>
      <c r="UNH14" s="107"/>
      <c r="UNI14" s="108"/>
      <c r="UNJ14" s="107"/>
      <c r="UNK14" s="108"/>
      <c r="UNL14" s="107"/>
      <c r="UNM14" s="108"/>
      <c r="UNN14" s="107"/>
      <c r="UNO14" s="108"/>
      <c r="UNP14" s="107"/>
      <c r="UNQ14" s="108"/>
      <c r="UNR14" s="107"/>
      <c r="UNS14" s="108"/>
      <c r="UNT14" s="107"/>
      <c r="UNU14" s="108"/>
      <c r="UNV14" s="107"/>
      <c r="UNW14" s="108"/>
      <c r="UNX14" s="107"/>
      <c r="UNY14" s="108"/>
      <c r="UNZ14" s="107"/>
      <c r="UOA14" s="108"/>
      <c r="UOB14" s="107"/>
      <c r="UOC14" s="108"/>
      <c r="UOD14" s="107"/>
      <c r="UOE14" s="108"/>
      <c r="UOF14" s="107"/>
      <c r="UOG14" s="108"/>
      <c r="UOH14" s="107"/>
      <c r="UOI14" s="108"/>
      <c r="UOJ14" s="107"/>
      <c r="UOK14" s="108"/>
      <c r="UOL14" s="107"/>
      <c r="UOM14" s="108"/>
      <c r="UON14" s="107"/>
      <c r="UOO14" s="108"/>
      <c r="UOP14" s="107"/>
      <c r="UOQ14" s="108"/>
      <c r="UOR14" s="107"/>
      <c r="UOS14" s="108"/>
      <c r="UOT14" s="107"/>
      <c r="UOU14" s="108"/>
      <c r="UOV14" s="107"/>
      <c r="UOW14" s="108"/>
      <c r="UOX14" s="107"/>
      <c r="UOY14" s="108"/>
      <c r="UOZ14" s="107"/>
      <c r="UPA14" s="108"/>
      <c r="UPB14" s="107"/>
      <c r="UPC14" s="108"/>
      <c r="UPD14" s="107"/>
      <c r="UPE14" s="108"/>
      <c r="UPF14" s="107"/>
      <c r="UPG14" s="108"/>
      <c r="UPH14" s="107"/>
      <c r="UPI14" s="108"/>
      <c r="UPJ14" s="107"/>
      <c r="UPK14" s="108"/>
      <c r="UPL14" s="107"/>
      <c r="UPM14" s="108"/>
      <c r="UPN14" s="107"/>
      <c r="UPO14" s="108"/>
      <c r="UPP14" s="107"/>
      <c r="UPQ14" s="108"/>
      <c r="UPR14" s="107"/>
      <c r="UPS14" s="108"/>
      <c r="UPT14" s="107"/>
      <c r="UPU14" s="108"/>
      <c r="UPV14" s="107"/>
      <c r="UPW14" s="108"/>
      <c r="UPX14" s="107"/>
      <c r="UPY14" s="108"/>
      <c r="UPZ14" s="107"/>
      <c r="UQA14" s="108"/>
      <c r="UQB14" s="107"/>
      <c r="UQC14" s="108"/>
      <c r="UQD14" s="107"/>
      <c r="UQE14" s="108"/>
      <c r="UQF14" s="107"/>
      <c r="UQG14" s="108"/>
      <c r="UQH14" s="107"/>
      <c r="UQI14" s="108"/>
      <c r="UQJ14" s="107"/>
      <c r="UQK14" s="108"/>
      <c r="UQL14" s="107"/>
      <c r="UQM14" s="108"/>
      <c r="UQN14" s="107"/>
      <c r="UQO14" s="108"/>
      <c r="UQP14" s="107"/>
      <c r="UQQ14" s="108"/>
      <c r="UQR14" s="107"/>
      <c r="UQS14" s="108"/>
      <c r="UQT14" s="107"/>
      <c r="UQU14" s="108"/>
      <c r="UQV14" s="107"/>
      <c r="UQW14" s="108"/>
      <c r="UQX14" s="107"/>
      <c r="UQY14" s="108"/>
      <c r="UQZ14" s="107"/>
      <c r="URA14" s="108"/>
      <c r="URB14" s="107"/>
      <c r="URC14" s="108"/>
      <c r="URD14" s="107"/>
      <c r="URE14" s="108"/>
      <c r="URF14" s="107"/>
      <c r="URG14" s="108"/>
      <c r="URH14" s="107"/>
      <c r="URI14" s="108"/>
      <c r="URJ14" s="107"/>
      <c r="URK14" s="108"/>
      <c r="URL14" s="107"/>
      <c r="URM14" s="108"/>
      <c r="URN14" s="107"/>
      <c r="URO14" s="108"/>
      <c r="URP14" s="107"/>
      <c r="URQ14" s="108"/>
      <c r="URR14" s="107"/>
      <c r="URS14" s="108"/>
      <c r="URT14" s="107"/>
      <c r="URU14" s="108"/>
      <c r="URV14" s="107"/>
      <c r="URW14" s="108"/>
      <c r="URX14" s="107"/>
      <c r="URY14" s="108"/>
      <c r="URZ14" s="107"/>
      <c r="USA14" s="108"/>
      <c r="USB14" s="107"/>
      <c r="USC14" s="108"/>
      <c r="USD14" s="107"/>
      <c r="USE14" s="108"/>
      <c r="USF14" s="107"/>
      <c r="USG14" s="108"/>
      <c r="USH14" s="107"/>
      <c r="USI14" s="108"/>
      <c r="USJ14" s="107"/>
      <c r="USK14" s="108"/>
      <c r="USL14" s="107"/>
      <c r="USM14" s="108"/>
      <c r="USN14" s="107"/>
      <c r="USO14" s="108"/>
      <c r="USP14" s="107"/>
      <c r="USQ14" s="108"/>
      <c r="USR14" s="107"/>
      <c r="USS14" s="108"/>
      <c r="UST14" s="107"/>
      <c r="USU14" s="108"/>
      <c r="USV14" s="107"/>
      <c r="USW14" s="108"/>
      <c r="USX14" s="107"/>
      <c r="USY14" s="108"/>
      <c r="USZ14" s="107"/>
      <c r="UTA14" s="108"/>
      <c r="UTB14" s="107"/>
      <c r="UTC14" s="108"/>
      <c r="UTD14" s="107"/>
      <c r="UTE14" s="108"/>
      <c r="UTF14" s="107"/>
      <c r="UTG14" s="108"/>
      <c r="UTH14" s="107"/>
      <c r="UTI14" s="108"/>
      <c r="UTJ14" s="107"/>
      <c r="UTK14" s="108"/>
      <c r="UTL14" s="107"/>
      <c r="UTM14" s="108"/>
      <c r="UTN14" s="107"/>
      <c r="UTO14" s="108"/>
      <c r="UTP14" s="107"/>
      <c r="UTQ14" s="108"/>
      <c r="UTR14" s="107"/>
      <c r="UTS14" s="108"/>
      <c r="UTT14" s="107"/>
      <c r="UTU14" s="108"/>
      <c r="UTV14" s="107"/>
      <c r="UTW14" s="108"/>
      <c r="UTX14" s="107"/>
      <c r="UTY14" s="108"/>
      <c r="UTZ14" s="107"/>
      <c r="UUA14" s="108"/>
      <c r="UUB14" s="107"/>
      <c r="UUC14" s="108"/>
      <c r="UUD14" s="107"/>
      <c r="UUE14" s="108"/>
      <c r="UUF14" s="107"/>
      <c r="UUG14" s="108"/>
      <c r="UUH14" s="107"/>
      <c r="UUI14" s="108"/>
      <c r="UUJ14" s="107"/>
      <c r="UUK14" s="108"/>
      <c r="UUL14" s="107"/>
      <c r="UUM14" s="108"/>
      <c r="UUN14" s="107"/>
      <c r="UUO14" s="108"/>
      <c r="UUP14" s="107"/>
      <c r="UUQ14" s="108"/>
      <c r="UUR14" s="107"/>
      <c r="UUS14" s="108"/>
      <c r="UUT14" s="107"/>
      <c r="UUU14" s="108"/>
      <c r="UUV14" s="107"/>
      <c r="UUW14" s="108"/>
      <c r="UUX14" s="107"/>
      <c r="UUY14" s="108"/>
      <c r="UUZ14" s="107"/>
      <c r="UVA14" s="108"/>
      <c r="UVB14" s="107"/>
      <c r="UVC14" s="108"/>
      <c r="UVD14" s="107"/>
      <c r="UVE14" s="108"/>
      <c r="UVF14" s="107"/>
      <c r="UVG14" s="108"/>
      <c r="UVH14" s="107"/>
      <c r="UVI14" s="108"/>
      <c r="UVJ14" s="107"/>
      <c r="UVK14" s="108"/>
      <c r="UVL14" s="107"/>
      <c r="UVM14" s="108"/>
      <c r="UVN14" s="107"/>
      <c r="UVO14" s="108"/>
      <c r="UVP14" s="107"/>
      <c r="UVQ14" s="108"/>
      <c r="UVR14" s="107"/>
      <c r="UVS14" s="108"/>
      <c r="UVT14" s="107"/>
      <c r="UVU14" s="108"/>
      <c r="UVV14" s="107"/>
      <c r="UVW14" s="108"/>
      <c r="UVX14" s="107"/>
      <c r="UVY14" s="108"/>
      <c r="UVZ14" s="107"/>
      <c r="UWA14" s="108"/>
      <c r="UWB14" s="107"/>
      <c r="UWC14" s="108"/>
      <c r="UWD14" s="107"/>
      <c r="UWE14" s="108"/>
      <c r="UWF14" s="107"/>
      <c r="UWG14" s="108"/>
      <c r="UWH14" s="107"/>
      <c r="UWI14" s="108"/>
      <c r="UWJ14" s="107"/>
      <c r="UWK14" s="108"/>
      <c r="UWL14" s="107"/>
      <c r="UWM14" s="108"/>
      <c r="UWN14" s="107"/>
      <c r="UWO14" s="108"/>
      <c r="UWP14" s="107"/>
      <c r="UWQ14" s="108"/>
      <c r="UWR14" s="107"/>
      <c r="UWS14" s="108"/>
      <c r="UWT14" s="107"/>
      <c r="UWU14" s="108"/>
      <c r="UWV14" s="107"/>
      <c r="UWW14" s="108"/>
      <c r="UWX14" s="107"/>
      <c r="UWY14" s="108"/>
      <c r="UWZ14" s="107"/>
      <c r="UXA14" s="108"/>
      <c r="UXB14" s="107"/>
      <c r="UXC14" s="108"/>
      <c r="UXD14" s="107"/>
      <c r="UXE14" s="108"/>
      <c r="UXF14" s="107"/>
      <c r="UXG14" s="108"/>
      <c r="UXH14" s="107"/>
      <c r="UXI14" s="108"/>
      <c r="UXJ14" s="107"/>
      <c r="UXK14" s="108"/>
      <c r="UXL14" s="107"/>
      <c r="UXM14" s="108"/>
      <c r="UXN14" s="107"/>
      <c r="UXO14" s="108"/>
      <c r="UXP14" s="107"/>
      <c r="UXQ14" s="108"/>
      <c r="UXR14" s="107"/>
      <c r="UXS14" s="108"/>
      <c r="UXT14" s="107"/>
      <c r="UXU14" s="108"/>
      <c r="UXV14" s="107"/>
      <c r="UXW14" s="108"/>
      <c r="UXX14" s="107"/>
      <c r="UXY14" s="108"/>
      <c r="UXZ14" s="107"/>
      <c r="UYA14" s="108"/>
      <c r="UYB14" s="107"/>
      <c r="UYC14" s="108"/>
      <c r="UYD14" s="107"/>
      <c r="UYE14" s="108"/>
      <c r="UYF14" s="107"/>
      <c r="UYG14" s="108"/>
      <c r="UYH14" s="107"/>
      <c r="UYI14" s="108"/>
      <c r="UYJ14" s="107"/>
      <c r="UYK14" s="108"/>
      <c r="UYL14" s="107"/>
      <c r="UYM14" s="108"/>
      <c r="UYN14" s="107"/>
      <c r="UYO14" s="108"/>
      <c r="UYP14" s="107"/>
      <c r="UYQ14" s="108"/>
      <c r="UYR14" s="107"/>
      <c r="UYS14" s="108"/>
      <c r="UYT14" s="107"/>
      <c r="UYU14" s="108"/>
      <c r="UYV14" s="107"/>
      <c r="UYW14" s="108"/>
      <c r="UYX14" s="107"/>
      <c r="UYY14" s="108"/>
      <c r="UYZ14" s="107"/>
      <c r="UZA14" s="108"/>
      <c r="UZB14" s="107"/>
      <c r="UZC14" s="108"/>
      <c r="UZD14" s="107"/>
      <c r="UZE14" s="108"/>
      <c r="UZF14" s="107"/>
      <c r="UZG14" s="108"/>
      <c r="UZH14" s="107"/>
      <c r="UZI14" s="108"/>
      <c r="UZJ14" s="107"/>
      <c r="UZK14" s="108"/>
      <c r="UZL14" s="107"/>
      <c r="UZM14" s="108"/>
      <c r="UZN14" s="107"/>
      <c r="UZO14" s="108"/>
      <c r="UZP14" s="107"/>
      <c r="UZQ14" s="108"/>
      <c r="UZR14" s="107"/>
      <c r="UZS14" s="108"/>
      <c r="UZT14" s="107"/>
      <c r="UZU14" s="108"/>
      <c r="UZV14" s="107"/>
      <c r="UZW14" s="108"/>
      <c r="UZX14" s="107"/>
      <c r="UZY14" s="108"/>
      <c r="UZZ14" s="107"/>
      <c r="VAA14" s="108"/>
      <c r="VAB14" s="107"/>
      <c r="VAC14" s="108"/>
      <c r="VAD14" s="107"/>
      <c r="VAE14" s="108"/>
      <c r="VAF14" s="107"/>
      <c r="VAG14" s="108"/>
      <c r="VAH14" s="107"/>
      <c r="VAI14" s="108"/>
      <c r="VAJ14" s="107"/>
      <c r="VAK14" s="108"/>
      <c r="VAL14" s="107"/>
      <c r="VAM14" s="108"/>
      <c r="VAN14" s="107"/>
      <c r="VAO14" s="108"/>
      <c r="VAP14" s="107"/>
      <c r="VAQ14" s="108"/>
      <c r="VAR14" s="107"/>
      <c r="VAS14" s="108"/>
      <c r="VAT14" s="107"/>
      <c r="VAU14" s="108"/>
      <c r="VAV14" s="107"/>
      <c r="VAW14" s="108"/>
      <c r="VAX14" s="107"/>
      <c r="VAY14" s="108"/>
      <c r="VAZ14" s="107"/>
      <c r="VBA14" s="108"/>
      <c r="VBB14" s="107"/>
      <c r="VBC14" s="108"/>
      <c r="VBD14" s="107"/>
      <c r="VBE14" s="108"/>
      <c r="VBF14" s="107"/>
      <c r="VBG14" s="108"/>
      <c r="VBH14" s="107"/>
      <c r="VBI14" s="108"/>
      <c r="VBJ14" s="107"/>
      <c r="VBK14" s="108"/>
      <c r="VBL14" s="107"/>
      <c r="VBM14" s="108"/>
      <c r="VBN14" s="107"/>
      <c r="VBO14" s="108"/>
      <c r="VBP14" s="107"/>
      <c r="VBQ14" s="108"/>
      <c r="VBR14" s="107"/>
      <c r="VBS14" s="108"/>
      <c r="VBT14" s="107"/>
      <c r="VBU14" s="108"/>
      <c r="VBV14" s="107"/>
      <c r="VBW14" s="108"/>
      <c r="VBX14" s="107"/>
      <c r="VBY14" s="108"/>
      <c r="VBZ14" s="107"/>
      <c r="VCA14" s="108"/>
      <c r="VCB14" s="107"/>
      <c r="VCC14" s="108"/>
      <c r="VCD14" s="107"/>
      <c r="VCE14" s="108"/>
      <c r="VCF14" s="107"/>
      <c r="VCG14" s="108"/>
      <c r="VCH14" s="107"/>
      <c r="VCI14" s="108"/>
      <c r="VCJ14" s="107"/>
      <c r="VCK14" s="108"/>
      <c r="VCL14" s="107"/>
      <c r="VCM14" s="108"/>
      <c r="VCN14" s="107"/>
      <c r="VCO14" s="108"/>
      <c r="VCP14" s="107"/>
      <c r="VCQ14" s="108"/>
      <c r="VCR14" s="107"/>
      <c r="VCS14" s="108"/>
      <c r="VCT14" s="107"/>
      <c r="VCU14" s="108"/>
      <c r="VCV14" s="107"/>
      <c r="VCW14" s="108"/>
      <c r="VCX14" s="107"/>
      <c r="VCY14" s="108"/>
      <c r="VCZ14" s="107"/>
      <c r="VDA14" s="108"/>
      <c r="VDB14" s="107"/>
      <c r="VDC14" s="108"/>
      <c r="VDD14" s="107"/>
      <c r="VDE14" s="108"/>
      <c r="VDF14" s="107"/>
      <c r="VDG14" s="108"/>
      <c r="VDH14" s="107"/>
      <c r="VDI14" s="108"/>
      <c r="VDJ14" s="107"/>
      <c r="VDK14" s="108"/>
      <c r="VDL14" s="107"/>
      <c r="VDM14" s="108"/>
      <c r="VDN14" s="107"/>
      <c r="VDO14" s="108"/>
      <c r="VDP14" s="107"/>
      <c r="VDQ14" s="108"/>
      <c r="VDR14" s="107"/>
      <c r="VDS14" s="108"/>
      <c r="VDT14" s="107"/>
      <c r="VDU14" s="108"/>
      <c r="VDV14" s="107"/>
      <c r="VDW14" s="108"/>
      <c r="VDX14" s="107"/>
      <c r="VDY14" s="108"/>
      <c r="VDZ14" s="107"/>
      <c r="VEA14" s="108"/>
      <c r="VEB14" s="107"/>
      <c r="VEC14" s="108"/>
      <c r="VED14" s="107"/>
      <c r="VEE14" s="108"/>
      <c r="VEF14" s="107"/>
      <c r="VEG14" s="108"/>
      <c r="VEH14" s="107"/>
      <c r="VEI14" s="108"/>
      <c r="VEJ14" s="107"/>
      <c r="VEK14" s="108"/>
      <c r="VEL14" s="107"/>
      <c r="VEM14" s="108"/>
      <c r="VEN14" s="107"/>
      <c r="VEO14" s="108"/>
      <c r="VEP14" s="107"/>
      <c r="VEQ14" s="108"/>
      <c r="VER14" s="107"/>
      <c r="VES14" s="108"/>
      <c r="VET14" s="107"/>
      <c r="VEU14" s="108"/>
      <c r="VEV14" s="107"/>
      <c r="VEW14" s="108"/>
      <c r="VEX14" s="107"/>
      <c r="VEY14" s="108"/>
      <c r="VEZ14" s="107"/>
      <c r="VFA14" s="108"/>
      <c r="VFB14" s="107"/>
      <c r="VFC14" s="108"/>
      <c r="VFD14" s="107"/>
      <c r="VFE14" s="108"/>
      <c r="VFF14" s="107"/>
      <c r="VFG14" s="108"/>
      <c r="VFH14" s="107"/>
      <c r="VFI14" s="108"/>
      <c r="VFJ14" s="107"/>
      <c r="VFK14" s="108"/>
      <c r="VFL14" s="107"/>
      <c r="VFM14" s="108"/>
      <c r="VFN14" s="107"/>
      <c r="VFO14" s="108"/>
      <c r="VFP14" s="107"/>
      <c r="VFQ14" s="108"/>
      <c r="VFR14" s="107"/>
      <c r="VFS14" s="108"/>
      <c r="VFT14" s="107"/>
      <c r="VFU14" s="108"/>
      <c r="VFV14" s="107"/>
      <c r="VFW14" s="108"/>
      <c r="VFX14" s="107"/>
      <c r="VFY14" s="108"/>
      <c r="VFZ14" s="107"/>
      <c r="VGA14" s="108"/>
      <c r="VGB14" s="107"/>
      <c r="VGC14" s="108"/>
      <c r="VGD14" s="107"/>
      <c r="VGE14" s="108"/>
      <c r="VGF14" s="107"/>
      <c r="VGG14" s="108"/>
      <c r="VGH14" s="107"/>
      <c r="VGI14" s="108"/>
      <c r="VGJ14" s="107"/>
      <c r="VGK14" s="108"/>
      <c r="VGL14" s="107"/>
      <c r="VGM14" s="108"/>
      <c r="VGN14" s="107"/>
      <c r="VGO14" s="108"/>
      <c r="VGP14" s="107"/>
      <c r="VGQ14" s="108"/>
      <c r="VGR14" s="107"/>
      <c r="VGS14" s="108"/>
      <c r="VGT14" s="107"/>
      <c r="VGU14" s="108"/>
      <c r="VGV14" s="107"/>
      <c r="VGW14" s="108"/>
      <c r="VGX14" s="107"/>
      <c r="VGY14" s="108"/>
      <c r="VGZ14" s="107"/>
      <c r="VHA14" s="108"/>
      <c r="VHB14" s="107"/>
      <c r="VHC14" s="108"/>
      <c r="VHD14" s="107"/>
      <c r="VHE14" s="108"/>
      <c r="VHF14" s="107"/>
      <c r="VHG14" s="108"/>
      <c r="VHH14" s="107"/>
      <c r="VHI14" s="108"/>
      <c r="VHJ14" s="107"/>
      <c r="VHK14" s="108"/>
      <c r="VHL14" s="107"/>
      <c r="VHM14" s="108"/>
      <c r="VHN14" s="107"/>
      <c r="VHO14" s="108"/>
      <c r="VHP14" s="107"/>
      <c r="VHQ14" s="108"/>
      <c r="VHR14" s="107"/>
      <c r="VHS14" s="108"/>
      <c r="VHT14" s="107"/>
      <c r="VHU14" s="108"/>
      <c r="VHV14" s="107"/>
      <c r="VHW14" s="108"/>
      <c r="VHX14" s="107"/>
      <c r="VHY14" s="108"/>
      <c r="VHZ14" s="107"/>
      <c r="VIA14" s="108"/>
      <c r="VIB14" s="107"/>
      <c r="VIC14" s="108"/>
      <c r="VID14" s="107"/>
      <c r="VIE14" s="108"/>
      <c r="VIF14" s="107"/>
      <c r="VIG14" s="108"/>
      <c r="VIH14" s="107"/>
      <c r="VII14" s="108"/>
      <c r="VIJ14" s="107"/>
      <c r="VIK14" s="108"/>
      <c r="VIL14" s="107"/>
      <c r="VIM14" s="108"/>
      <c r="VIN14" s="107"/>
      <c r="VIO14" s="108"/>
      <c r="VIP14" s="107"/>
      <c r="VIQ14" s="108"/>
      <c r="VIR14" s="107"/>
      <c r="VIS14" s="108"/>
      <c r="VIT14" s="107"/>
      <c r="VIU14" s="108"/>
      <c r="VIV14" s="107"/>
      <c r="VIW14" s="108"/>
      <c r="VIX14" s="107"/>
      <c r="VIY14" s="108"/>
      <c r="VIZ14" s="107"/>
      <c r="VJA14" s="108"/>
      <c r="VJB14" s="107"/>
      <c r="VJC14" s="108"/>
      <c r="VJD14" s="107"/>
      <c r="VJE14" s="108"/>
      <c r="VJF14" s="107"/>
      <c r="VJG14" s="108"/>
      <c r="VJH14" s="107"/>
      <c r="VJI14" s="108"/>
      <c r="VJJ14" s="107"/>
      <c r="VJK14" s="108"/>
      <c r="VJL14" s="107"/>
      <c r="VJM14" s="108"/>
      <c r="VJN14" s="107"/>
      <c r="VJO14" s="108"/>
      <c r="VJP14" s="107"/>
      <c r="VJQ14" s="108"/>
      <c r="VJR14" s="107"/>
      <c r="VJS14" s="108"/>
      <c r="VJT14" s="107"/>
      <c r="VJU14" s="108"/>
      <c r="VJV14" s="107"/>
      <c r="VJW14" s="108"/>
      <c r="VJX14" s="107"/>
      <c r="VJY14" s="108"/>
      <c r="VJZ14" s="107"/>
      <c r="VKA14" s="108"/>
      <c r="VKB14" s="107"/>
      <c r="VKC14" s="108"/>
      <c r="VKD14" s="107"/>
      <c r="VKE14" s="108"/>
      <c r="VKF14" s="107"/>
      <c r="VKG14" s="108"/>
      <c r="VKH14" s="107"/>
      <c r="VKI14" s="108"/>
      <c r="VKJ14" s="107"/>
      <c r="VKK14" s="108"/>
      <c r="VKL14" s="107"/>
      <c r="VKM14" s="108"/>
      <c r="VKN14" s="107"/>
      <c r="VKO14" s="108"/>
      <c r="VKP14" s="107"/>
      <c r="VKQ14" s="108"/>
      <c r="VKR14" s="107"/>
      <c r="VKS14" s="108"/>
      <c r="VKT14" s="107"/>
      <c r="VKU14" s="108"/>
      <c r="VKV14" s="107"/>
      <c r="VKW14" s="108"/>
      <c r="VKX14" s="107"/>
      <c r="VKY14" s="108"/>
      <c r="VKZ14" s="107"/>
      <c r="VLA14" s="108"/>
      <c r="VLB14" s="107"/>
      <c r="VLC14" s="108"/>
      <c r="VLD14" s="107"/>
      <c r="VLE14" s="108"/>
      <c r="VLF14" s="107"/>
      <c r="VLG14" s="108"/>
      <c r="VLH14" s="107"/>
      <c r="VLI14" s="108"/>
      <c r="VLJ14" s="107"/>
      <c r="VLK14" s="108"/>
      <c r="VLL14" s="107"/>
      <c r="VLM14" s="108"/>
      <c r="VLN14" s="107"/>
      <c r="VLO14" s="108"/>
      <c r="VLP14" s="107"/>
      <c r="VLQ14" s="108"/>
      <c r="VLR14" s="107"/>
      <c r="VLS14" s="108"/>
      <c r="VLT14" s="107"/>
      <c r="VLU14" s="108"/>
      <c r="VLV14" s="107"/>
      <c r="VLW14" s="108"/>
      <c r="VLX14" s="107"/>
      <c r="VLY14" s="108"/>
      <c r="VLZ14" s="107"/>
      <c r="VMA14" s="108"/>
      <c r="VMB14" s="107"/>
      <c r="VMC14" s="108"/>
      <c r="VMD14" s="107"/>
      <c r="VME14" s="108"/>
      <c r="VMF14" s="107"/>
      <c r="VMG14" s="108"/>
      <c r="VMH14" s="107"/>
      <c r="VMI14" s="108"/>
      <c r="VMJ14" s="107"/>
      <c r="VMK14" s="108"/>
      <c r="VML14" s="107"/>
      <c r="VMM14" s="108"/>
      <c r="VMN14" s="107"/>
      <c r="VMO14" s="108"/>
      <c r="VMP14" s="107"/>
      <c r="VMQ14" s="108"/>
      <c r="VMR14" s="107"/>
      <c r="VMS14" s="108"/>
      <c r="VMT14" s="107"/>
      <c r="VMU14" s="108"/>
      <c r="VMV14" s="107"/>
      <c r="VMW14" s="108"/>
      <c r="VMX14" s="107"/>
      <c r="VMY14" s="108"/>
      <c r="VMZ14" s="107"/>
      <c r="VNA14" s="108"/>
      <c r="VNB14" s="107"/>
      <c r="VNC14" s="108"/>
      <c r="VND14" s="107"/>
      <c r="VNE14" s="108"/>
      <c r="VNF14" s="107"/>
      <c r="VNG14" s="108"/>
      <c r="VNH14" s="107"/>
      <c r="VNI14" s="108"/>
      <c r="VNJ14" s="107"/>
      <c r="VNK14" s="108"/>
      <c r="VNL14" s="107"/>
      <c r="VNM14" s="108"/>
      <c r="VNN14" s="107"/>
      <c r="VNO14" s="108"/>
      <c r="VNP14" s="107"/>
      <c r="VNQ14" s="108"/>
      <c r="VNR14" s="107"/>
      <c r="VNS14" s="108"/>
      <c r="VNT14" s="107"/>
      <c r="VNU14" s="108"/>
      <c r="VNV14" s="107"/>
      <c r="VNW14" s="108"/>
      <c r="VNX14" s="107"/>
      <c r="VNY14" s="108"/>
      <c r="VNZ14" s="107"/>
      <c r="VOA14" s="108"/>
      <c r="VOB14" s="107"/>
      <c r="VOC14" s="108"/>
      <c r="VOD14" s="107"/>
      <c r="VOE14" s="108"/>
      <c r="VOF14" s="107"/>
      <c r="VOG14" s="108"/>
      <c r="VOH14" s="107"/>
      <c r="VOI14" s="108"/>
      <c r="VOJ14" s="107"/>
      <c r="VOK14" s="108"/>
      <c r="VOL14" s="107"/>
      <c r="VOM14" s="108"/>
      <c r="VON14" s="107"/>
      <c r="VOO14" s="108"/>
      <c r="VOP14" s="107"/>
      <c r="VOQ14" s="108"/>
      <c r="VOR14" s="107"/>
      <c r="VOS14" s="108"/>
      <c r="VOT14" s="107"/>
      <c r="VOU14" s="108"/>
      <c r="VOV14" s="107"/>
      <c r="VOW14" s="108"/>
      <c r="VOX14" s="107"/>
      <c r="VOY14" s="108"/>
      <c r="VOZ14" s="107"/>
      <c r="VPA14" s="108"/>
      <c r="VPB14" s="107"/>
      <c r="VPC14" s="108"/>
      <c r="VPD14" s="107"/>
      <c r="VPE14" s="108"/>
      <c r="VPF14" s="107"/>
      <c r="VPG14" s="108"/>
      <c r="VPH14" s="107"/>
      <c r="VPI14" s="108"/>
      <c r="VPJ14" s="107"/>
      <c r="VPK14" s="108"/>
      <c r="VPL14" s="107"/>
      <c r="VPM14" s="108"/>
      <c r="VPN14" s="107"/>
      <c r="VPO14" s="108"/>
      <c r="VPP14" s="107"/>
      <c r="VPQ14" s="108"/>
      <c r="VPR14" s="107"/>
      <c r="VPS14" s="108"/>
      <c r="VPT14" s="107"/>
      <c r="VPU14" s="108"/>
      <c r="VPV14" s="107"/>
      <c r="VPW14" s="108"/>
      <c r="VPX14" s="107"/>
      <c r="VPY14" s="108"/>
      <c r="VPZ14" s="107"/>
      <c r="VQA14" s="108"/>
      <c r="VQB14" s="107"/>
      <c r="VQC14" s="108"/>
      <c r="VQD14" s="107"/>
      <c r="VQE14" s="108"/>
      <c r="VQF14" s="107"/>
      <c r="VQG14" s="108"/>
      <c r="VQH14" s="107"/>
      <c r="VQI14" s="108"/>
      <c r="VQJ14" s="107"/>
      <c r="VQK14" s="108"/>
      <c r="VQL14" s="107"/>
      <c r="VQM14" s="108"/>
      <c r="VQN14" s="107"/>
      <c r="VQO14" s="108"/>
      <c r="VQP14" s="107"/>
      <c r="VQQ14" s="108"/>
      <c r="VQR14" s="107"/>
      <c r="VQS14" s="108"/>
      <c r="VQT14" s="107"/>
      <c r="VQU14" s="108"/>
      <c r="VQV14" s="107"/>
      <c r="VQW14" s="108"/>
      <c r="VQX14" s="107"/>
      <c r="VQY14" s="108"/>
      <c r="VQZ14" s="107"/>
      <c r="VRA14" s="108"/>
      <c r="VRB14" s="107"/>
      <c r="VRC14" s="108"/>
      <c r="VRD14" s="107"/>
      <c r="VRE14" s="108"/>
      <c r="VRF14" s="107"/>
      <c r="VRG14" s="108"/>
      <c r="VRH14" s="107"/>
      <c r="VRI14" s="108"/>
      <c r="VRJ14" s="107"/>
      <c r="VRK14" s="108"/>
      <c r="VRL14" s="107"/>
      <c r="VRM14" s="108"/>
      <c r="VRN14" s="107"/>
      <c r="VRO14" s="108"/>
      <c r="VRP14" s="107"/>
      <c r="VRQ14" s="108"/>
      <c r="VRR14" s="107"/>
      <c r="VRS14" s="108"/>
      <c r="VRT14" s="107"/>
      <c r="VRU14" s="108"/>
      <c r="VRV14" s="107"/>
      <c r="VRW14" s="108"/>
      <c r="VRX14" s="107"/>
      <c r="VRY14" s="108"/>
      <c r="VRZ14" s="107"/>
      <c r="VSA14" s="108"/>
      <c r="VSB14" s="107"/>
      <c r="VSC14" s="108"/>
      <c r="VSD14" s="107"/>
      <c r="VSE14" s="108"/>
      <c r="VSF14" s="107"/>
      <c r="VSG14" s="108"/>
      <c r="VSH14" s="107"/>
      <c r="VSI14" s="108"/>
      <c r="VSJ14" s="107"/>
      <c r="VSK14" s="108"/>
      <c r="VSL14" s="107"/>
      <c r="VSM14" s="108"/>
      <c r="VSN14" s="107"/>
      <c r="VSO14" s="108"/>
      <c r="VSP14" s="107"/>
      <c r="VSQ14" s="108"/>
      <c r="VSR14" s="107"/>
      <c r="VSS14" s="108"/>
      <c r="VST14" s="107"/>
      <c r="VSU14" s="108"/>
      <c r="VSV14" s="107"/>
      <c r="VSW14" s="108"/>
      <c r="VSX14" s="107"/>
      <c r="VSY14" s="108"/>
      <c r="VSZ14" s="107"/>
      <c r="VTA14" s="108"/>
      <c r="VTB14" s="107"/>
      <c r="VTC14" s="108"/>
      <c r="VTD14" s="107"/>
      <c r="VTE14" s="108"/>
      <c r="VTF14" s="107"/>
      <c r="VTG14" s="108"/>
      <c r="VTH14" s="107"/>
      <c r="VTI14" s="108"/>
      <c r="VTJ14" s="107"/>
      <c r="VTK14" s="108"/>
      <c r="VTL14" s="107"/>
      <c r="VTM14" s="108"/>
      <c r="VTN14" s="107"/>
      <c r="VTO14" s="108"/>
      <c r="VTP14" s="107"/>
      <c r="VTQ14" s="108"/>
      <c r="VTR14" s="107"/>
      <c r="VTS14" s="108"/>
      <c r="VTT14" s="107"/>
      <c r="VTU14" s="108"/>
      <c r="VTV14" s="107"/>
      <c r="VTW14" s="108"/>
      <c r="VTX14" s="107"/>
      <c r="VTY14" s="108"/>
      <c r="VTZ14" s="107"/>
      <c r="VUA14" s="108"/>
      <c r="VUB14" s="107"/>
      <c r="VUC14" s="108"/>
      <c r="VUD14" s="107"/>
      <c r="VUE14" s="108"/>
      <c r="VUF14" s="107"/>
      <c r="VUG14" s="108"/>
      <c r="VUH14" s="107"/>
      <c r="VUI14" s="108"/>
      <c r="VUJ14" s="107"/>
      <c r="VUK14" s="108"/>
      <c r="VUL14" s="107"/>
      <c r="VUM14" s="108"/>
      <c r="VUN14" s="107"/>
      <c r="VUO14" s="108"/>
      <c r="VUP14" s="107"/>
      <c r="VUQ14" s="108"/>
      <c r="VUR14" s="107"/>
      <c r="VUS14" s="108"/>
      <c r="VUT14" s="107"/>
      <c r="VUU14" s="108"/>
      <c r="VUV14" s="107"/>
      <c r="VUW14" s="108"/>
      <c r="VUX14" s="107"/>
      <c r="VUY14" s="108"/>
      <c r="VUZ14" s="107"/>
      <c r="VVA14" s="108"/>
      <c r="VVB14" s="107"/>
      <c r="VVC14" s="108"/>
      <c r="VVD14" s="107"/>
      <c r="VVE14" s="108"/>
      <c r="VVF14" s="107"/>
      <c r="VVG14" s="108"/>
      <c r="VVH14" s="107"/>
      <c r="VVI14" s="108"/>
      <c r="VVJ14" s="107"/>
      <c r="VVK14" s="108"/>
      <c r="VVL14" s="107"/>
      <c r="VVM14" s="108"/>
      <c r="VVN14" s="107"/>
      <c r="VVO14" s="108"/>
      <c r="VVP14" s="107"/>
      <c r="VVQ14" s="108"/>
      <c r="VVR14" s="107"/>
      <c r="VVS14" s="108"/>
      <c r="VVT14" s="107"/>
      <c r="VVU14" s="108"/>
      <c r="VVV14" s="107"/>
      <c r="VVW14" s="108"/>
      <c r="VVX14" s="107"/>
      <c r="VVY14" s="108"/>
      <c r="VVZ14" s="107"/>
      <c r="VWA14" s="108"/>
      <c r="VWB14" s="107"/>
      <c r="VWC14" s="108"/>
      <c r="VWD14" s="107"/>
      <c r="VWE14" s="108"/>
      <c r="VWF14" s="107"/>
      <c r="VWG14" s="108"/>
      <c r="VWH14" s="107"/>
      <c r="VWI14" s="108"/>
      <c r="VWJ14" s="107"/>
      <c r="VWK14" s="108"/>
      <c r="VWL14" s="107"/>
      <c r="VWM14" s="108"/>
      <c r="VWN14" s="107"/>
      <c r="VWO14" s="108"/>
      <c r="VWP14" s="107"/>
      <c r="VWQ14" s="108"/>
      <c r="VWR14" s="107"/>
      <c r="VWS14" s="108"/>
      <c r="VWT14" s="107"/>
      <c r="VWU14" s="108"/>
      <c r="VWV14" s="107"/>
      <c r="VWW14" s="108"/>
      <c r="VWX14" s="107"/>
      <c r="VWY14" s="108"/>
      <c r="VWZ14" s="107"/>
      <c r="VXA14" s="108"/>
      <c r="VXB14" s="107"/>
      <c r="VXC14" s="108"/>
      <c r="VXD14" s="107"/>
      <c r="VXE14" s="108"/>
      <c r="VXF14" s="107"/>
      <c r="VXG14" s="108"/>
      <c r="VXH14" s="107"/>
      <c r="VXI14" s="108"/>
      <c r="VXJ14" s="107"/>
      <c r="VXK14" s="108"/>
      <c r="VXL14" s="107"/>
      <c r="VXM14" s="108"/>
      <c r="VXN14" s="107"/>
      <c r="VXO14" s="108"/>
      <c r="VXP14" s="107"/>
      <c r="VXQ14" s="108"/>
      <c r="VXR14" s="107"/>
      <c r="VXS14" s="108"/>
      <c r="VXT14" s="107"/>
      <c r="VXU14" s="108"/>
      <c r="VXV14" s="107"/>
      <c r="VXW14" s="108"/>
      <c r="VXX14" s="107"/>
      <c r="VXY14" s="108"/>
      <c r="VXZ14" s="107"/>
      <c r="VYA14" s="108"/>
      <c r="VYB14" s="107"/>
      <c r="VYC14" s="108"/>
      <c r="VYD14" s="107"/>
      <c r="VYE14" s="108"/>
      <c r="VYF14" s="107"/>
      <c r="VYG14" s="108"/>
      <c r="VYH14" s="107"/>
      <c r="VYI14" s="108"/>
      <c r="VYJ14" s="107"/>
      <c r="VYK14" s="108"/>
      <c r="VYL14" s="107"/>
      <c r="VYM14" s="108"/>
      <c r="VYN14" s="107"/>
      <c r="VYO14" s="108"/>
      <c r="VYP14" s="107"/>
      <c r="VYQ14" s="108"/>
      <c r="VYR14" s="107"/>
      <c r="VYS14" s="108"/>
      <c r="VYT14" s="107"/>
      <c r="VYU14" s="108"/>
      <c r="VYV14" s="107"/>
      <c r="VYW14" s="108"/>
      <c r="VYX14" s="107"/>
      <c r="VYY14" s="108"/>
      <c r="VYZ14" s="107"/>
      <c r="VZA14" s="108"/>
      <c r="VZB14" s="107"/>
      <c r="VZC14" s="108"/>
      <c r="VZD14" s="107"/>
      <c r="VZE14" s="108"/>
      <c r="VZF14" s="107"/>
      <c r="VZG14" s="108"/>
      <c r="VZH14" s="107"/>
      <c r="VZI14" s="108"/>
      <c r="VZJ14" s="107"/>
      <c r="VZK14" s="108"/>
      <c r="VZL14" s="107"/>
      <c r="VZM14" s="108"/>
      <c r="VZN14" s="107"/>
      <c r="VZO14" s="108"/>
      <c r="VZP14" s="107"/>
      <c r="VZQ14" s="108"/>
      <c r="VZR14" s="107"/>
      <c r="VZS14" s="108"/>
      <c r="VZT14" s="107"/>
      <c r="VZU14" s="108"/>
      <c r="VZV14" s="107"/>
      <c r="VZW14" s="108"/>
      <c r="VZX14" s="107"/>
      <c r="VZY14" s="108"/>
      <c r="VZZ14" s="107"/>
      <c r="WAA14" s="108"/>
      <c r="WAB14" s="107"/>
      <c r="WAC14" s="108"/>
      <c r="WAD14" s="107"/>
      <c r="WAE14" s="108"/>
      <c r="WAF14" s="107"/>
      <c r="WAG14" s="108"/>
      <c r="WAH14" s="107"/>
      <c r="WAI14" s="108"/>
      <c r="WAJ14" s="107"/>
      <c r="WAK14" s="108"/>
      <c r="WAL14" s="107"/>
      <c r="WAM14" s="108"/>
      <c r="WAN14" s="107"/>
      <c r="WAO14" s="108"/>
      <c r="WAP14" s="107"/>
      <c r="WAQ14" s="108"/>
      <c r="WAR14" s="107"/>
      <c r="WAS14" s="108"/>
      <c r="WAT14" s="107"/>
      <c r="WAU14" s="108"/>
      <c r="WAV14" s="107"/>
      <c r="WAW14" s="108"/>
      <c r="WAX14" s="107"/>
      <c r="WAY14" s="108"/>
      <c r="WAZ14" s="107"/>
      <c r="WBA14" s="108"/>
      <c r="WBB14" s="107"/>
      <c r="WBC14" s="108"/>
      <c r="WBD14" s="107"/>
      <c r="WBE14" s="108"/>
      <c r="WBF14" s="107"/>
      <c r="WBG14" s="108"/>
      <c r="WBH14" s="107"/>
      <c r="WBI14" s="108"/>
      <c r="WBJ14" s="107"/>
      <c r="WBK14" s="108"/>
      <c r="WBL14" s="107"/>
      <c r="WBM14" s="108"/>
      <c r="WBN14" s="107"/>
      <c r="WBO14" s="108"/>
      <c r="WBP14" s="107"/>
      <c r="WBQ14" s="108"/>
      <c r="WBR14" s="107"/>
      <c r="WBS14" s="108"/>
      <c r="WBT14" s="107"/>
      <c r="WBU14" s="108"/>
      <c r="WBV14" s="107"/>
      <c r="WBW14" s="108"/>
      <c r="WBX14" s="107"/>
      <c r="WBY14" s="108"/>
      <c r="WBZ14" s="107"/>
      <c r="WCA14" s="108"/>
      <c r="WCB14" s="107"/>
      <c r="WCC14" s="108"/>
      <c r="WCD14" s="107"/>
      <c r="WCE14" s="108"/>
      <c r="WCF14" s="107"/>
      <c r="WCG14" s="108"/>
      <c r="WCH14" s="107"/>
      <c r="WCI14" s="108"/>
      <c r="WCJ14" s="107"/>
      <c r="WCK14" s="108"/>
      <c r="WCL14" s="107"/>
      <c r="WCM14" s="108"/>
      <c r="WCN14" s="107"/>
      <c r="WCO14" s="108"/>
      <c r="WCP14" s="107"/>
      <c r="WCQ14" s="108"/>
      <c r="WCR14" s="107"/>
      <c r="WCS14" s="108"/>
      <c r="WCT14" s="107"/>
      <c r="WCU14" s="108"/>
      <c r="WCV14" s="107"/>
      <c r="WCW14" s="108"/>
      <c r="WCX14" s="107"/>
      <c r="WCY14" s="108"/>
      <c r="WCZ14" s="107"/>
      <c r="WDA14" s="108"/>
      <c r="WDB14" s="107"/>
      <c r="WDC14" s="108"/>
      <c r="WDD14" s="107"/>
      <c r="WDE14" s="108"/>
      <c r="WDF14" s="107"/>
      <c r="WDG14" s="108"/>
      <c r="WDH14" s="107"/>
      <c r="WDI14" s="108"/>
      <c r="WDJ14" s="107"/>
      <c r="WDK14" s="108"/>
      <c r="WDL14" s="107"/>
      <c r="WDM14" s="108"/>
      <c r="WDN14" s="107"/>
      <c r="WDO14" s="108"/>
      <c r="WDP14" s="107"/>
      <c r="WDQ14" s="108"/>
      <c r="WDR14" s="107"/>
      <c r="WDS14" s="108"/>
      <c r="WDT14" s="107"/>
      <c r="WDU14" s="108"/>
      <c r="WDV14" s="107"/>
      <c r="WDW14" s="108"/>
      <c r="WDX14" s="107"/>
      <c r="WDY14" s="108"/>
      <c r="WDZ14" s="107"/>
      <c r="WEA14" s="108"/>
      <c r="WEB14" s="107"/>
      <c r="WEC14" s="108"/>
      <c r="WED14" s="107"/>
      <c r="WEE14" s="108"/>
      <c r="WEF14" s="107"/>
      <c r="WEG14" s="108"/>
      <c r="WEH14" s="107"/>
      <c r="WEI14" s="108"/>
      <c r="WEJ14" s="107"/>
      <c r="WEK14" s="108"/>
      <c r="WEL14" s="107"/>
      <c r="WEM14" s="108"/>
      <c r="WEN14" s="107"/>
      <c r="WEO14" s="108"/>
      <c r="WEP14" s="107"/>
      <c r="WEQ14" s="108"/>
      <c r="WER14" s="107"/>
      <c r="WES14" s="108"/>
      <c r="WET14" s="107"/>
      <c r="WEU14" s="108"/>
      <c r="WEV14" s="107"/>
      <c r="WEW14" s="108"/>
      <c r="WEX14" s="107"/>
      <c r="WEY14" s="108"/>
      <c r="WEZ14" s="107"/>
      <c r="WFA14" s="108"/>
      <c r="WFB14" s="107"/>
      <c r="WFC14" s="108"/>
      <c r="WFD14" s="107"/>
      <c r="WFE14" s="108"/>
      <c r="WFF14" s="107"/>
      <c r="WFG14" s="108"/>
      <c r="WFH14" s="107"/>
      <c r="WFI14" s="108"/>
      <c r="WFJ14" s="107"/>
      <c r="WFK14" s="108"/>
      <c r="WFL14" s="107"/>
      <c r="WFM14" s="108"/>
      <c r="WFN14" s="107"/>
      <c r="WFO14" s="108"/>
      <c r="WFP14" s="107"/>
      <c r="WFQ14" s="108"/>
      <c r="WFR14" s="107"/>
      <c r="WFS14" s="108"/>
      <c r="WFT14" s="107"/>
      <c r="WFU14" s="108"/>
      <c r="WFV14" s="107"/>
      <c r="WFW14" s="108"/>
      <c r="WFX14" s="107"/>
      <c r="WFY14" s="108"/>
      <c r="WFZ14" s="107"/>
      <c r="WGA14" s="108"/>
      <c r="WGB14" s="107"/>
      <c r="WGC14" s="108"/>
      <c r="WGD14" s="107"/>
      <c r="WGE14" s="108"/>
      <c r="WGF14" s="107"/>
      <c r="WGG14" s="108"/>
      <c r="WGH14" s="107"/>
      <c r="WGI14" s="108"/>
      <c r="WGJ14" s="107"/>
      <c r="WGK14" s="108"/>
      <c r="WGL14" s="107"/>
      <c r="WGM14" s="108"/>
      <c r="WGN14" s="107"/>
      <c r="WGO14" s="108"/>
      <c r="WGP14" s="107"/>
      <c r="WGQ14" s="108"/>
      <c r="WGR14" s="107"/>
      <c r="WGS14" s="108"/>
      <c r="WGT14" s="107"/>
      <c r="WGU14" s="108"/>
      <c r="WGV14" s="107"/>
      <c r="WGW14" s="108"/>
      <c r="WGX14" s="107"/>
      <c r="WGY14" s="108"/>
      <c r="WGZ14" s="107"/>
      <c r="WHA14" s="108"/>
      <c r="WHB14" s="107"/>
      <c r="WHC14" s="108"/>
      <c r="WHD14" s="107"/>
      <c r="WHE14" s="108"/>
      <c r="WHF14" s="107"/>
      <c r="WHG14" s="108"/>
      <c r="WHH14" s="107"/>
      <c r="WHI14" s="108"/>
      <c r="WHJ14" s="107"/>
      <c r="WHK14" s="108"/>
      <c r="WHL14" s="107"/>
      <c r="WHM14" s="108"/>
      <c r="WHN14" s="107"/>
      <c r="WHO14" s="108"/>
      <c r="WHP14" s="107"/>
      <c r="WHQ14" s="108"/>
      <c r="WHR14" s="107"/>
      <c r="WHS14" s="108"/>
      <c r="WHT14" s="107"/>
      <c r="WHU14" s="108"/>
      <c r="WHV14" s="107"/>
      <c r="WHW14" s="108"/>
      <c r="WHX14" s="107"/>
      <c r="WHY14" s="108"/>
      <c r="WHZ14" s="107"/>
      <c r="WIA14" s="108"/>
      <c r="WIB14" s="107"/>
      <c r="WIC14" s="108"/>
      <c r="WID14" s="107"/>
      <c r="WIE14" s="108"/>
      <c r="WIF14" s="107"/>
      <c r="WIG14" s="108"/>
      <c r="WIH14" s="107"/>
      <c r="WII14" s="108"/>
      <c r="WIJ14" s="107"/>
      <c r="WIK14" s="108"/>
      <c r="WIL14" s="107"/>
      <c r="WIM14" s="108"/>
      <c r="WIN14" s="107"/>
      <c r="WIO14" s="108"/>
      <c r="WIP14" s="107"/>
      <c r="WIQ14" s="108"/>
      <c r="WIR14" s="107"/>
      <c r="WIS14" s="108"/>
      <c r="WIT14" s="107"/>
      <c r="WIU14" s="108"/>
      <c r="WIV14" s="107"/>
      <c r="WIW14" s="108"/>
      <c r="WIX14" s="107"/>
      <c r="WIY14" s="108"/>
      <c r="WIZ14" s="107"/>
      <c r="WJA14" s="108"/>
      <c r="WJB14" s="107"/>
      <c r="WJC14" s="108"/>
      <c r="WJD14" s="107"/>
      <c r="WJE14" s="108"/>
      <c r="WJF14" s="107"/>
      <c r="WJG14" s="108"/>
      <c r="WJH14" s="107"/>
      <c r="WJI14" s="108"/>
      <c r="WJJ14" s="107"/>
      <c r="WJK14" s="108"/>
      <c r="WJL14" s="107"/>
      <c r="WJM14" s="108"/>
      <c r="WJN14" s="107"/>
      <c r="WJO14" s="108"/>
      <c r="WJP14" s="107"/>
      <c r="WJQ14" s="108"/>
      <c r="WJR14" s="107"/>
      <c r="WJS14" s="108"/>
      <c r="WJT14" s="107"/>
      <c r="WJU14" s="108"/>
      <c r="WJV14" s="107"/>
      <c r="WJW14" s="108"/>
      <c r="WJX14" s="107"/>
      <c r="WJY14" s="108"/>
      <c r="WJZ14" s="107"/>
      <c r="WKA14" s="108"/>
      <c r="WKB14" s="107"/>
      <c r="WKC14" s="108"/>
      <c r="WKD14" s="107"/>
      <c r="WKE14" s="108"/>
      <c r="WKF14" s="107"/>
      <c r="WKG14" s="108"/>
      <c r="WKH14" s="107"/>
      <c r="WKI14" s="108"/>
      <c r="WKJ14" s="107"/>
      <c r="WKK14" s="108"/>
      <c r="WKL14" s="107"/>
      <c r="WKM14" s="108"/>
      <c r="WKN14" s="107"/>
      <c r="WKO14" s="108"/>
      <c r="WKP14" s="107"/>
      <c r="WKQ14" s="108"/>
      <c r="WKR14" s="107"/>
      <c r="WKS14" s="108"/>
      <c r="WKT14" s="107"/>
      <c r="WKU14" s="108"/>
      <c r="WKV14" s="107"/>
      <c r="WKW14" s="108"/>
      <c r="WKX14" s="107"/>
      <c r="WKY14" s="108"/>
      <c r="WKZ14" s="107"/>
      <c r="WLA14" s="108"/>
      <c r="WLB14" s="107"/>
      <c r="WLC14" s="108"/>
      <c r="WLD14" s="107"/>
      <c r="WLE14" s="108"/>
      <c r="WLF14" s="107"/>
      <c r="WLG14" s="108"/>
      <c r="WLH14" s="107"/>
      <c r="WLI14" s="108"/>
      <c r="WLJ14" s="107"/>
      <c r="WLK14" s="108"/>
      <c r="WLL14" s="107"/>
      <c r="WLM14" s="108"/>
      <c r="WLN14" s="107"/>
      <c r="WLO14" s="108"/>
      <c r="WLP14" s="107"/>
      <c r="WLQ14" s="108"/>
      <c r="WLR14" s="107"/>
      <c r="WLS14" s="108"/>
      <c r="WLT14" s="107"/>
      <c r="WLU14" s="108"/>
      <c r="WLV14" s="107"/>
      <c r="WLW14" s="108"/>
      <c r="WLX14" s="107"/>
      <c r="WLY14" s="108"/>
      <c r="WLZ14" s="107"/>
      <c r="WMA14" s="108"/>
      <c r="WMB14" s="107"/>
      <c r="WMC14" s="108"/>
      <c r="WMD14" s="107"/>
      <c r="WME14" s="108"/>
      <c r="WMF14" s="107"/>
      <c r="WMG14" s="108"/>
      <c r="WMH14" s="107"/>
      <c r="WMI14" s="108"/>
      <c r="WMJ14" s="107"/>
      <c r="WMK14" s="108"/>
      <c r="WML14" s="107"/>
      <c r="WMM14" s="108"/>
      <c r="WMN14" s="107"/>
      <c r="WMO14" s="108"/>
      <c r="WMP14" s="107"/>
      <c r="WMQ14" s="108"/>
      <c r="WMR14" s="107"/>
      <c r="WMS14" s="108"/>
      <c r="WMT14" s="107"/>
      <c r="WMU14" s="108"/>
      <c r="WMV14" s="107"/>
      <c r="WMW14" s="108"/>
      <c r="WMX14" s="107"/>
      <c r="WMY14" s="108"/>
      <c r="WMZ14" s="107"/>
      <c r="WNA14" s="108"/>
      <c r="WNB14" s="107"/>
      <c r="WNC14" s="108"/>
      <c r="WND14" s="107"/>
      <c r="WNE14" s="108"/>
      <c r="WNF14" s="107"/>
      <c r="WNG14" s="108"/>
      <c r="WNH14" s="107"/>
      <c r="WNI14" s="108"/>
      <c r="WNJ14" s="107"/>
      <c r="WNK14" s="108"/>
      <c r="WNL14" s="107"/>
      <c r="WNM14" s="108"/>
      <c r="WNN14" s="107"/>
      <c r="WNO14" s="108"/>
      <c r="WNP14" s="107"/>
      <c r="WNQ14" s="108"/>
      <c r="WNR14" s="107"/>
      <c r="WNS14" s="108"/>
      <c r="WNT14" s="107"/>
      <c r="WNU14" s="108"/>
      <c r="WNV14" s="107"/>
      <c r="WNW14" s="108"/>
      <c r="WNX14" s="107"/>
      <c r="WNY14" s="108"/>
      <c r="WNZ14" s="107"/>
      <c r="WOA14" s="108"/>
      <c r="WOB14" s="107"/>
      <c r="WOC14" s="108"/>
      <c r="WOD14" s="107"/>
      <c r="WOE14" s="108"/>
      <c r="WOF14" s="107"/>
      <c r="WOG14" s="108"/>
      <c r="WOH14" s="107"/>
      <c r="WOI14" s="108"/>
      <c r="WOJ14" s="107"/>
      <c r="WOK14" s="108"/>
      <c r="WOL14" s="107"/>
      <c r="WOM14" s="108"/>
      <c r="WON14" s="107"/>
      <c r="WOO14" s="108"/>
      <c r="WOP14" s="107"/>
      <c r="WOQ14" s="108"/>
      <c r="WOR14" s="107"/>
      <c r="WOS14" s="108"/>
      <c r="WOT14" s="107"/>
      <c r="WOU14" s="108"/>
      <c r="WOV14" s="107"/>
      <c r="WOW14" s="108"/>
      <c r="WOX14" s="107"/>
      <c r="WOY14" s="108"/>
      <c r="WOZ14" s="107"/>
      <c r="WPA14" s="108"/>
      <c r="WPB14" s="107"/>
      <c r="WPC14" s="108"/>
      <c r="WPD14" s="107"/>
      <c r="WPE14" s="108"/>
      <c r="WPF14" s="107"/>
      <c r="WPG14" s="108"/>
      <c r="WPH14" s="107"/>
      <c r="WPI14" s="108"/>
      <c r="WPJ14" s="107"/>
      <c r="WPK14" s="108"/>
      <c r="WPL14" s="107"/>
      <c r="WPM14" s="108"/>
      <c r="WPN14" s="107"/>
      <c r="WPO14" s="108"/>
      <c r="WPP14" s="107"/>
      <c r="WPQ14" s="108"/>
      <c r="WPR14" s="107"/>
      <c r="WPS14" s="108"/>
      <c r="WPT14" s="107"/>
      <c r="WPU14" s="108"/>
      <c r="WPV14" s="107"/>
      <c r="WPW14" s="108"/>
      <c r="WPX14" s="107"/>
      <c r="WPY14" s="108"/>
      <c r="WPZ14" s="107"/>
      <c r="WQA14" s="108"/>
      <c r="WQB14" s="107"/>
      <c r="WQC14" s="108"/>
      <c r="WQD14" s="107"/>
      <c r="WQE14" s="108"/>
      <c r="WQF14" s="107"/>
      <c r="WQG14" s="108"/>
      <c r="WQH14" s="107"/>
      <c r="WQI14" s="108"/>
      <c r="WQJ14" s="107"/>
      <c r="WQK14" s="108"/>
      <c r="WQL14" s="107"/>
      <c r="WQM14" s="108"/>
      <c r="WQN14" s="107"/>
      <c r="WQO14" s="108"/>
      <c r="WQP14" s="107"/>
      <c r="WQQ14" s="108"/>
      <c r="WQR14" s="107"/>
      <c r="WQS14" s="108"/>
      <c r="WQT14" s="107"/>
      <c r="WQU14" s="108"/>
      <c r="WQV14" s="107"/>
      <c r="WQW14" s="108"/>
      <c r="WQX14" s="107"/>
      <c r="WQY14" s="108"/>
      <c r="WQZ14" s="107"/>
      <c r="WRA14" s="108"/>
      <c r="WRB14" s="107"/>
      <c r="WRC14" s="108"/>
      <c r="WRD14" s="107"/>
      <c r="WRE14" s="108"/>
      <c r="WRF14" s="107"/>
      <c r="WRG14" s="108"/>
      <c r="WRH14" s="107"/>
      <c r="WRI14" s="108"/>
      <c r="WRJ14" s="107"/>
      <c r="WRK14" s="108"/>
      <c r="WRL14" s="107"/>
      <c r="WRM14" s="108"/>
      <c r="WRN14" s="107"/>
      <c r="WRO14" s="108"/>
      <c r="WRP14" s="107"/>
      <c r="WRQ14" s="108"/>
      <c r="WRR14" s="107"/>
      <c r="WRS14" s="108"/>
      <c r="WRT14" s="107"/>
      <c r="WRU14" s="108"/>
      <c r="WRV14" s="107"/>
      <c r="WRW14" s="108"/>
      <c r="WRX14" s="107"/>
      <c r="WRY14" s="108"/>
      <c r="WRZ14" s="107"/>
      <c r="WSA14" s="108"/>
      <c r="WSB14" s="107"/>
      <c r="WSC14" s="108"/>
      <c r="WSD14" s="107"/>
      <c r="WSE14" s="108"/>
      <c r="WSF14" s="107"/>
      <c r="WSG14" s="108"/>
      <c r="WSH14" s="107"/>
      <c r="WSI14" s="108"/>
      <c r="WSJ14" s="107"/>
      <c r="WSK14" s="108"/>
      <c r="WSL14" s="107"/>
      <c r="WSM14" s="108"/>
      <c r="WSN14" s="107"/>
      <c r="WSO14" s="108"/>
      <c r="WSP14" s="107"/>
      <c r="WSQ14" s="108"/>
      <c r="WSR14" s="107"/>
      <c r="WSS14" s="108"/>
      <c r="WST14" s="107"/>
      <c r="WSU14" s="108"/>
      <c r="WSV14" s="107"/>
      <c r="WSW14" s="108"/>
      <c r="WSX14" s="107"/>
      <c r="WSY14" s="108"/>
      <c r="WSZ14" s="107"/>
      <c r="WTA14" s="108"/>
      <c r="WTB14" s="107"/>
      <c r="WTC14" s="108"/>
      <c r="WTD14" s="107"/>
      <c r="WTE14" s="108"/>
      <c r="WTF14" s="107"/>
      <c r="WTG14" s="108"/>
      <c r="WTH14" s="107"/>
      <c r="WTI14" s="108"/>
      <c r="WTJ14" s="107"/>
      <c r="WTK14" s="108"/>
      <c r="WTL14" s="107"/>
      <c r="WTM14" s="108"/>
      <c r="WTN14" s="107"/>
      <c r="WTO14" s="108"/>
      <c r="WTP14" s="107"/>
      <c r="WTQ14" s="108"/>
      <c r="WTR14" s="107"/>
      <c r="WTS14" s="108"/>
      <c r="WTT14" s="107"/>
      <c r="WTU14" s="108"/>
      <c r="WTV14" s="107"/>
      <c r="WTW14" s="108"/>
      <c r="WTX14" s="107"/>
      <c r="WTY14" s="108"/>
      <c r="WTZ14" s="107"/>
      <c r="WUA14" s="108"/>
      <c r="WUB14" s="107"/>
      <c r="WUC14" s="108"/>
      <c r="WUD14" s="107"/>
      <c r="WUE14" s="108"/>
      <c r="WUF14" s="107"/>
      <c r="WUG14" s="108"/>
      <c r="WUH14" s="107"/>
      <c r="WUI14" s="108"/>
      <c r="WUJ14" s="107"/>
      <c r="WUK14" s="108"/>
      <c r="WUL14" s="107"/>
      <c r="WUM14" s="108"/>
      <c r="WUN14" s="107"/>
      <c r="WUO14" s="108"/>
      <c r="WUP14" s="107"/>
      <c r="WUQ14" s="108"/>
      <c r="WUR14" s="107"/>
      <c r="WUS14" s="108"/>
      <c r="WUT14" s="107"/>
      <c r="WUU14" s="108"/>
      <c r="WUV14" s="107"/>
      <c r="WUW14" s="108"/>
      <c r="WUX14" s="107"/>
      <c r="WUY14" s="108"/>
      <c r="WUZ14" s="107"/>
      <c r="WVA14" s="108"/>
      <c r="WVB14" s="107"/>
      <c r="WVC14" s="108"/>
      <c r="WVD14" s="107"/>
      <c r="WVE14" s="108"/>
      <c r="WVF14" s="107"/>
      <c r="WVG14" s="108"/>
      <c r="WVH14" s="107"/>
      <c r="WVI14" s="108"/>
      <c r="WVJ14" s="107"/>
      <c r="WVK14" s="108"/>
      <c r="WVL14" s="107"/>
      <c r="WVM14" s="108"/>
      <c r="WVN14" s="107"/>
      <c r="WVO14" s="108"/>
      <c r="WVP14" s="107"/>
      <c r="WVQ14" s="108"/>
      <c r="WVR14" s="107"/>
      <c r="WVS14" s="108"/>
      <c r="WVT14" s="107"/>
      <c r="WVU14" s="108"/>
      <c r="WVV14" s="107"/>
      <c r="WVW14" s="108"/>
      <c r="WVX14" s="107"/>
      <c r="WVY14" s="108"/>
      <c r="WVZ14" s="107"/>
      <c r="WWA14" s="108"/>
      <c r="WWB14" s="107"/>
      <c r="WWC14" s="108"/>
      <c r="WWD14" s="107"/>
      <c r="WWE14" s="108"/>
      <c r="WWF14" s="107"/>
      <c r="WWG14" s="108"/>
      <c r="WWH14" s="107"/>
      <c r="WWI14" s="108"/>
      <c r="WWJ14" s="107"/>
      <c r="WWK14" s="108"/>
      <c r="WWL14" s="107"/>
      <c r="WWM14" s="108"/>
      <c r="WWN14" s="107"/>
      <c r="WWO14" s="108"/>
      <c r="WWP14" s="107"/>
      <c r="WWQ14" s="108"/>
      <c r="WWR14" s="107"/>
      <c r="WWS14" s="108"/>
      <c r="WWT14" s="107"/>
      <c r="WWU14" s="108"/>
      <c r="WWV14" s="107"/>
      <c r="WWW14" s="108"/>
      <c r="WWX14" s="107"/>
      <c r="WWY14" s="108"/>
      <c r="WWZ14" s="107"/>
      <c r="WXA14" s="108"/>
      <c r="WXB14" s="107"/>
      <c r="WXC14" s="108"/>
      <c r="WXD14" s="107"/>
      <c r="WXE14" s="108"/>
      <c r="WXF14" s="107"/>
      <c r="WXG14" s="108"/>
      <c r="WXH14" s="107"/>
      <c r="WXI14" s="108"/>
      <c r="WXJ14" s="107"/>
      <c r="WXK14" s="108"/>
      <c r="WXL14" s="107"/>
      <c r="WXM14" s="108"/>
      <c r="WXN14" s="107"/>
      <c r="WXO14" s="108"/>
      <c r="WXP14" s="107"/>
      <c r="WXQ14" s="108"/>
      <c r="WXR14" s="107"/>
      <c r="WXS14" s="108"/>
      <c r="WXT14" s="107"/>
      <c r="WXU14" s="108"/>
      <c r="WXV14" s="107"/>
      <c r="WXW14" s="108"/>
      <c r="WXX14" s="107"/>
      <c r="WXY14" s="108"/>
      <c r="WXZ14" s="107"/>
      <c r="WYA14" s="108"/>
      <c r="WYB14" s="107"/>
      <c r="WYC14" s="108"/>
      <c r="WYD14" s="107"/>
      <c r="WYE14" s="108"/>
      <c r="WYF14" s="107"/>
      <c r="WYG14" s="108"/>
      <c r="WYH14" s="107"/>
      <c r="WYI14" s="108"/>
      <c r="WYJ14" s="107"/>
      <c r="WYK14" s="108"/>
      <c r="WYL14" s="107"/>
      <c r="WYM14" s="108"/>
      <c r="WYN14" s="107"/>
      <c r="WYO14" s="108"/>
      <c r="WYP14" s="107"/>
      <c r="WYQ14" s="108"/>
      <c r="WYR14" s="107"/>
      <c r="WYS14" s="108"/>
      <c r="WYT14" s="107"/>
      <c r="WYU14" s="108"/>
      <c r="WYV14" s="107"/>
      <c r="WYW14" s="108"/>
      <c r="WYX14" s="107"/>
      <c r="WYY14" s="108"/>
      <c r="WYZ14" s="107"/>
      <c r="WZA14" s="108"/>
      <c r="WZB14" s="107"/>
      <c r="WZC14" s="108"/>
      <c r="WZD14" s="107"/>
      <c r="WZE14" s="108"/>
      <c r="WZF14" s="107"/>
      <c r="WZG14" s="108"/>
      <c r="WZH14" s="107"/>
      <c r="WZI14" s="108"/>
      <c r="WZJ14" s="107"/>
      <c r="WZK14" s="108"/>
      <c r="WZL14" s="107"/>
      <c r="WZM14" s="108"/>
      <c r="WZN14" s="107"/>
      <c r="WZO14" s="108"/>
      <c r="WZP14" s="107"/>
      <c r="WZQ14" s="108"/>
      <c r="WZR14" s="107"/>
      <c r="WZS14" s="108"/>
      <c r="WZT14" s="107"/>
      <c r="WZU14" s="108"/>
      <c r="WZV14" s="107"/>
      <c r="WZW14" s="108"/>
      <c r="WZX14" s="107"/>
      <c r="WZY14" s="108"/>
      <c r="WZZ14" s="107"/>
      <c r="XAA14" s="108"/>
      <c r="XAB14" s="107"/>
      <c r="XAC14" s="108"/>
      <c r="XAD14" s="107"/>
      <c r="XAE14" s="108"/>
      <c r="XAF14" s="107"/>
      <c r="XAG14" s="108"/>
      <c r="XAH14" s="107"/>
      <c r="XAI14" s="108"/>
      <c r="XAJ14" s="107"/>
      <c r="XAK14" s="108"/>
      <c r="XAL14" s="107"/>
      <c r="XAM14" s="108"/>
      <c r="XAN14" s="107"/>
      <c r="XAO14" s="108"/>
      <c r="XAP14" s="107"/>
      <c r="XAQ14" s="108"/>
      <c r="XAR14" s="107"/>
      <c r="XAS14" s="108"/>
      <c r="XAT14" s="107"/>
      <c r="XAU14" s="108"/>
      <c r="XAV14" s="107"/>
      <c r="XAW14" s="108"/>
      <c r="XAX14" s="107"/>
      <c r="XAY14" s="108"/>
      <c r="XAZ14" s="107"/>
      <c r="XBA14" s="108"/>
      <c r="XBB14" s="107"/>
      <c r="XBC14" s="108"/>
      <c r="XBD14" s="107"/>
      <c r="XBE14" s="108"/>
      <c r="XBF14" s="107"/>
      <c r="XBG14" s="108"/>
      <c r="XBH14" s="107"/>
      <c r="XBI14" s="108"/>
      <c r="XBJ14" s="107"/>
      <c r="XBK14" s="108"/>
      <c r="XBL14" s="107"/>
      <c r="XBM14" s="108"/>
      <c r="XBN14" s="107"/>
      <c r="XBO14" s="108"/>
      <c r="XBP14" s="107"/>
      <c r="XBQ14" s="108"/>
      <c r="XBR14" s="107"/>
      <c r="XBS14" s="108"/>
      <c r="XBT14" s="107"/>
      <c r="XBU14" s="108"/>
      <c r="XBV14" s="107"/>
      <c r="XBW14" s="108"/>
      <c r="XBX14" s="107"/>
      <c r="XBY14" s="108"/>
      <c r="XBZ14" s="107"/>
      <c r="XCA14" s="108"/>
      <c r="XCB14" s="107"/>
      <c r="XCC14" s="108"/>
      <c r="XCD14" s="107"/>
      <c r="XCE14" s="108"/>
      <c r="XCF14" s="107"/>
      <c r="XCG14" s="108"/>
      <c r="XCH14" s="107"/>
      <c r="XCI14" s="108"/>
      <c r="XCJ14" s="107"/>
      <c r="XCK14" s="108"/>
      <c r="XCL14" s="107"/>
      <c r="XCM14" s="108"/>
      <c r="XCN14" s="107"/>
      <c r="XCO14" s="108"/>
      <c r="XCP14" s="107"/>
      <c r="XCQ14" s="108"/>
      <c r="XCR14" s="107"/>
      <c r="XCS14" s="108"/>
      <c r="XCT14" s="107"/>
      <c r="XCU14" s="108"/>
      <c r="XCV14" s="107"/>
      <c r="XCW14" s="108"/>
      <c r="XCX14" s="107"/>
      <c r="XCY14" s="108"/>
      <c r="XCZ14" s="107"/>
      <c r="XDA14" s="108"/>
      <c r="XDB14" s="107"/>
      <c r="XDC14" s="108"/>
      <c r="XDD14" s="107"/>
      <c r="XDE14" s="108"/>
      <c r="XDF14" s="107"/>
      <c r="XDG14" s="108"/>
      <c r="XDH14" s="107"/>
      <c r="XDI14" s="108"/>
      <c r="XDJ14" s="107"/>
      <c r="XDK14" s="108"/>
      <c r="XDL14" s="107"/>
      <c r="XDM14" s="108"/>
      <c r="XDN14" s="107"/>
      <c r="XDO14" s="108"/>
      <c r="XDP14" s="107"/>
      <c r="XDQ14" s="108"/>
      <c r="XDR14" s="107"/>
      <c r="XDS14" s="108"/>
      <c r="XDT14" s="107"/>
      <c r="XDU14" s="108"/>
      <c r="XDV14" s="107"/>
      <c r="XDW14" s="108"/>
      <c r="XDX14" s="107"/>
      <c r="XDY14" s="108"/>
      <c r="XDZ14" s="107"/>
      <c r="XEA14" s="108"/>
      <c r="XEB14" s="107"/>
      <c r="XEC14" s="108"/>
      <c r="XED14" s="107"/>
      <c r="XEE14" s="108"/>
      <c r="XEF14" s="107"/>
      <c r="XEG14" s="108"/>
      <c r="XEH14" s="107"/>
      <c r="XEI14" s="108"/>
      <c r="XEJ14" s="107"/>
      <c r="XEK14" s="108"/>
      <c r="XEL14" s="107"/>
      <c r="XEM14" s="108"/>
      <c r="XEN14" s="107"/>
      <c r="XEO14" s="108"/>
      <c r="XEP14" s="107"/>
      <c r="XEQ14" s="108"/>
      <c r="XER14" s="107"/>
      <c r="XES14" s="108"/>
      <c r="XET14" s="107"/>
      <c r="XEU14" s="108"/>
      <c r="XEV14" s="107"/>
      <c r="XEW14" s="108"/>
      <c r="XEX14" s="107"/>
      <c r="XEY14" s="108"/>
      <c r="XEZ14" s="107"/>
      <c r="XFA14" s="108"/>
      <c r="XFB14" s="107"/>
      <c r="XFC14" s="108"/>
      <c r="XFD14" s="107"/>
    </row>
    <row r="15" spans="1:16384" s="222" customFormat="1" ht="183.75" x14ac:dyDescent="0.45">
      <c r="A15" s="192" t="s">
        <v>96</v>
      </c>
      <c r="B15" s="192" t="s">
        <v>97</v>
      </c>
      <c r="C15" s="183" t="s">
        <v>98</v>
      </c>
      <c r="D15" s="126"/>
      <c r="E15" s="183"/>
      <c r="F15" s="126"/>
      <c r="G15" s="183"/>
      <c r="H15" s="126"/>
      <c r="I15" s="183"/>
      <c r="J15" s="126"/>
      <c r="K15" s="183"/>
      <c r="L15" s="126"/>
      <c r="M15" s="183"/>
      <c r="N15" s="126"/>
      <c r="O15" s="183"/>
      <c r="P15" s="126"/>
      <c r="Q15" s="183"/>
      <c r="R15" s="126"/>
      <c r="S15" s="183"/>
      <c r="T15" s="126"/>
      <c r="U15" s="183"/>
      <c r="V15" s="126"/>
      <c r="W15" s="183"/>
      <c r="X15" s="126"/>
      <c r="Y15" s="183"/>
      <c r="Z15" s="126"/>
      <c r="AA15" s="183"/>
      <c r="AB15" s="126"/>
      <c r="AC15" s="183"/>
      <c r="AD15" s="126"/>
      <c r="AE15" s="183"/>
      <c r="AF15" s="126"/>
      <c r="AG15" s="183"/>
      <c r="AH15" s="126"/>
      <c r="AI15" s="183"/>
      <c r="AJ15" s="126"/>
      <c r="AK15" s="183"/>
      <c r="AL15" s="126"/>
      <c r="AM15" s="183"/>
      <c r="AN15" s="126"/>
      <c r="AO15" s="183"/>
      <c r="AP15" s="126"/>
      <c r="AQ15" s="183"/>
      <c r="AR15" s="126"/>
      <c r="AS15" s="183"/>
      <c r="AT15" s="126"/>
      <c r="AU15" s="183"/>
      <c r="AV15" s="126"/>
      <c r="AW15" s="183"/>
      <c r="AX15" s="126"/>
      <c r="AY15" s="183"/>
      <c r="AZ15" s="126"/>
      <c r="BA15" s="183"/>
      <c r="BB15" s="126"/>
      <c r="BC15" s="183"/>
      <c r="BD15" s="126"/>
      <c r="BE15" s="183"/>
      <c r="BF15" s="126"/>
      <c r="BG15" s="183"/>
      <c r="BH15" s="126"/>
      <c r="BI15" s="183"/>
      <c r="BJ15" s="126"/>
      <c r="BK15" s="183"/>
      <c r="BL15" s="126"/>
      <c r="BM15" s="183"/>
      <c r="BN15" s="126"/>
      <c r="BO15" s="183"/>
      <c r="BP15" s="126"/>
      <c r="BQ15" s="183"/>
      <c r="BR15" s="126"/>
      <c r="BS15" s="183"/>
      <c r="BT15" s="126"/>
      <c r="BU15" s="183"/>
      <c r="BV15" s="126"/>
      <c r="BW15" s="183"/>
      <c r="BX15" s="126"/>
      <c r="BY15" s="183"/>
      <c r="BZ15" s="126"/>
      <c r="CA15" s="183"/>
      <c r="CB15" s="126"/>
      <c r="CC15" s="183"/>
      <c r="CD15" s="126"/>
      <c r="CE15" s="183"/>
      <c r="CF15" s="126"/>
      <c r="CG15" s="183"/>
      <c r="CH15" s="126"/>
      <c r="CI15" s="183"/>
      <c r="CJ15" s="126"/>
      <c r="CK15" s="183"/>
      <c r="CL15" s="126"/>
      <c r="CM15" s="183"/>
      <c r="CN15" s="126"/>
      <c r="CO15" s="183"/>
      <c r="CP15" s="126"/>
      <c r="CQ15" s="183"/>
      <c r="CR15" s="126"/>
      <c r="CS15" s="183"/>
      <c r="CT15" s="126"/>
      <c r="CU15" s="183"/>
      <c r="CV15" s="126"/>
      <c r="CW15" s="183"/>
      <c r="CX15" s="126"/>
      <c r="CY15" s="183"/>
      <c r="CZ15" s="126"/>
      <c r="DA15" s="183"/>
      <c r="DB15" s="126"/>
      <c r="DC15" s="183"/>
      <c r="DD15" s="126"/>
      <c r="DE15" s="183"/>
      <c r="DF15" s="126"/>
      <c r="DG15" s="183"/>
      <c r="DH15" s="126"/>
      <c r="DI15" s="183"/>
      <c r="DJ15" s="126"/>
      <c r="DK15" s="183"/>
      <c r="DL15" s="126"/>
      <c r="DM15" s="183"/>
      <c r="DN15" s="126"/>
      <c r="DO15" s="183"/>
      <c r="DP15" s="126"/>
      <c r="DQ15" s="183"/>
      <c r="DR15" s="126"/>
      <c r="DS15" s="183"/>
      <c r="DT15" s="126"/>
      <c r="DU15" s="183"/>
      <c r="DV15" s="126"/>
      <c r="DW15" s="183"/>
      <c r="DX15" s="126"/>
      <c r="DY15" s="183"/>
      <c r="DZ15" s="126"/>
      <c r="EA15" s="183"/>
      <c r="EB15" s="126"/>
      <c r="EC15" s="183"/>
      <c r="ED15" s="126"/>
      <c r="EE15" s="183"/>
      <c r="EF15" s="126"/>
      <c r="EG15" s="183"/>
      <c r="EH15" s="126"/>
      <c r="EI15" s="183"/>
      <c r="EJ15" s="126"/>
      <c r="EK15" s="183"/>
      <c r="EL15" s="126"/>
      <c r="EM15" s="183"/>
      <c r="EN15" s="126"/>
      <c r="EO15" s="183"/>
      <c r="EP15" s="126"/>
      <c r="EQ15" s="183"/>
      <c r="ER15" s="126"/>
      <c r="ES15" s="183"/>
      <c r="ET15" s="126"/>
      <c r="EU15" s="183"/>
      <c r="EV15" s="126"/>
      <c r="EW15" s="183"/>
      <c r="EX15" s="126"/>
      <c r="EY15" s="183"/>
      <c r="EZ15" s="126"/>
      <c r="FA15" s="183"/>
      <c r="FB15" s="126"/>
      <c r="FC15" s="183"/>
      <c r="FD15" s="126"/>
      <c r="FE15" s="183"/>
      <c r="FF15" s="126"/>
      <c r="FG15" s="183"/>
      <c r="FH15" s="126"/>
      <c r="FI15" s="183"/>
      <c r="FJ15" s="126"/>
      <c r="FK15" s="183"/>
      <c r="FL15" s="126"/>
      <c r="FM15" s="183"/>
      <c r="FN15" s="126"/>
      <c r="FO15" s="183"/>
      <c r="FP15" s="126"/>
      <c r="FQ15" s="183"/>
      <c r="FR15" s="126"/>
      <c r="FS15" s="183"/>
      <c r="FT15" s="126"/>
      <c r="FU15" s="183"/>
      <c r="FV15" s="126"/>
      <c r="FW15" s="183"/>
      <c r="FX15" s="126"/>
      <c r="FY15" s="183"/>
      <c r="FZ15" s="126"/>
      <c r="GA15" s="183"/>
      <c r="GB15" s="126"/>
      <c r="GC15" s="183"/>
      <c r="GD15" s="126"/>
      <c r="GE15" s="183"/>
      <c r="GF15" s="126"/>
      <c r="GG15" s="183"/>
      <c r="GH15" s="126"/>
      <c r="GI15" s="183"/>
      <c r="GJ15" s="126"/>
      <c r="GK15" s="183"/>
      <c r="GL15" s="126"/>
      <c r="GM15" s="183"/>
      <c r="GN15" s="126"/>
      <c r="GO15" s="183"/>
      <c r="GP15" s="126"/>
      <c r="GQ15" s="183"/>
      <c r="GR15" s="126"/>
      <c r="GS15" s="183"/>
      <c r="GT15" s="126"/>
      <c r="GU15" s="183"/>
      <c r="GV15" s="126"/>
      <c r="GW15" s="183"/>
      <c r="GX15" s="126"/>
      <c r="GY15" s="183"/>
      <c r="GZ15" s="126"/>
      <c r="HA15" s="183"/>
      <c r="HB15" s="126"/>
      <c r="HC15" s="183"/>
      <c r="HD15" s="126"/>
      <c r="HE15" s="183"/>
      <c r="HF15" s="126"/>
      <c r="HG15" s="183"/>
      <c r="HH15" s="126"/>
      <c r="HI15" s="183"/>
      <c r="HJ15" s="126"/>
      <c r="HK15" s="183"/>
      <c r="HL15" s="126"/>
      <c r="HM15" s="183"/>
      <c r="HN15" s="126"/>
      <c r="HO15" s="183"/>
      <c r="HP15" s="126"/>
      <c r="HQ15" s="183"/>
      <c r="HR15" s="126"/>
      <c r="HS15" s="183"/>
      <c r="HT15" s="126"/>
      <c r="HU15" s="183"/>
      <c r="HV15" s="126"/>
      <c r="HW15" s="183"/>
      <c r="HX15" s="126"/>
      <c r="HY15" s="183"/>
      <c r="HZ15" s="126"/>
      <c r="IA15" s="183"/>
      <c r="IB15" s="126"/>
      <c r="IC15" s="183"/>
      <c r="ID15" s="126"/>
      <c r="IE15" s="183"/>
      <c r="IF15" s="126"/>
      <c r="IG15" s="183"/>
      <c r="IH15" s="126"/>
      <c r="II15" s="183"/>
      <c r="IJ15" s="126"/>
      <c r="IK15" s="183"/>
      <c r="IL15" s="126"/>
      <c r="IM15" s="183"/>
      <c r="IN15" s="126"/>
      <c r="IO15" s="183"/>
      <c r="IP15" s="126"/>
      <c r="IQ15" s="183"/>
      <c r="IR15" s="126"/>
      <c r="IS15" s="183"/>
      <c r="IT15" s="126"/>
      <c r="IU15" s="183"/>
      <c r="IV15" s="126"/>
      <c r="IW15" s="183"/>
      <c r="IX15" s="126"/>
      <c r="IY15" s="183"/>
      <c r="IZ15" s="126"/>
      <c r="JA15" s="183"/>
      <c r="JB15" s="126"/>
      <c r="JC15" s="183"/>
      <c r="JD15" s="126"/>
      <c r="JE15" s="183"/>
      <c r="JF15" s="126"/>
      <c r="JG15" s="183"/>
      <c r="JH15" s="126"/>
      <c r="JI15" s="183"/>
      <c r="JJ15" s="126"/>
      <c r="JK15" s="183"/>
      <c r="JL15" s="126"/>
      <c r="JM15" s="183"/>
      <c r="JN15" s="126"/>
      <c r="JO15" s="183"/>
      <c r="JP15" s="126"/>
      <c r="JQ15" s="183"/>
      <c r="JR15" s="126"/>
      <c r="JS15" s="183"/>
      <c r="JT15" s="126"/>
      <c r="JU15" s="183"/>
      <c r="JV15" s="126"/>
      <c r="JW15" s="183"/>
      <c r="JX15" s="126"/>
      <c r="JY15" s="183"/>
      <c r="JZ15" s="126"/>
      <c r="KA15" s="183"/>
      <c r="KB15" s="126"/>
      <c r="KC15" s="183"/>
      <c r="KD15" s="126"/>
      <c r="KE15" s="183"/>
      <c r="KF15" s="126"/>
      <c r="KG15" s="183"/>
      <c r="KH15" s="126"/>
      <c r="KI15" s="183"/>
      <c r="KJ15" s="126"/>
      <c r="KK15" s="183"/>
      <c r="KL15" s="126"/>
      <c r="KM15" s="183"/>
      <c r="KN15" s="126"/>
      <c r="KO15" s="183"/>
      <c r="KP15" s="126"/>
      <c r="KQ15" s="183"/>
      <c r="KR15" s="126"/>
      <c r="KS15" s="183"/>
      <c r="KT15" s="126"/>
      <c r="KU15" s="183"/>
      <c r="KV15" s="126"/>
      <c r="KW15" s="183"/>
      <c r="KX15" s="126"/>
      <c r="KY15" s="183"/>
      <c r="KZ15" s="126"/>
      <c r="LA15" s="183"/>
      <c r="LB15" s="126"/>
      <c r="LC15" s="183"/>
      <c r="LD15" s="126"/>
      <c r="LE15" s="183"/>
      <c r="LF15" s="126"/>
      <c r="LG15" s="183"/>
      <c r="LH15" s="126"/>
      <c r="LI15" s="183"/>
      <c r="LJ15" s="126"/>
      <c r="LK15" s="183"/>
      <c r="LL15" s="126"/>
      <c r="LM15" s="183"/>
      <c r="LN15" s="126"/>
      <c r="LO15" s="183"/>
      <c r="LP15" s="126"/>
      <c r="LQ15" s="183"/>
      <c r="LR15" s="126"/>
      <c r="LS15" s="183"/>
      <c r="LT15" s="126"/>
      <c r="LU15" s="183"/>
      <c r="LV15" s="126"/>
      <c r="LW15" s="183"/>
      <c r="LX15" s="126"/>
      <c r="LY15" s="183"/>
      <c r="LZ15" s="126"/>
      <c r="MA15" s="183"/>
      <c r="MB15" s="126"/>
      <c r="MC15" s="183"/>
      <c r="MD15" s="126"/>
      <c r="ME15" s="183"/>
      <c r="MF15" s="126"/>
      <c r="MG15" s="183"/>
      <c r="MH15" s="126"/>
      <c r="MI15" s="183"/>
      <c r="MJ15" s="126"/>
      <c r="MK15" s="183"/>
      <c r="ML15" s="126"/>
      <c r="MM15" s="183"/>
      <c r="MN15" s="126"/>
      <c r="MO15" s="183"/>
      <c r="MP15" s="126"/>
      <c r="MQ15" s="183"/>
      <c r="MR15" s="126"/>
      <c r="MS15" s="183"/>
      <c r="MT15" s="126"/>
      <c r="MU15" s="183"/>
      <c r="MV15" s="126"/>
      <c r="MW15" s="183"/>
      <c r="MX15" s="126"/>
      <c r="MY15" s="183"/>
      <c r="MZ15" s="126"/>
      <c r="NA15" s="183"/>
      <c r="NB15" s="126"/>
      <c r="NC15" s="183"/>
      <c r="ND15" s="126"/>
      <c r="NE15" s="183"/>
      <c r="NF15" s="126"/>
      <c r="NG15" s="183"/>
      <c r="NH15" s="126"/>
      <c r="NI15" s="183"/>
      <c r="NJ15" s="126"/>
      <c r="NK15" s="183"/>
      <c r="NL15" s="126"/>
      <c r="NM15" s="183"/>
      <c r="NN15" s="126"/>
      <c r="NO15" s="183"/>
      <c r="NP15" s="126"/>
      <c r="NQ15" s="183"/>
      <c r="NR15" s="126"/>
      <c r="NS15" s="183"/>
      <c r="NT15" s="126"/>
      <c r="NU15" s="183"/>
      <c r="NV15" s="126"/>
      <c r="NW15" s="183"/>
      <c r="NX15" s="126"/>
      <c r="NY15" s="183"/>
      <c r="NZ15" s="126"/>
      <c r="OA15" s="183"/>
      <c r="OB15" s="126"/>
      <c r="OC15" s="183"/>
      <c r="OD15" s="126"/>
      <c r="OE15" s="183"/>
      <c r="OF15" s="126"/>
      <c r="OG15" s="183"/>
      <c r="OH15" s="126"/>
      <c r="OI15" s="183"/>
      <c r="OJ15" s="126"/>
      <c r="OK15" s="183"/>
      <c r="OL15" s="126"/>
      <c r="OM15" s="183"/>
      <c r="ON15" s="126"/>
      <c r="OO15" s="183"/>
      <c r="OP15" s="126"/>
      <c r="OQ15" s="183"/>
      <c r="OR15" s="126"/>
      <c r="OS15" s="183"/>
      <c r="OT15" s="126"/>
      <c r="OU15" s="183"/>
      <c r="OV15" s="126"/>
      <c r="OW15" s="183"/>
      <c r="OX15" s="126"/>
      <c r="OY15" s="183"/>
      <c r="OZ15" s="126"/>
      <c r="PA15" s="183"/>
      <c r="PB15" s="126"/>
      <c r="PC15" s="183"/>
      <c r="PD15" s="126"/>
      <c r="PE15" s="183"/>
      <c r="PF15" s="126"/>
      <c r="PG15" s="183"/>
      <c r="PH15" s="126"/>
      <c r="PI15" s="183"/>
      <c r="PJ15" s="126"/>
      <c r="PK15" s="183"/>
      <c r="PL15" s="126"/>
      <c r="PM15" s="183"/>
      <c r="PN15" s="126"/>
      <c r="PO15" s="183"/>
      <c r="PP15" s="126"/>
      <c r="PQ15" s="183"/>
      <c r="PR15" s="126"/>
      <c r="PS15" s="183"/>
      <c r="PT15" s="126"/>
      <c r="PU15" s="183"/>
      <c r="PV15" s="126"/>
      <c r="PW15" s="183"/>
      <c r="PX15" s="126"/>
      <c r="PY15" s="183"/>
      <c r="PZ15" s="126"/>
      <c r="QA15" s="183"/>
      <c r="QB15" s="126"/>
      <c r="QC15" s="183"/>
      <c r="QD15" s="126"/>
      <c r="QE15" s="183"/>
      <c r="QF15" s="126"/>
      <c r="QG15" s="183"/>
      <c r="QH15" s="126"/>
      <c r="QI15" s="183"/>
      <c r="QJ15" s="126"/>
      <c r="QK15" s="183"/>
      <c r="QL15" s="126"/>
      <c r="QM15" s="183"/>
      <c r="QN15" s="126"/>
      <c r="QO15" s="183"/>
      <c r="QP15" s="126"/>
      <c r="QQ15" s="183"/>
      <c r="QR15" s="126"/>
      <c r="QS15" s="183"/>
      <c r="QT15" s="126"/>
      <c r="QU15" s="183"/>
      <c r="QV15" s="126"/>
      <c r="QW15" s="183"/>
      <c r="QX15" s="126"/>
      <c r="QY15" s="183"/>
      <c r="QZ15" s="126"/>
      <c r="RA15" s="183"/>
      <c r="RB15" s="126"/>
      <c r="RC15" s="183"/>
      <c r="RD15" s="126"/>
      <c r="RE15" s="183"/>
      <c r="RF15" s="126"/>
      <c r="RG15" s="183"/>
      <c r="RH15" s="126"/>
      <c r="RI15" s="183"/>
      <c r="RJ15" s="126"/>
      <c r="RK15" s="183"/>
      <c r="RL15" s="126"/>
      <c r="RM15" s="183"/>
      <c r="RN15" s="126"/>
      <c r="RO15" s="183"/>
      <c r="RP15" s="126"/>
      <c r="RQ15" s="183"/>
      <c r="RR15" s="126"/>
      <c r="RS15" s="183"/>
      <c r="RT15" s="126"/>
      <c r="RU15" s="183"/>
      <c r="RV15" s="126"/>
      <c r="RW15" s="183"/>
      <c r="RX15" s="126"/>
      <c r="RY15" s="183"/>
      <c r="RZ15" s="126"/>
      <c r="SA15" s="183"/>
      <c r="SB15" s="126"/>
      <c r="SC15" s="183"/>
      <c r="SD15" s="126"/>
      <c r="SE15" s="183"/>
      <c r="SF15" s="126"/>
      <c r="SG15" s="183"/>
      <c r="SH15" s="126"/>
      <c r="SI15" s="183"/>
      <c r="SJ15" s="126"/>
      <c r="SK15" s="183"/>
      <c r="SL15" s="126"/>
      <c r="SM15" s="183"/>
      <c r="SN15" s="126"/>
      <c r="SO15" s="183"/>
      <c r="SP15" s="126"/>
      <c r="SQ15" s="183"/>
      <c r="SR15" s="126"/>
      <c r="SS15" s="183"/>
      <c r="ST15" s="126"/>
      <c r="SU15" s="183"/>
      <c r="SV15" s="126"/>
      <c r="SW15" s="183"/>
      <c r="SX15" s="126"/>
      <c r="SY15" s="183"/>
      <c r="SZ15" s="126"/>
      <c r="TA15" s="183"/>
      <c r="TB15" s="126"/>
      <c r="TC15" s="183"/>
      <c r="TD15" s="126"/>
      <c r="TE15" s="183"/>
      <c r="TF15" s="126"/>
      <c r="TG15" s="183"/>
      <c r="TH15" s="126"/>
      <c r="TI15" s="183"/>
      <c r="TJ15" s="126"/>
      <c r="TK15" s="183"/>
      <c r="TL15" s="126"/>
      <c r="TM15" s="183"/>
      <c r="TN15" s="126"/>
      <c r="TO15" s="183"/>
      <c r="TP15" s="126"/>
      <c r="TQ15" s="183"/>
      <c r="TR15" s="126"/>
      <c r="TS15" s="183"/>
      <c r="TT15" s="126"/>
      <c r="TU15" s="183"/>
      <c r="TV15" s="126"/>
      <c r="TW15" s="183"/>
      <c r="TX15" s="126"/>
      <c r="TY15" s="183"/>
      <c r="TZ15" s="126"/>
      <c r="UA15" s="183"/>
      <c r="UB15" s="126"/>
      <c r="UC15" s="183"/>
      <c r="UD15" s="126"/>
      <c r="UE15" s="183"/>
      <c r="UF15" s="126"/>
      <c r="UG15" s="183"/>
      <c r="UH15" s="126"/>
      <c r="UI15" s="183"/>
      <c r="UJ15" s="126"/>
      <c r="UK15" s="183"/>
      <c r="UL15" s="126"/>
      <c r="UM15" s="183"/>
      <c r="UN15" s="126"/>
      <c r="UO15" s="183"/>
      <c r="UP15" s="126"/>
      <c r="UQ15" s="183"/>
      <c r="UR15" s="126"/>
      <c r="US15" s="183"/>
      <c r="UT15" s="126"/>
      <c r="UU15" s="183"/>
      <c r="UV15" s="126"/>
      <c r="UW15" s="183"/>
      <c r="UX15" s="126"/>
      <c r="UY15" s="183"/>
      <c r="UZ15" s="126"/>
      <c r="VA15" s="183"/>
      <c r="VB15" s="126"/>
      <c r="VC15" s="183"/>
      <c r="VD15" s="126"/>
      <c r="VE15" s="183"/>
      <c r="VF15" s="126"/>
      <c r="VG15" s="183"/>
      <c r="VH15" s="126"/>
      <c r="VI15" s="183"/>
      <c r="VJ15" s="126"/>
      <c r="VK15" s="183"/>
      <c r="VL15" s="126"/>
      <c r="VM15" s="183"/>
      <c r="VN15" s="126"/>
      <c r="VO15" s="183"/>
      <c r="VP15" s="126"/>
      <c r="VQ15" s="183"/>
      <c r="VR15" s="126"/>
      <c r="VS15" s="183"/>
      <c r="VT15" s="126"/>
      <c r="VU15" s="183"/>
      <c r="VV15" s="126"/>
      <c r="VW15" s="183"/>
      <c r="VX15" s="126"/>
      <c r="VY15" s="183"/>
      <c r="VZ15" s="126"/>
      <c r="WA15" s="183"/>
      <c r="WB15" s="126"/>
      <c r="WC15" s="183"/>
      <c r="WD15" s="126"/>
      <c r="WE15" s="183"/>
      <c r="WF15" s="126"/>
      <c r="WG15" s="183"/>
      <c r="WH15" s="126"/>
      <c r="WI15" s="183"/>
      <c r="WJ15" s="126"/>
      <c r="WK15" s="183"/>
      <c r="WL15" s="126"/>
      <c r="WM15" s="183"/>
      <c r="WN15" s="126"/>
      <c r="WO15" s="183"/>
      <c r="WP15" s="126"/>
      <c r="WQ15" s="183"/>
      <c r="WR15" s="126"/>
      <c r="WS15" s="183"/>
      <c r="WT15" s="126"/>
      <c r="WU15" s="183"/>
      <c r="WV15" s="126"/>
      <c r="WW15" s="183"/>
      <c r="WX15" s="126"/>
      <c r="WY15" s="183"/>
      <c r="WZ15" s="126"/>
      <c r="XA15" s="183"/>
      <c r="XB15" s="126"/>
      <c r="XC15" s="183"/>
      <c r="XD15" s="126"/>
      <c r="XE15" s="183"/>
      <c r="XF15" s="126"/>
      <c r="XG15" s="183"/>
      <c r="XH15" s="126"/>
      <c r="XI15" s="183"/>
      <c r="XJ15" s="126"/>
      <c r="XK15" s="183"/>
      <c r="XL15" s="126"/>
      <c r="XM15" s="183"/>
      <c r="XN15" s="126"/>
      <c r="XO15" s="183"/>
      <c r="XP15" s="126"/>
      <c r="XQ15" s="183"/>
      <c r="XR15" s="126"/>
      <c r="XS15" s="183"/>
      <c r="XT15" s="126"/>
      <c r="XU15" s="183"/>
      <c r="XV15" s="126"/>
      <c r="XW15" s="183"/>
      <c r="XX15" s="126"/>
      <c r="XY15" s="183"/>
      <c r="XZ15" s="126"/>
      <c r="YA15" s="183"/>
      <c r="YB15" s="126"/>
      <c r="YC15" s="183"/>
      <c r="YD15" s="126"/>
      <c r="YE15" s="183"/>
      <c r="YF15" s="126"/>
      <c r="YG15" s="183"/>
      <c r="YH15" s="126"/>
      <c r="YI15" s="183"/>
      <c r="YJ15" s="126"/>
      <c r="YK15" s="183"/>
      <c r="YL15" s="126"/>
      <c r="YM15" s="183"/>
      <c r="YN15" s="126"/>
      <c r="YO15" s="183"/>
      <c r="YP15" s="126"/>
      <c r="YQ15" s="183"/>
      <c r="YR15" s="126"/>
      <c r="YS15" s="183"/>
      <c r="YT15" s="126"/>
      <c r="YU15" s="183"/>
      <c r="YV15" s="126"/>
      <c r="YW15" s="183"/>
      <c r="YX15" s="126"/>
      <c r="YY15" s="183"/>
      <c r="YZ15" s="126"/>
      <c r="ZA15" s="183"/>
      <c r="ZB15" s="126"/>
      <c r="ZC15" s="183"/>
      <c r="ZD15" s="126"/>
      <c r="ZE15" s="183"/>
      <c r="ZF15" s="126"/>
      <c r="ZG15" s="183"/>
      <c r="ZH15" s="126"/>
      <c r="ZI15" s="183"/>
      <c r="ZJ15" s="126"/>
      <c r="ZK15" s="183"/>
      <c r="ZL15" s="126"/>
      <c r="ZM15" s="183"/>
      <c r="ZN15" s="126"/>
      <c r="ZO15" s="183"/>
      <c r="ZP15" s="126"/>
      <c r="ZQ15" s="183"/>
      <c r="ZR15" s="126"/>
      <c r="ZS15" s="183"/>
      <c r="ZT15" s="126"/>
      <c r="ZU15" s="183"/>
      <c r="ZV15" s="126"/>
      <c r="ZW15" s="183"/>
      <c r="ZX15" s="126"/>
      <c r="ZY15" s="183"/>
      <c r="ZZ15" s="126"/>
      <c r="AAA15" s="183"/>
      <c r="AAB15" s="126"/>
      <c r="AAC15" s="183"/>
      <c r="AAD15" s="126"/>
      <c r="AAE15" s="183"/>
      <c r="AAF15" s="126"/>
      <c r="AAG15" s="183"/>
      <c r="AAH15" s="126"/>
      <c r="AAI15" s="183"/>
      <c r="AAJ15" s="126"/>
      <c r="AAK15" s="183"/>
      <c r="AAL15" s="126"/>
      <c r="AAM15" s="183"/>
      <c r="AAN15" s="126"/>
      <c r="AAO15" s="183"/>
      <c r="AAP15" s="126"/>
      <c r="AAQ15" s="183"/>
      <c r="AAR15" s="126"/>
      <c r="AAS15" s="183"/>
      <c r="AAT15" s="126"/>
      <c r="AAU15" s="183"/>
      <c r="AAV15" s="126"/>
      <c r="AAW15" s="183"/>
      <c r="AAX15" s="126"/>
      <c r="AAY15" s="183"/>
      <c r="AAZ15" s="126"/>
      <c r="ABA15" s="183"/>
      <c r="ABB15" s="126"/>
      <c r="ABC15" s="183"/>
      <c r="ABD15" s="126"/>
      <c r="ABE15" s="183"/>
      <c r="ABF15" s="126"/>
      <c r="ABG15" s="183"/>
      <c r="ABH15" s="126"/>
      <c r="ABI15" s="183"/>
      <c r="ABJ15" s="126"/>
      <c r="ABK15" s="183"/>
      <c r="ABL15" s="126"/>
      <c r="ABM15" s="183"/>
      <c r="ABN15" s="126"/>
      <c r="ABO15" s="183"/>
      <c r="ABP15" s="126"/>
      <c r="ABQ15" s="183"/>
      <c r="ABR15" s="126"/>
      <c r="ABS15" s="183"/>
      <c r="ABT15" s="126"/>
      <c r="ABU15" s="183"/>
      <c r="ABV15" s="126"/>
      <c r="ABW15" s="183"/>
      <c r="ABX15" s="126"/>
      <c r="ABY15" s="183"/>
      <c r="ABZ15" s="126"/>
      <c r="ACA15" s="183"/>
      <c r="ACB15" s="126"/>
      <c r="ACC15" s="183"/>
      <c r="ACD15" s="126"/>
      <c r="ACE15" s="183"/>
      <c r="ACF15" s="126"/>
      <c r="ACG15" s="183"/>
      <c r="ACH15" s="126"/>
      <c r="ACI15" s="183"/>
      <c r="ACJ15" s="126"/>
      <c r="ACK15" s="183"/>
      <c r="ACL15" s="126"/>
      <c r="ACM15" s="183"/>
      <c r="ACN15" s="126"/>
      <c r="ACO15" s="183"/>
      <c r="ACP15" s="126"/>
      <c r="ACQ15" s="183"/>
      <c r="ACR15" s="126"/>
      <c r="ACS15" s="183"/>
      <c r="ACT15" s="126"/>
      <c r="ACU15" s="183"/>
      <c r="ACV15" s="126"/>
      <c r="ACW15" s="183"/>
      <c r="ACX15" s="126"/>
      <c r="ACY15" s="183"/>
      <c r="ACZ15" s="126"/>
      <c r="ADA15" s="183"/>
      <c r="ADB15" s="126"/>
      <c r="ADC15" s="183"/>
      <c r="ADD15" s="126"/>
      <c r="ADE15" s="183"/>
      <c r="ADF15" s="126"/>
      <c r="ADG15" s="183"/>
      <c r="ADH15" s="126"/>
      <c r="ADI15" s="183"/>
      <c r="ADJ15" s="126"/>
      <c r="ADK15" s="183"/>
      <c r="ADL15" s="126"/>
      <c r="ADM15" s="183"/>
      <c r="ADN15" s="126"/>
      <c r="ADO15" s="183"/>
      <c r="ADP15" s="126"/>
      <c r="ADQ15" s="183"/>
      <c r="ADR15" s="126"/>
      <c r="ADS15" s="183"/>
      <c r="ADT15" s="126"/>
      <c r="ADU15" s="183"/>
      <c r="ADV15" s="126"/>
      <c r="ADW15" s="183"/>
      <c r="ADX15" s="126"/>
      <c r="ADY15" s="183"/>
      <c r="ADZ15" s="126"/>
      <c r="AEA15" s="183"/>
      <c r="AEB15" s="126"/>
      <c r="AEC15" s="183"/>
      <c r="AED15" s="126"/>
      <c r="AEE15" s="183"/>
      <c r="AEF15" s="126"/>
      <c r="AEG15" s="183"/>
      <c r="AEH15" s="126"/>
      <c r="AEI15" s="183"/>
      <c r="AEJ15" s="126"/>
      <c r="AEK15" s="183"/>
      <c r="AEL15" s="126"/>
      <c r="AEM15" s="183"/>
      <c r="AEN15" s="126"/>
      <c r="AEO15" s="183"/>
      <c r="AEP15" s="126"/>
      <c r="AEQ15" s="183"/>
      <c r="AER15" s="126"/>
      <c r="AES15" s="183"/>
      <c r="AET15" s="126"/>
      <c r="AEU15" s="183"/>
      <c r="AEV15" s="126"/>
      <c r="AEW15" s="183"/>
      <c r="AEX15" s="126"/>
      <c r="AEY15" s="183"/>
      <c r="AEZ15" s="126"/>
      <c r="AFA15" s="183"/>
      <c r="AFB15" s="126"/>
      <c r="AFC15" s="183"/>
      <c r="AFD15" s="126"/>
      <c r="AFE15" s="183"/>
      <c r="AFF15" s="126"/>
      <c r="AFG15" s="183"/>
      <c r="AFH15" s="126"/>
      <c r="AFI15" s="183"/>
      <c r="AFJ15" s="126"/>
      <c r="AFK15" s="183"/>
      <c r="AFL15" s="126"/>
      <c r="AFM15" s="183"/>
      <c r="AFN15" s="126"/>
      <c r="AFO15" s="183"/>
      <c r="AFP15" s="126"/>
      <c r="AFQ15" s="183"/>
      <c r="AFR15" s="126"/>
      <c r="AFS15" s="183"/>
      <c r="AFT15" s="126"/>
      <c r="AFU15" s="183"/>
      <c r="AFV15" s="126"/>
      <c r="AFW15" s="183"/>
      <c r="AFX15" s="126"/>
      <c r="AFY15" s="183"/>
      <c r="AFZ15" s="126"/>
      <c r="AGA15" s="183"/>
      <c r="AGB15" s="126"/>
      <c r="AGC15" s="183"/>
      <c r="AGD15" s="126"/>
      <c r="AGE15" s="183"/>
      <c r="AGF15" s="126"/>
      <c r="AGG15" s="183"/>
      <c r="AGH15" s="126"/>
      <c r="AGI15" s="183"/>
      <c r="AGJ15" s="126"/>
      <c r="AGK15" s="183"/>
      <c r="AGL15" s="126"/>
      <c r="AGM15" s="183"/>
      <c r="AGN15" s="126"/>
      <c r="AGO15" s="183"/>
      <c r="AGP15" s="126"/>
      <c r="AGQ15" s="183"/>
      <c r="AGR15" s="126"/>
      <c r="AGS15" s="183"/>
      <c r="AGT15" s="126"/>
      <c r="AGU15" s="183"/>
      <c r="AGV15" s="126"/>
      <c r="AGW15" s="183"/>
      <c r="AGX15" s="126"/>
      <c r="AGY15" s="183"/>
      <c r="AGZ15" s="126"/>
      <c r="AHA15" s="183"/>
      <c r="AHB15" s="126"/>
      <c r="AHC15" s="183"/>
      <c r="AHD15" s="126"/>
      <c r="AHE15" s="183"/>
      <c r="AHF15" s="126"/>
      <c r="AHG15" s="183"/>
      <c r="AHH15" s="126"/>
      <c r="AHI15" s="183"/>
      <c r="AHJ15" s="126"/>
      <c r="AHK15" s="183"/>
      <c r="AHL15" s="126"/>
      <c r="AHM15" s="183"/>
      <c r="AHN15" s="126"/>
      <c r="AHO15" s="183"/>
      <c r="AHP15" s="126"/>
      <c r="AHQ15" s="183"/>
      <c r="AHR15" s="126"/>
      <c r="AHS15" s="183"/>
      <c r="AHT15" s="126"/>
      <c r="AHU15" s="183"/>
      <c r="AHV15" s="126"/>
      <c r="AHW15" s="183"/>
      <c r="AHX15" s="126"/>
      <c r="AHY15" s="183"/>
      <c r="AHZ15" s="126"/>
      <c r="AIA15" s="183"/>
      <c r="AIB15" s="126"/>
      <c r="AIC15" s="183"/>
      <c r="AID15" s="126"/>
      <c r="AIE15" s="183"/>
      <c r="AIF15" s="126"/>
      <c r="AIG15" s="183"/>
      <c r="AIH15" s="126"/>
      <c r="AII15" s="183"/>
      <c r="AIJ15" s="126"/>
      <c r="AIK15" s="183"/>
      <c r="AIL15" s="126"/>
      <c r="AIM15" s="183"/>
      <c r="AIN15" s="126"/>
      <c r="AIO15" s="183"/>
      <c r="AIP15" s="126"/>
      <c r="AIQ15" s="183"/>
      <c r="AIR15" s="126"/>
      <c r="AIS15" s="183"/>
      <c r="AIT15" s="126"/>
      <c r="AIU15" s="183"/>
      <c r="AIV15" s="126"/>
      <c r="AIW15" s="183"/>
      <c r="AIX15" s="126"/>
      <c r="AIY15" s="183"/>
      <c r="AIZ15" s="126"/>
      <c r="AJA15" s="183"/>
      <c r="AJB15" s="126"/>
      <c r="AJC15" s="183"/>
      <c r="AJD15" s="126"/>
      <c r="AJE15" s="183"/>
      <c r="AJF15" s="126"/>
      <c r="AJG15" s="183"/>
      <c r="AJH15" s="126"/>
      <c r="AJI15" s="183"/>
      <c r="AJJ15" s="126"/>
      <c r="AJK15" s="183"/>
      <c r="AJL15" s="126"/>
      <c r="AJM15" s="183"/>
      <c r="AJN15" s="126"/>
      <c r="AJO15" s="183"/>
      <c r="AJP15" s="126"/>
      <c r="AJQ15" s="183"/>
      <c r="AJR15" s="126"/>
      <c r="AJS15" s="183"/>
      <c r="AJT15" s="126"/>
      <c r="AJU15" s="183"/>
      <c r="AJV15" s="126"/>
      <c r="AJW15" s="183"/>
      <c r="AJX15" s="126"/>
      <c r="AJY15" s="183"/>
      <c r="AJZ15" s="126"/>
      <c r="AKA15" s="183"/>
      <c r="AKB15" s="126"/>
      <c r="AKC15" s="183"/>
      <c r="AKD15" s="126"/>
      <c r="AKE15" s="183"/>
      <c r="AKF15" s="126"/>
      <c r="AKG15" s="183"/>
      <c r="AKH15" s="126"/>
      <c r="AKI15" s="183"/>
      <c r="AKJ15" s="126"/>
      <c r="AKK15" s="183"/>
      <c r="AKL15" s="126"/>
      <c r="AKM15" s="183"/>
      <c r="AKN15" s="126"/>
      <c r="AKO15" s="183"/>
      <c r="AKP15" s="126"/>
      <c r="AKQ15" s="183"/>
      <c r="AKR15" s="126"/>
      <c r="AKS15" s="183"/>
      <c r="AKT15" s="126"/>
      <c r="AKU15" s="183"/>
      <c r="AKV15" s="126"/>
      <c r="AKW15" s="183"/>
      <c r="AKX15" s="126"/>
      <c r="AKY15" s="183"/>
      <c r="AKZ15" s="126"/>
      <c r="ALA15" s="183"/>
      <c r="ALB15" s="126"/>
      <c r="ALC15" s="183"/>
      <c r="ALD15" s="126"/>
      <c r="ALE15" s="183"/>
      <c r="ALF15" s="126"/>
      <c r="ALG15" s="183"/>
      <c r="ALH15" s="126"/>
      <c r="ALI15" s="183"/>
      <c r="ALJ15" s="126"/>
      <c r="ALK15" s="183"/>
      <c r="ALL15" s="126"/>
      <c r="ALM15" s="183"/>
      <c r="ALN15" s="126"/>
      <c r="ALO15" s="183"/>
      <c r="ALP15" s="126"/>
      <c r="ALQ15" s="183"/>
      <c r="ALR15" s="126"/>
      <c r="ALS15" s="183"/>
      <c r="ALT15" s="126"/>
      <c r="ALU15" s="183"/>
      <c r="ALV15" s="126"/>
      <c r="ALW15" s="183"/>
      <c r="ALX15" s="126"/>
      <c r="ALY15" s="183"/>
      <c r="ALZ15" s="126"/>
      <c r="AMA15" s="183"/>
      <c r="AMB15" s="126"/>
      <c r="AMC15" s="183"/>
      <c r="AMD15" s="126"/>
      <c r="AME15" s="183"/>
      <c r="AMF15" s="126"/>
      <c r="AMG15" s="183"/>
      <c r="AMH15" s="126"/>
      <c r="AMI15" s="183"/>
      <c r="AMJ15" s="126"/>
      <c r="AMK15" s="183"/>
      <c r="AML15" s="126"/>
      <c r="AMM15" s="183"/>
      <c r="AMN15" s="126"/>
      <c r="AMO15" s="183"/>
      <c r="AMP15" s="126"/>
      <c r="AMQ15" s="183"/>
      <c r="AMR15" s="126"/>
      <c r="AMS15" s="183"/>
      <c r="AMT15" s="126"/>
      <c r="AMU15" s="183"/>
      <c r="AMV15" s="126"/>
      <c r="AMW15" s="183"/>
      <c r="AMX15" s="126"/>
      <c r="AMY15" s="183"/>
      <c r="AMZ15" s="126"/>
      <c r="ANA15" s="183"/>
      <c r="ANB15" s="126"/>
      <c r="ANC15" s="183"/>
      <c r="AND15" s="126"/>
      <c r="ANE15" s="183"/>
      <c r="ANF15" s="126"/>
      <c r="ANG15" s="183"/>
      <c r="ANH15" s="126"/>
      <c r="ANI15" s="183"/>
      <c r="ANJ15" s="126"/>
      <c r="ANK15" s="183"/>
      <c r="ANL15" s="126"/>
      <c r="ANM15" s="183"/>
      <c r="ANN15" s="126"/>
      <c r="ANO15" s="183"/>
      <c r="ANP15" s="126"/>
      <c r="ANQ15" s="183"/>
      <c r="ANR15" s="126"/>
      <c r="ANS15" s="183"/>
      <c r="ANT15" s="126"/>
      <c r="ANU15" s="183"/>
      <c r="ANV15" s="126"/>
      <c r="ANW15" s="183"/>
      <c r="ANX15" s="126"/>
      <c r="ANY15" s="183"/>
      <c r="ANZ15" s="126"/>
      <c r="AOA15" s="183"/>
      <c r="AOB15" s="126"/>
      <c r="AOC15" s="183"/>
      <c r="AOD15" s="126"/>
      <c r="AOE15" s="183"/>
      <c r="AOF15" s="126"/>
      <c r="AOG15" s="183"/>
      <c r="AOH15" s="126"/>
      <c r="AOI15" s="183"/>
      <c r="AOJ15" s="126"/>
      <c r="AOK15" s="183"/>
      <c r="AOL15" s="126"/>
      <c r="AOM15" s="183"/>
      <c r="AON15" s="126"/>
      <c r="AOO15" s="183"/>
      <c r="AOP15" s="126"/>
      <c r="AOQ15" s="183"/>
      <c r="AOR15" s="126"/>
      <c r="AOS15" s="183"/>
      <c r="AOT15" s="126"/>
      <c r="AOU15" s="183"/>
      <c r="AOV15" s="126"/>
      <c r="AOW15" s="183"/>
      <c r="AOX15" s="126"/>
      <c r="AOY15" s="183"/>
      <c r="AOZ15" s="126"/>
      <c r="APA15" s="183"/>
      <c r="APB15" s="126"/>
      <c r="APC15" s="183"/>
      <c r="APD15" s="126"/>
      <c r="APE15" s="183"/>
      <c r="APF15" s="126"/>
      <c r="APG15" s="183"/>
      <c r="APH15" s="126"/>
      <c r="API15" s="183"/>
      <c r="APJ15" s="126"/>
      <c r="APK15" s="183"/>
      <c r="APL15" s="126"/>
      <c r="APM15" s="183"/>
      <c r="APN15" s="126"/>
      <c r="APO15" s="183"/>
      <c r="APP15" s="126"/>
      <c r="APQ15" s="183"/>
      <c r="APR15" s="126"/>
      <c r="APS15" s="183"/>
      <c r="APT15" s="126"/>
      <c r="APU15" s="183"/>
      <c r="APV15" s="126"/>
      <c r="APW15" s="183"/>
      <c r="APX15" s="126"/>
      <c r="APY15" s="183"/>
      <c r="APZ15" s="126"/>
      <c r="AQA15" s="183"/>
      <c r="AQB15" s="126"/>
      <c r="AQC15" s="183"/>
      <c r="AQD15" s="126"/>
      <c r="AQE15" s="183"/>
      <c r="AQF15" s="126"/>
      <c r="AQG15" s="183"/>
      <c r="AQH15" s="126"/>
      <c r="AQI15" s="183"/>
      <c r="AQJ15" s="126"/>
      <c r="AQK15" s="183"/>
      <c r="AQL15" s="126"/>
      <c r="AQM15" s="183"/>
      <c r="AQN15" s="126"/>
      <c r="AQO15" s="183"/>
      <c r="AQP15" s="126"/>
      <c r="AQQ15" s="183"/>
      <c r="AQR15" s="126"/>
      <c r="AQS15" s="183"/>
      <c r="AQT15" s="126"/>
      <c r="AQU15" s="183"/>
      <c r="AQV15" s="126"/>
      <c r="AQW15" s="183"/>
      <c r="AQX15" s="126"/>
      <c r="AQY15" s="183"/>
      <c r="AQZ15" s="126"/>
      <c r="ARA15" s="183"/>
      <c r="ARB15" s="126"/>
      <c r="ARC15" s="183"/>
      <c r="ARD15" s="126"/>
      <c r="ARE15" s="183"/>
      <c r="ARF15" s="126"/>
      <c r="ARG15" s="183"/>
      <c r="ARH15" s="126"/>
      <c r="ARI15" s="183"/>
      <c r="ARJ15" s="126"/>
      <c r="ARK15" s="183"/>
      <c r="ARL15" s="126"/>
      <c r="ARM15" s="183"/>
      <c r="ARN15" s="126"/>
      <c r="ARO15" s="183"/>
      <c r="ARP15" s="126"/>
      <c r="ARQ15" s="183"/>
      <c r="ARR15" s="126"/>
      <c r="ARS15" s="183"/>
      <c r="ART15" s="126"/>
      <c r="ARU15" s="183"/>
      <c r="ARV15" s="126"/>
      <c r="ARW15" s="183"/>
      <c r="ARX15" s="126"/>
      <c r="ARY15" s="183"/>
      <c r="ARZ15" s="126"/>
      <c r="ASA15" s="183"/>
      <c r="ASB15" s="126"/>
      <c r="ASC15" s="183"/>
      <c r="ASD15" s="126"/>
      <c r="ASE15" s="183"/>
      <c r="ASF15" s="126"/>
      <c r="ASG15" s="183"/>
      <c r="ASH15" s="126"/>
      <c r="ASI15" s="183"/>
      <c r="ASJ15" s="126"/>
      <c r="ASK15" s="183"/>
      <c r="ASL15" s="126"/>
      <c r="ASM15" s="183"/>
      <c r="ASN15" s="126"/>
      <c r="ASO15" s="183"/>
      <c r="ASP15" s="126"/>
      <c r="ASQ15" s="183"/>
      <c r="ASR15" s="126"/>
      <c r="ASS15" s="183"/>
      <c r="AST15" s="126"/>
      <c r="ASU15" s="183"/>
      <c r="ASV15" s="126"/>
      <c r="ASW15" s="183"/>
      <c r="ASX15" s="126"/>
      <c r="ASY15" s="183"/>
      <c r="ASZ15" s="126"/>
      <c r="ATA15" s="183"/>
      <c r="ATB15" s="126"/>
      <c r="ATC15" s="183"/>
      <c r="ATD15" s="126"/>
      <c r="ATE15" s="183"/>
      <c r="ATF15" s="126"/>
      <c r="ATG15" s="183"/>
      <c r="ATH15" s="126"/>
      <c r="ATI15" s="183"/>
      <c r="ATJ15" s="126"/>
      <c r="ATK15" s="183"/>
      <c r="ATL15" s="126"/>
      <c r="ATM15" s="183"/>
      <c r="ATN15" s="126"/>
      <c r="ATO15" s="183"/>
      <c r="ATP15" s="126"/>
      <c r="ATQ15" s="183"/>
      <c r="ATR15" s="126"/>
      <c r="ATS15" s="183"/>
      <c r="ATT15" s="126"/>
      <c r="ATU15" s="183"/>
      <c r="ATV15" s="126"/>
      <c r="ATW15" s="183"/>
      <c r="ATX15" s="126"/>
      <c r="ATY15" s="183"/>
      <c r="ATZ15" s="126"/>
      <c r="AUA15" s="183"/>
      <c r="AUB15" s="126"/>
      <c r="AUC15" s="183"/>
      <c r="AUD15" s="126"/>
      <c r="AUE15" s="183"/>
      <c r="AUF15" s="126"/>
      <c r="AUG15" s="183"/>
      <c r="AUH15" s="126"/>
      <c r="AUI15" s="183"/>
      <c r="AUJ15" s="126"/>
      <c r="AUK15" s="183"/>
      <c r="AUL15" s="126"/>
      <c r="AUM15" s="183"/>
      <c r="AUN15" s="126"/>
      <c r="AUO15" s="183"/>
      <c r="AUP15" s="126"/>
      <c r="AUQ15" s="183"/>
      <c r="AUR15" s="126"/>
      <c r="AUS15" s="183"/>
      <c r="AUT15" s="126"/>
      <c r="AUU15" s="183"/>
      <c r="AUV15" s="126"/>
      <c r="AUW15" s="183"/>
      <c r="AUX15" s="126"/>
      <c r="AUY15" s="183"/>
      <c r="AUZ15" s="126"/>
      <c r="AVA15" s="183"/>
      <c r="AVB15" s="126"/>
      <c r="AVC15" s="183"/>
      <c r="AVD15" s="126"/>
      <c r="AVE15" s="183"/>
      <c r="AVF15" s="126"/>
      <c r="AVG15" s="183"/>
      <c r="AVH15" s="126"/>
      <c r="AVI15" s="183"/>
      <c r="AVJ15" s="126"/>
      <c r="AVK15" s="183"/>
      <c r="AVL15" s="126"/>
      <c r="AVM15" s="183"/>
      <c r="AVN15" s="126"/>
      <c r="AVO15" s="183"/>
      <c r="AVP15" s="126"/>
      <c r="AVQ15" s="183"/>
      <c r="AVR15" s="126"/>
      <c r="AVS15" s="183"/>
      <c r="AVT15" s="126"/>
      <c r="AVU15" s="183"/>
      <c r="AVV15" s="126"/>
      <c r="AVW15" s="183"/>
      <c r="AVX15" s="126"/>
      <c r="AVY15" s="183"/>
      <c r="AVZ15" s="126"/>
      <c r="AWA15" s="183"/>
      <c r="AWB15" s="126"/>
      <c r="AWC15" s="183"/>
      <c r="AWD15" s="126"/>
      <c r="AWE15" s="183"/>
      <c r="AWF15" s="126"/>
      <c r="AWG15" s="183"/>
      <c r="AWH15" s="126"/>
      <c r="AWI15" s="183"/>
      <c r="AWJ15" s="126"/>
      <c r="AWK15" s="183"/>
      <c r="AWL15" s="126"/>
      <c r="AWM15" s="183"/>
      <c r="AWN15" s="126"/>
      <c r="AWO15" s="183"/>
      <c r="AWP15" s="126"/>
      <c r="AWQ15" s="183"/>
      <c r="AWR15" s="126"/>
      <c r="AWS15" s="183"/>
      <c r="AWT15" s="126"/>
      <c r="AWU15" s="183"/>
      <c r="AWV15" s="126"/>
      <c r="AWW15" s="183"/>
      <c r="AWX15" s="126"/>
      <c r="AWY15" s="183"/>
      <c r="AWZ15" s="126"/>
      <c r="AXA15" s="183"/>
      <c r="AXB15" s="126"/>
      <c r="AXC15" s="183"/>
      <c r="AXD15" s="126"/>
      <c r="AXE15" s="183"/>
      <c r="AXF15" s="126"/>
      <c r="AXG15" s="183"/>
      <c r="AXH15" s="126"/>
      <c r="AXI15" s="183"/>
      <c r="AXJ15" s="126"/>
      <c r="AXK15" s="183"/>
      <c r="AXL15" s="126"/>
      <c r="AXM15" s="183"/>
      <c r="AXN15" s="126"/>
      <c r="AXO15" s="183"/>
      <c r="AXP15" s="126"/>
      <c r="AXQ15" s="183"/>
      <c r="AXR15" s="126"/>
      <c r="AXS15" s="183"/>
      <c r="AXT15" s="126"/>
      <c r="AXU15" s="183"/>
      <c r="AXV15" s="126"/>
      <c r="AXW15" s="183"/>
      <c r="AXX15" s="126"/>
      <c r="AXY15" s="183"/>
      <c r="AXZ15" s="126"/>
      <c r="AYA15" s="183"/>
      <c r="AYB15" s="126"/>
      <c r="AYC15" s="183"/>
      <c r="AYD15" s="126"/>
      <c r="AYE15" s="183"/>
      <c r="AYF15" s="126"/>
      <c r="AYG15" s="183"/>
      <c r="AYH15" s="126"/>
      <c r="AYI15" s="183"/>
      <c r="AYJ15" s="126"/>
      <c r="AYK15" s="183"/>
      <c r="AYL15" s="126"/>
      <c r="AYM15" s="183"/>
      <c r="AYN15" s="126"/>
      <c r="AYO15" s="183"/>
      <c r="AYP15" s="126"/>
      <c r="AYQ15" s="183"/>
      <c r="AYR15" s="126"/>
      <c r="AYS15" s="183"/>
      <c r="AYT15" s="126"/>
      <c r="AYU15" s="183"/>
      <c r="AYV15" s="126"/>
      <c r="AYW15" s="183"/>
      <c r="AYX15" s="126"/>
      <c r="AYY15" s="183"/>
      <c r="AYZ15" s="126"/>
      <c r="AZA15" s="183"/>
      <c r="AZB15" s="126"/>
      <c r="AZC15" s="183"/>
      <c r="AZD15" s="126"/>
      <c r="AZE15" s="183"/>
      <c r="AZF15" s="126"/>
      <c r="AZG15" s="183"/>
      <c r="AZH15" s="126"/>
      <c r="AZI15" s="183"/>
      <c r="AZJ15" s="126"/>
      <c r="AZK15" s="183"/>
      <c r="AZL15" s="126"/>
      <c r="AZM15" s="183"/>
      <c r="AZN15" s="126"/>
      <c r="AZO15" s="183"/>
      <c r="AZP15" s="126"/>
      <c r="AZQ15" s="183"/>
      <c r="AZR15" s="126"/>
      <c r="AZS15" s="183"/>
      <c r="AZT15" s="126"/>
      <c r="AZU15" s="183"/>
      <c r="AZV15" s="126"/>
      <c r="AZW15" s="183"/>
      <c r="AZX15" s="126"/>
      <c r="AZY15" s="183"/>
      <c r="AZZ15" s="126"/>
      <c r="BAA15" s="183"/>
      <c r="BAB15" s="126"/>
      <c r="BAC15" s="183"/>
      <c r="BAD15" s="126"/>
      <c r="BAE15" s="183"/>
      <c r="BAF15" s="126"/>
      <c r="BAG15" s="183"/>
      <c r="BAH15" s="126"/>
      <c r="BAI15" s="183"/>
      <c r="BAJ15" s="126"/>
      <c r="BAK15" s="183"/>
      <c r="BAL15" s="126"/>
      <c r="BAM15" s="183"/>
      <c r="BAN15" s="126"/>
      <c r="BAO15" s="183"/>
      <c r="BAP15" s="126"/>
      <c r="BAQ15" s="183"/>
      <c r="BAR15" s="126"/>
      <c r="BAS15" s="183"/>
      <c r="BAT15" s="126"/>
      <c r="BAU15" s="183"/>
      <c r="BAV15" s="126"/>
      <c r="BAW15" s="183"/>
      <c r="BAX15" s="126"/>
      <c r="BAY15" s="183"/>
      <c r="BAZ15" s="126"/>
      <c r="BBA15" s="183"/>
      <c r="BBB15" s="126"/>
      <c r="BBC15" s="183"/>
      <c r="BBD15" s="126"/>
      <c r="BBE15" s="183"/>
      <c r="BBF15" s="126"/>
      <c r="BBG15" s="183"/>
      <c r="BBH15" s="126"/>
      <c r="BBI15" s="183"/>
      <c r="BBJ15" s="126"/>
      <c r="BBK15" s="183"/>
      <c r="BBL15" s="126"/>
      <c r="BBM15" s="183"/>
      <c r="BBN15" s="126"/>
      <c r="BBO15" s="183"/>
      <c r="BBP15" s="126"/>
      <c r="BBQ15" s="183"/>
      <c r="BBR15" s="126"/>
      <c r="BBS15" s="183"/>
      <c r="BBT15" s="126"/>
      <c r="BBU15" s="183"/>
      <c r="BBV15" s="126"/>
      <c r="BBW15" s="183"/>
      <c r="BBX15" s="126"/>
      <c r="BBY15" s="183"/>
      <c r="BBZ15" s="126"/>
      <c r="BCA15" s="183"/>
      <c r="BCB15" s="126"/>
      <c r="BCC15" s="183"/>
      <c r="BCD15" s="126"/>
      <c r="BCE15" s="183"/>
      <c r="BCF15" s="126"/>
      <c r="BCG15" s="183"/>
      <c r="BCH15" s="126"/>
      <c r="BCI15" s="183"/>
      <c r="BCJ15" s="126"/>
      <c r="BCK15" s="183"/>
      <c r="BCL15" s="126"/>
      <c r="BCM15" s="183"/>
      <c r="BCN15" s="126"/>
      <c r="BCO15" s="183"/>
      <c r="BCP15" s="126"/>
      <c r="BCQ15" s="183"/>
      <c r="BCR15" s="126"/>
      <c r="BCS15" s="183"/>
      <c r="BCT15" s="126"/>
      <c r="BCU15" s="183"/>
      <c r="BCV15" s="126"/>
      <c r="BCW15" s="183"/>
      <c r="BCX15" s="126"/>
      <c r="BCY15" s="183"/>
      <c r="BCZ15" s="126"/>
      <c r="BDA15" s="183"/>
      <c r="BDB15" s="126"/>
      <c r="BDC15" s="183"/>
      <c r="BDD15" s="126"/>
      <c r="BDE15" s="183"/>
      <c r="BDF15" s="126"/>
      <c r="BDG15" s="183"/>
      <c r="BDH15" s="126"/>
      <c r="BDI15" s="183"/>
      <c r="BDJ15" s="126"/>
      <c r="BDK15" s="183"/>
      <c r="BDL15" s="126"/>
      <c r="BDM15" s="183"/>
      <c r="BDN15" s="126"/>
      <c r="BDO15" s="183"/>
      <c r="BDP15" s="126"/>
      <c r="BDQ15" s="183"/>
      <c r="BDR15" s="126"/>
      <c r="BDS15" s="183"/>
      <c r="BDT15" s="126"/>
      <c r="BDU15" s="183"/>
      <c r="BDV15" s="126"/>
      <c r="BDW15" s="183"/>
      <c r="BDX15" s="126"/>
      <c r="BDY15" s="183"/>
      <c r="BDZ15" s="126"/>
      <c r="BEA15" s="183"/>
      <c r="BEB15" s="126"/>
      <c r="BEC15" s="183"/>
      <c r="BED15" s="126"/>
      <c r="BEE15" s="183"/>
      <c r="BEF15" s="126"/>
      <c r="BEG15" s="183"/>
      <c r="BEH15" s="126"/>
      <c r="BEI15" s="183"/>
      <c r="BEJ15" s="126"/>
      <c r="BEK15" s="183"/>
      <c r="BEL15" s="126"/>
      <c r="BEM15" s="183"/>
      <c r="BEN15" s="126"/>
      <c r="BEO15" s="183"/>
      <c r="BEP15" s="126"/>
      <c r="BEQ15" s="183"/>
      <c r="BER15" s="126"/>
      <c r="BES15" s="183"/>
      <c r="BET15" s="126"/>
      <c r="BEU15" s="183"/>
      <c r="BEV15" s="126"/>
      <c r="BEW15" s="183"/>
      <c r="BEX15" s="126"/>
      <c r="BEY15" s="183"/>
      <c r="BEZ15" s="126"/>
      <c r="BFA15" s="183"/>
      <c r="BFB15" s="126"/>
      <c r="BFC15" s="183"/>
      <c r="BFD15" s="126"/>
      <c r="BFE15" s="183"/>
      <c r="BFF15" s="126"/>
      <c r="BFG15" s="183"/>
      <c r="BFH15" s="126"/>
      <c r="BFI15" s="183"/>
      <c r="BFJ15" s="126"/>
      <c r="BFK15" s="183"/>
      <c r="BFL15" s="126"/>
      <c r="BFM15" s="183"/>
      <c r="BFN15" s="126"/>
      <c r="BFO15" s="183"/>
      <c r="BFP15" s="126"/>
      <c r="BFQ15" s="183"/>
      <c r="BFR15" s="126"/>
      <c r="BFS15" s="183"/>
      <c r="BFT15" s="126"/>
      <c r="BFU15" s="183"/>
      <c r="BFV15" s="126"/>
      <c r="BFW15" s="183"/>
      <c r="BFX15" s="126"/>
      <c r="BFY15" s="183"/>
      <c r="BFZ15" s="126"/>
      <c r="BGA15" s="183"/>
      <c r="BGB15" s="126"/>
      <c r="BGC15" s="183"/>
      <c r="BGD15" s="126"/>
      <c r="BGE15" s="183"/>
      <c r="BGF15" s="126"/>
      <c r="BGG15" s="183"/>
      <c r="BGH15" s="126"/>
      <c r="BGI15" s="183"/>
      <c r="BGJ15" s="126"/>
      <c r="BGK15" s="183"/>
      <c r="BGL15" s="126"/>
      <c r="BGM15" s="183"/>
      <c r="BGN15" s="126"/>
      <c r="BGO15" s="183"/>
      <c r="BGP15" s="126"/>
      <c r="BGQ15" s="183"/>
      <c r="BGR15" s="126"/>
      <c r="BGS15" s="183"/>
      <c r="BGT15" s="126"/>
      <c r="BGU15" s="183"/>
      <c r="BGV15" s="126"/>
      <c r="BGW15" s="183"/>
      <c r="BGX15" s="126"/>
      <c r="BGY15" s="183"/>
      <c r="BGZ15" s="126"/>
      <c r="BHA15" s="183"/>
      <c r="BHB15" s="126"/>
      <c r="BHC15" s="183"/>
      <c r="BHD15" s="126"/>
      <c r="BHE15" s="183"/>
      <c r="BHF15" s="126"/>
      <c r="BHG15" s="183"/>
      <c r="BHH15" s="126"/>
      <c r="BHI15" s="183"/>
      <c r="BHJ15" s="126"/>
      <c r="BHK15" s="183"/>
      <c r="BHL15" s="126"/>
      <c r="BHM15" s="183"/>
      <c r="BHN15" s="126"/>
      <c r="BHO15" s="183"/>
      <c r="BHP15" s="126"/>
      <c r="BHQ15" s="183"/>
      <c r="BHR15" s="126"/>
      <c r="BHS15" s="183"/>
      <c r="BHT15" s="126"/>
      <c r="BHU15" s="183"/>
      <c r="BHV15" s="126"/>
      <c r="BHW15" s="183"/>
      <c r="BHX15" s="126"/>
      <c r="BHY15" s="183"/>
      <c r="BHZ15" s="126"/>
      <c r="BIA15" s="183"/>
      <c r="BIB15" s="126"/>
      <c r="BIC15" s="183"/>
      <c r="BID15" s="126"/>
      <c r="BIE15" s="183"/>
      <c r="BIF15" s="126"/>
      <c r="BIG15" s="183"/>
      <c r="BIH15" s="126"/>
      <c r="BII15" s="183"/>
      <c r="BIJ15" s="126"/>
      <c r="BIK15" s="183"/>
      <c r="BIL15" s="126"/>
      <c r="BIM15" s="183"/>
      <c r="BIN15" s="126"/>
      <c r="BIO15" s="183"/>
      <c r="BIP15" s="126"/>
      <c r="BIQ15" s="183"/>
      <c r="BIR15" s="126"/>
      <c r="BIS15" s="183"/>
      <c r="BIT15" s="126"/>
      <c r="BIU15" s="183"/>
      <c r="BIV15" s="126"/>
      <c r="BIW15" s="183"/>
      <c r="BIX15" s="126"/>
      <c r="BIY15" s="183"/>
      <c r="BIZ15" s="126"/>
      <c r="BJA15" s="183"/>
      <c r="BJB15" s="126"/>
      <c r="BJC15" s="183"/>
      <c r="BJD15" s="126"/>
      <c r="BJE15" s="183"/>
      <c r="BJF15" s="126"/>
      <c r="BJG15" s="183"/>
      <c r="BJH15" s="126"/>
      <c r="BJI15" s="183"/>
      <c r="BJJ15" s="126"/>
      <c r="BJK15" s="183"/>
      <c r="BJL15" s="126"/>
      <c r="BJM15" s="183"/>
      <c r="BJN15" s="126"/>
      <c r="BJO15" s="183"/>
      <c r="BJP15" s="126"/>
      <c r="BJQ15" s="183"/>
      <c r="BJR15" s="126"/>
      <c r="BJS15" s="183"/>
      <c r="BJT15" s="126"/>
      <c r="BJU15" s="183"/>
      <c r="BJV15" s="126"/>
      <c r="BJW15" s="183"/>
      <c r="BJX15" s="126"/>
      <c r="BJY15" s="183"/>
      <c r="BJZ15" s="126"/>
      <c r="BKA15" s="183"/>
      <c r="BKB15" s="126"/>
      <c r="BKC15" s="183"/>
      <c r="BKD15" s="126"/>
      <c r="BKE15" s="183"/>
      <c r="BKF15" s="126"/>
      <c r="BKG15" s="183"/>
      <c r="BKH15" s="126"/>
      <c r="BKI15" s="183"/>
      <c r="BKJ15" s="126"/>
      <c r="BKK15" s="183"/>
      <c r="BKL15" s="126"/>
      <c r="BKM15" s="183"/>
      <c r="BKN15" s="126"/>
      <c r="BKO15" s="183"/>
      <c r="BKP15" s="126"/>
      <c r="BKQ15" s="183"/>
      <c r="BKR15" s="126"/>
      <c r="BKS15" s="183"/>
      <c r="BKT15" s="126"/>
      <c r="BKU15" s="183"/>
      <c r="BKV15" s="126"/>
      <c r="BKW15" s="183"/>
      <c r="BKX15" s="126"/>
      <c r="BKY15" s="183"/>
      <c r="BKZ15" s="126"/>
      <c r="BLA15" s="183"/>
      <c r="BLB15" s="126"/>
      <c r="BLC15" s="183"/>
      <c r="BLD15" s="126"/>
      <c r="BLE15" s="183"/>
      <c r="BLF15" s="126"/>
      <c r="BLG15" s="183"/>
      <c r="BLH15" s="126"/>
      <c r="BLI15" s="183"/>
      <c r="BLJ15" s="126"/>
      <c r="BLK15" s="183"/>
      <c r="BLL15" s="126"/>
      <c r="BLM15" s="183"/>
      <c r="BLN15" s="126"/>
      <c r="BLO15" s="183"/>
      <c r="BLP15" s="126"/>
      <c r="BLQ15" s="183"/>
      <c r="BLR15" s="126"/>
      <c r="BLS15" s="183"/>
      <c r="BLT15" s="126"/>
      <c r="BLU15" s="183"/>
      <c r="BLV15" s="126"/>
      <c r="BLW15" s="183"/>
      <c r="BLX15" s="126"/>
      <c r="BLY15" s="183"/>
      <c r="BLZ15" s="126"/>
      <c r="BMA15" s="183"/>
      <c r="BMB15" s="126"/>
      <c r="BMC15" s="183"/>
      <c r="BMD15" s="126"/>
      <c r="BME15" s="183"/>
      <c r="BMF15" s="126"/>
      <c r="BMG15" s="183"/>
      <c r="BMH15" s="126"/>
      <c r="BMI15" s="183"/>
      <c r="BMJ15" s="126"/>
      <c r="BMK15" s="183"/>
      <c r="BML15" s="126"/>
      <c r="BMM15" s="183"/>
      <c r="BMN15" s="126"/>
      <c r="BMO15" s="183"/>
      <c r="BMP15" s="126"/>
      <c r="BMQ15" s="183"/>
      <c r="BMR15" s="126"/>
      <c r="BMS15" s="183"/>
      <c r="BMT15" s="126"/>
      <c r="BMU15" s="183"/>
      <c r="BMV15" s="126"/>
      <c r="BMW15" s="183"/>
      <c r="BMX15" s="126"/>
      <c r="BMY15" s="183"/>
      <c r="BMZ15" s="126"/>
      <c r="BNA15" s="183"/>
      <c r="BNB15" s="126"/>
      <c r="BNC15" s="183"/>
      <c r="BND15" s="126"/>
      <c r="BNE15" s="183"/>
      <c r="BNF15" s="126"/>
      <c r="BNG15" s="183"/>
      <c r="BNH15" s="126"/>
      <c r="BNI15" s="183"/>
      <c r="BNJ15" s="126"/>
      <c r="BNK15" s="183"/>
      <c r="BNL15" s="126"/>
      <c r="BNM15" s="183"/>
      <c r="BNN15" s="126"/>
      <c r="BNO15" s="183"/>
      <c r="BNP15" s="126"/>
      <c r="BNQ15" s="183"/>
      <c r="BNR15" s="126"/>
      <c r="BNS15" s="183"/>
      <c r="BNT15" s="126"/>
      <c r="BNU15" s="183"/>
      <c r="BNV15" s="126"/>
      <c r="BNW15" s="183"/>
      <c r="BNX15" s="126"/>
      <c r="BNY15" s="183"/>
      <c r="BNZ15" s="126"/>
      <c r="BOA15" s="183"/>
      <c r="BOB15" s="126"/>
      <c r="BOC15" s="183"/>
      <c r="BOD15" s="126"/>
      <c r="BOE15" s="183"/>
      <c r="BOF15" s="126"/>
      <c r="BOG15" s="183"/>
      <c r="BOH15" s="126"/>
      <c r="BOI15" s="183"/>
      <c r="BOJ15" s="126"/>
      <c r="BOK15" s="183"/>
      <c r="BOL15" s="126"/>
      <c r="BOM15" s="183"/>
      <c r="BON15" s="126"/>
      <c r="BOO15" s="183"/>
      <c r="BOP15" s="126"/>
      <c r="BOQ15" s="183"/>
      <c r="BOR15" s="126"/>
      <c r="BOS15" s="183"/>
      <c r="BOT15" s="126"/>
      <c r="BOU15" s="183"/>
      <c r="BOV15" s="126"/>
      <c r="BOW15" s="183"/>
      <c r="BOX15" s="126"/>
      <c r="BOY15" s="183"/>
      <c r="BOZ15" s="126"/>
      <c r="BPA15" s="183"/>
      <c r="BPB15" s="126"/>
      <c r="BPC15" s="183"/>
      <c r="BPD15" s="126"/>
      <c r="BPE15" s="183"/>
      <c r="BPF15" s="126"/>
      <c r="BPG15" s="183"/>
      <c r="BPH15" s="126"/>
      <c r="BPI15" s="183"/>
      <c r="BPJ15" s="126"/>
      <c r="BPK15" s="183"/>
      <c r="BPL15" s="126"/>
      <c r="BPM15" s="183"/>
      <c r="BPN15" s="126"/>
      <c r="BPO15" s="183"/>
      <c r="BPP15" s="126"/>
      <c r="BPQ15" s="183"/>
      <c r="BPR15" s="126"/>
      <c r="BPS15" s="183"/>
      <c r="BPT15" s="126"/>
      <c r="BPU15" s="183"/>
      <c r="BPV15" s="126"/>
      <c r="BPW15" s="183"/>
      <c r="BPX15" s="126"/>
      <c r="BPY15" s="183"/>
      <c r="BPZ15" s="126"/>
      <c r="BQA15" s="183"/>
      <c r="BQB15" s="126"/>
      <c r="BQC15" s="183"/>
      <c r="BQD15" s="126"/>
      <c r="BQE15" s="183"/>
      <c r="BQF15" s="126"/>
      <c r="BQG15" s="183"/>
      <c r="BQH15" s="126"/>
      <c r="BQI15" s="183"/>
      <c r="BQJ15" s="126"/>
      <c r="BQK15" s="183"/>
      <c r="BQL15" s="126"/>
      <c r="BQM15" s="183"/>
      <c r="BQN15" s="126"/>
      <c r="BQO15" s="183"/>
      <c r="BQP15" s="126"/>
      <c r="BQQ15" s="183"/>
      <c r="BQR15" s="126"/>
      <c r="BQS15" s="183"/>
      <c r="BQT15" s="126"/>
      <c r="BQU15" s="183"/>
      <c r="BQV15" s="126"/>
      <c r="BQW15" s="183"/>
      <c r="BQX15" s="126"/>
      <c r="BQY15" s="183"/>
      <c r="BQZ15" s="126"/>
      <c r="BRA15" s="183"/>
      <c r="BRB15" s="126"/>
      <c r="BRC15" s="183"/>
      <c r="BRD15" s="126"/>
      <c r="BRE15" s="183"/>
      <c r="BRF15" s="126"/>
      <c r="BRG15" s="183"/>
      <c r="BRH15" s="126"/>
      <c r="BRI15" s="183"/>
      <c r="BRJ15" s="126"/>
      <c r="BRK15" s="183"/>
      <c r="BRL15" s="126"/>
      <c r="BRM15" s="183"/>
      <c r="BRN15" s="126"/>
      <c r="BRO15" s="183"/>
      <c r="BRP15" s="126"/>
      <c r="BRQ15" s="183"/>
      <c r="BRR15" s="126"/>
      <c r="BRS15" s="183"/>
      <c r="BRT15" s="126"/>
      <c r="BRU15" s="183"/>
      <c r="BRV15" s="126"/>
      <c r="BRW15" s="183"/>
      <c r="BRX15" s="126"/>
      <c r="BRY15" s="183"/>
      <c r="BRZ15" s="126"/>
      <c r="BSA15" s="183"/>
      <c r="BSB15" s="126"/>
      <c r="BSC15" s="183"/>
      <c r="BSD15" s="126"/>
      <c r="BSE15" s="183"/>
      <c r="BSF15" s="126"/>
      <c r="BSG15" s="183"/>
      <c r="BSH15" s="126"/>
      <c r="BSI15" s="183"/>
      <c r="BSJ15" s="126"/>
      <c r="BSK15" s="183"/>
      <c r="BSL15" s="126"/>
      <c r="BSM15" s="183"/>
      <c r="BSN15" s="126"/>
      <c r="BSO15" s="183"/>
      <c r="BSP15" s="126"/>
      <c r="BSQ15" s="183"/>
      <c r="BSR15" s="126"/>
      <c r="BSS15" s="183"/>
      <c r="BST15" s="126"/>
      <c r="BSU15" s="183"/>
      <c r="BSV15" s="126"/>
      <c r="BSW15" s="183"/>
      <c r="BSX15" s="126"/>
      <c r="BSY15" s="183"/>
      <c r="BSZ15" s="126"/>
      <c r="BTA15" s="183"/>
      <c r="BTB15" s="126"/>
      <c r="BTC15" s="183"/>
      <c r="BTD15" s="126"/>
      <c r="BTE15" s="183"/>
      <c r="BTF15" s="126"/>
      <c r="BTG15" s="183"/>
      <c r="BTH15" s="126"/>
      <c r="BTI15" s="183"/>
      <c r="BTJ15" s="126"/>
      <c r="BTK15" s="183"/>
      <c r="BTL15" s="126"/>
      <c r="BTM15" s="183"/>
      <c r="BTN15" s="126"/>
      <c r="BTO15" s="183"/>
      <c r="BTP15" s="126"/>
      <c r="BTQ15" s="183"/>
      <c r="BTR15" s="126"/>
      <c r="BTS15" s="183"/>
      <c r="BTT15" s="126"/>
      <c r="BTU15" s="183"/>
      <c r="BTV15" s="126"/>
      <c r="BTW15" s="183"/>
      <c r="BTX15" s="126"/>
      <c r="BTY15" s="183"/>
      <c r="BTZ15" s="126"/>
      <c r="BUA15" s="183"/>
      <c r="BUB15" s="126"/>
      <c r="BUC15" s="183"/>
      <c r="BUD15" s="126"/>
      <c r="BUE15" s="183"/>
      <c r="BUF15" s="126"/>
      <c r="BUG15" s="183"/>
      <c r="BUH15" s="126"/>
      <c r="BUI15" s="183"/>
      <c r="BUJ15" s="126"/>
      <c r="BUK15" s="183"/>
      <c r="BUL15" s="126"/>
      <c r="BUM15" s="183"/>
      <c r="BUN15" s="126"/>
      <c r="BUO15" s="183"/>
      <c r="BUP15" s="126"/>
      <c r="BUQ15" s="183"/>
      <c r="BUR15" s="126"/>
      <c r="BUS15" s="183"/>
      <c r="BUT15" s="126"/>
      <c r="BUU15" s="183"/>
      <c r="BUV15" s="126"/>
      <c r="BUW15" s="183"/>
      <c r="BUX15" s="126"/>
      <c r="BUY15" s="183"/>
      <c r="BUZ15" s="126"/>
      <c r="BVA15" s="183"/>
      <c r="BVB15" s="126"/>
      <c r="BVC15" s="183"/>
      <c r="BVD15" s="126"/>
      <c r="BVE15" s="183"/>
      <c r="BVF15" s="126"/>
      <c r="BVG15" s="183"/>
      <c r="BVH15" s="126"/>
      <c r="BVI15" s="183"/>
      <c r="BVJ15" s="126"/>
      <c r="BVK15" s="183"/>
      <c r="BVL15" s="126"/>
      <c r="BVM15" s="183"/>
      <c r="BVN15" s="126"/>
      <c r="BVO15" s="183"/>
      <c r="BVP15" s="126"/>
      <c r="BVQ15" s="183"/>
      <c r="BVR15" s="126"/>
      <c r="BVS15" s="183"/>
      <c r="BVT15" s="126"/>
      <c r="BVU15" s="183"/>
      <c r="BVV15" s="126"/>
      <c r="BVW15" s="183"/>
      <c r="BVX15" s="126"/>
      <c r="BVY15" s="183"/>
      <c r="BVZ15" s="126"/>
      <c r="BWA15" s="183"/>
      <c r="BWB15" s="126"/>
      <c r="BWC15" s="183"/>
      <c r="BWD15" s="126"/>
      <c r="BWE15" s="183"/>
      <c r="BWF15" s="126"/>
      <c r="BWG15" s="183"/>
      <c r="BWH15" s="126"/>
      <c r="BWI15" s="183"/>
      <c r="BWJ15" s="126"/>
      <c r="BWK15" s="183"/>
      <c r="BWL15" s="126"/>
      <c r="BWM15" s="183"/>
      <c r="BWN15" s="126"/>
      <c r="BWO15" s="183"/>
      <c r="BWP15" s="126"/>
      <c r="BWQ15" s="183"/>
      <c r="BWR15" s="126"/>
      <c r="BWS15" s="183"/>
      <c r="BWT15" s="126"/>
      <c r="BWU15" s="183"/>
      <c r="BWV15" s="126"/>
      <c r="BWW15" s="183"/>
      <c r="BWX15" s="126"/>
      <c r="BWY15" s="183"/>
      <c r="BWZ15" s="126"/>
      <c r="BXA15" s="183"/>
      <c r="BXB15" s="126"/>
      <c r="BXC15" s="183"/>
      <c r="BXD15" s="126"/>
      <c r="BXE15" s="183"/>
      <c r="BXF15" s="126"/>
      <c r="BXG15" s="183"/>
      <c r="BXH15" s="126"/>
      <c r="BXI15" s="183"/>
      <c r="BXJ15" s="126"/>
      <c r="BXK15" s="183"/>
      <c r="BXL15" s="126"/>
      <c r="BXM15" s="183"/>
      <c r="BXN15" s="126"/>
      <c r="BXO15" s="183"/>
      <c r="BXP15" s="126"/>
      <c r="BXQ15" s="183"/>
      <c r="BXR15" s="126"/>
      <c r="BXS15" s="183"/>
      <c r="BXT15" s="126"/>
      <c r="BXU15" s="183"/>
      <c r="BXV15" s="126"/>
      <c r="BXW15" s="183"/>
      <c r="BXX15" s="126"/>
      <c r="BXY15" s="183"/>
      <c r="BXZ15" s="126"/>
      <c r="BYA15" s="183"/>
      <c r="BYB15" s="126"/>
      <c r="BYC15" s="183"/>
      <c r="BYD15" s="126"/>
      <c r="BYE15" s="183"/>
      <c r="BYF15" s="126"/>
      <c r="BYG15" s="183"/>
      <c r="BYH15" s="126"/>
      <c r="BYI15" s="183"/>
      <c r="BYJ15" s="126"/>
      <c r="BYK15" s="183"/>
      <c r="BYL15" s="126"/>
      <c r="BYM15" s="183"/>
      <c r="BYN15" s="126"/>
      <c r="BYO15" s="183"/>
      <c r="BYP15" s="126"/>
      <c r="BYQ15" s="183"/>
      <c r="BYR15" s="126"/>
      <c r="BYS15" s="183"/>
      <c r="BYT15" s="126"/>
      <c r="BYU15" s="183"/>
      <c r="BYV15" s="126"/>
      <c r="BYW15" s="183"/>
      <c r="BYX15" s="126"/>
      <c r="BYY15" s="183"/>
      <c r="BYZ15" s="126"/>
      <c r="BZA15" s="183"/>
      <c r="BZB15" s="126"/>
      <c r="BZC15" s="183"/>
      <c r="BZD15" s="126"/>
      <c r="BZE15" s="183"/>
      <c r="BZF15" s="126"/>
      <c r="BZG15" s="183"/>
      <c r="BZH15" s="126"/>
      <c r="BZI15" s="183"/>
      <c r="BZJ15" s="126"/>
      <c r="BZK15" s="183"/>
      <c r="BZL15" s="126"/>
      <c r="BZM15" s="183"/>
      <c r="BZN15" s="126"/>
      <c r="BZO15" s="183"/>
      <c r="BZP15" s="126"/>
      <c r="BZQ15" s="183"/>
      <c r="BZR15" s="126"/>
      <c r="BZS15" s="183"/>
      <c r="BZT15" s="126"/>
      <c r="BZU15" s="183"/>
      <c r="BZV15" s="126"/>
      <c r="BZW15" s="183"/>
      <c r="BZX15" s="126"/>
      <c r="BZY15" s="183"/>
      <c r="BZZ15" s="126"/>
      <c r="CAA15" s="183"/>
      <c r="CAB15" s="126"/>
      <c r="CAC15" s="183"/>
      <c r="CAD15" s="126"/>
      <c r="CAE15" s="183"/>
      <c r="CAF15" s="126"/>
      <c r="CAG15" s="183"/>
      <c r="CAH15" s="126"/>
      <c r="CAI15" s="183"/>
      <c r="CAJ15" s="126"/>
      <c r="CAK15" s="183"/>
      <c r="CAL15" s="126"/>
      <c r="CAM15" s="183"/>
      <c r="CAN15" s="126"/>
      <c r="CAO15" s="183"/>
      <c r="CAP15" s="126"/>
      <c r="CAQ15" s="183"/>
      <c r="CAR15" s="126"/>
      <c r="CAS15" s="183"/>
      <c r="CAT15" s="126"/>
      <c r="CAU15" s="183"/>
      <c r="CAV15" s="126"/>
      <c r="CAW15" s="183"/>
      <c r="CAX15" s="126"/>
      <c r="CAY15" s="183"/>
      <c r="CAZ15" s="126"/>
      <c r="CBA15" s="183"/>
      <c r="CBB15" s="126"/>
      <c r="CBC15" s="183"/>
      <c r="CBD15" s="126"/>
      <c r="CBE15" s="183"/>
      <c r="CBF15" s="126"/>
      <c r="CBG15" s="183"/>
      <c r="CBH15" s="126"/>
      <c r="CBI15" s="183"/>
      <c r="CBJ15" s="126"/>
      <c r="CBK15" s="183"/>
      <c r="CBL15" s="126"/>
      <c r="CBM15" s="183"/>
      <c r="CBN15" s="126"/>
      <c r="CBO15" s="183"/>
      <c r="CBP15" s="126"/>
      <c r="CBQ15" s="183"/>
      <c r="CBR15" s="126"/>
      <c r="CBS15" s="183"/>
      <c r="CBT15" s="126"/>
      <c r="CBU15" s="183"/>
      <c r="CBV15" s="126"/>
      <c r="CBW15" s="183"/>
      <c r="CBX15" s="126"/>
      <c r="CBY15" s="183"/>
      <c r="CBZ15" s="126"/>
      <c r="CCA15" s="183"/>
      <c r="CCB15" s="126"/>
      <c r="CCC15" s="183"/>
      <c r="CCD15" s="126"/>
      <c r="CCE15" s="183"/>
      <c r="CCF15" s="126"/>
      <c r="CCG15" s="183"/>
      <c r="CCH15" s="126"/>
      <c r="CCI15" s="183"/>
      <c r="CCJ15" s="126"/>
      <c r="CCK15" s="183"/>
      <c r="CCL15" s="126"/>
      <c r="CCM15" s="183"/>
      <c r="CCN15" s="126"/>
      <c r="CCO15" s="183"/>
      <c r="CCP15" s="126"/>
      <c r="CCQ15" s="183"/>
      <c r="CCR15" s="126"/>
      <c r="CCS15" s="183"/>
      <c r="CCT15" s="126"/>
      <c r="CCU15" s="183"/>
      <c r="CCV15" s="126"/>
      <c r="CCW15" s="183"/>
      <c r="CCX15" s="126"/>
      <c r="CCY15" s="183"/>
      <c r="CCZ15" s="126"/>
      <c r="CDA15" s="183"/>
      <c r="CDB15" s="126"/>
      <c r="CDC15" s="183"/>
      <c r="CDD15" s="126"/>
      <c r="CDE15" s="183"/>
      <c r="CDF15" s="126"/>
      <c r="CDG15" s="183"/>
      <c r="CDH15" s="126"/>
      <c r="CDI15" s="183"/>
      <c r="CDJ15" s="126"/>
      <c r="CDK15" s="183"/>
      <c r="CDL15" s="126"/>
      <c r="CDM15" s="183"/>
      <c r="CDN15" s="126"/>
      <c r="CDO15" s="183"/>
      <c r="CDP15" s="126"/>
      <c r="CDQ15" s="183"/>
      <c r="CDR15" s="126"/>
      <c r="CDS15" s="183"/>
      <c r="CDT15" s="126"/>
      <c r="CDU15" s="183"/>
      <c r="CDV15" s="126"/>
      <c r="CDW15" s="183"/>
      <c r="CDX15" s="126"/>
      <c r="CDY15" s="183"/>
      <c r="CDZ15" s="126"/>
      <c r="CEA15" s="183"/>
      <c r="CEB15" s="126"/>
      <c r="CEC15" s="183"/>
      <c r="CED15" s="126"/>
      <c r="CEE15" s="183"/>
      <c r="CEF15" s="126"/>
      <c r="CEG15" s="183"/>
      <c r="CEH15" s="126"/>
      <c r="CEI15" s="183"/>
      <c r="CEJ15" s="126"/>
      <c r="CEK15" s="183"/>
      <c r="CEL15" s="126"/>
      <c r="CEM15" s="183"/>
      <c r="CEN15" s="126"/>
      <c r="CEO15" s="183"/>
      <c r="CEP15" s="126"/>
      <c r="CEQ15" s="183"/>
      <c r="CER15" s="126"/>
      <c r="CES15" s="183"/>
      <c r="CET15" s="126"/>
      <c r="CEU15" s="183"/>
      <c r="CEV15" s="126"/>
      <c r="CEW15" s="183"/>
      <c r="CEX15" s="126"/>
      <c r="CEY15" s="183"/>
      <c r="CEZ15" s="126"/>
      <c r="CFA15" s="183"/>
      <c r="CFB15" s="126"/>
      <c r="CFC15" s="183"/>
      <c r="CFD15" s="126"/>
      <c r="CFE15" s="183"/>
      <c r="CFF15" s="126"/>
      <c r="CFG15" s="183"/>
      <c r="CFH15" s="126"/>
      <c r="CFI15" s="183"/>
      <c r="CFJ15" s="126"/>
      <c r="CFK15" s="183"/>
      <c r="CFL15" s="126"/>
      <c r="CFM15" s="183"/>
      <c r="CFN15" s="126"/>
      <c r="CFO15" s="183"/>
      <c r="CFP15" s="126"/>
      <c r="CFQ15" s="183"/>
      <c r="CFR15" s="126"/>
      <c r="CFS15" s="183"/>
      <c r="CFT15" s="126"/>
      <c r="CFU15" s="183"/>
      <c r="CFV15" s="126"/>
      <c r="CFW15" s="183"/>
      <c r="CFX15" s="126"/>
      <c r="CFY15" s="183"/>
      <c r="CFZ15" s="126"/>
      <c r="CGA15" s="183"/>
      <c r="CGB15" s="126"/>
      <c r="CGC15" s="183"/>
      <c r="CGD15" s="126"/>
      <c r="CGE15" s="183"/>
      <c r="CGF15" s="126"/>
      <c r="CGG15" s="183"/>
      <c r="CGH15" s="126"/>
      <c r="CGI15" s="183"/>
      <c r="CGJ15" s="126"/>
      <c r="CGK15" s="183"/>
      <c r="CGL15" s="126"/>
      <c r="CGM15" s="183"/>
      <c r="CGN15" s="126"/>
      <c r="CGO15" s="183"/>
      <c r="CGP15" s="126"/>
      <c r="CGQ15" s="183"/>
      <c r="CGR15" s="126"/>
      <c r="CGS15" s="183"/>
      <c r="CGT15" s="126"/>
      <c r="CGU15" s="183"/>
      <c r="CGV15" s="126"/>
      <c r="CGW15" s="183"/>
      <c r="CGX15" s="126"/>
      <c r="CGY15" s="183"/>
      <c r="CGZ15" s="126"/>
      <c r="CHA15" s="183"/>
      <c r="CHB15" s="126"/>
      <c r="CHC15" s="183"/>
      <c r="CHD15" s="126"/>
      <c r="CHE15" s="183"/>
      <c r="CHF15" s="126"/>
      <c r="CHG15" s="183"/>
      <c r="CHH15" s="126"/>
      <c r="CHI15" s="183"/>
      <c r="CHJ15" s="126"/>
      <c r="CHK15" s="183"/>
      <c r="CHL15" s="126"/>
      <c r="CHM15" s="183"/>
      <c r="CHN15" s="126"/>
      <c r="CHO15" s="183"/>
      <c r="CHP15" s="126"/>
      <c r="CHQ15" s="183"/>
      <c r="CHR15" s="126"/>
      <c r="CHS15" s="183"/>
      <c r="CHT15" s="126"/>
      <c r="CHU15" s="183"/>
      <c r="CHV15" s="126"/>
      <c r="CHW15" s="183"/>
      <c r="CHX15" s="126"/>
      <c r="CHY15" s="183"/>
      <c r="CHZ15" s="126"/>
      <c r="CIA15" s="183"/>
      <c r="CIB15" s="126"/>
      <c r="CIC15" s="183"/>
      <c r="CID15" s="126"/>
      <c r="CIE15" s="183"/>
      <c r="CIF15" s="126"/>
      <c r="CIG15" s="183"/>
      <c r="CIH15" s="126"/>
      <c r="CII15" s="183"/>
      <c r="CIJ15" s="126"/>
      <c r="CIK15" s="183"/>
      <c r="CIL15" s="126"/>
      <c r="CIM15" s="183"/>
      <c r="CIN15" s="126"/>
      <c r="CIO15" s="183"/>
      <c r="CIP15" s="126"/>
      <c r="CIQ15" s="183"/>
      <c r="CIR15" s="126"/>
      <c r="CIS15" s="183"/>
      <c r="CIT15" s="126"/>
      <c r="CIU15" s="183"/>
      <c r="CIV15" s="126"/>
      <c r="CIW15" s="183"/>
      <c r="CIX15" s="126"/>
      <c r="CIY15" s="183"/>
      <c r="CIZ15" s="126"/>
      <c r="CJA15" s="183"/>
      <c r="CJB15" s="126"/>
      <c r="CJC15" s="183"/>
      <c r="CJD15" s="126"/>
      <c r="CJE15" s="183"/>
      <c r="CJF15" s="126"/>
      <c r="CJG15" s="183"/>
      <c r="CJH15" s="126"/>
      <c r="CJI15" s="183"/>
      <c r="CJJ15" s="126"/>
      <c r="CJK15" s="183"/>
      <c r="CJL15" s="126"/>
      <c r="CJM15" s="183"/>
      <c r="CJN15" s="126"/>
      <c r="CJO15" s="183"/>
      <c r="CJP15" s="126"/>
      <c r="CJQ15" s="183"/>
      <c r="CJR15" s="126"/>
      <c r="CJS15" s="183"/>
      <c r="CJT15" s="126"/>
      <c r="CJU15" s="183"/>
      <c r="CJV15" s="126"/>
      <c r="CJW15" s="183"/>
      <c r="CJX15" s="126"/>
      <c r="CJY15" s="183"/>
      <c r="CJZ15" s="126"/>
      <c r="CKA15" s="183"/>
      <c r="CKB15" s="126"/>
      <c r="CKC15" s="183"/>
      <c r="CKD15" s="126"/>
      <c r="CKE15" s="183"/>
      <c r="CKF15" s="126"/>
      <c r="CKG15" s="183"/>
      <c r="CKH15" s="126"/>
      <c r="CKI15" s="183"/>
      <c r="CKJ15" s="126"/>
      <c r="CKK15" s="183"/>
      <c r="CKL15" s="126"/>
      <c r="CKM15" s="183"/>
      <c r="CKN15" s="126"/>
      <c r="CKO15" s="183"/>
      <c r="CKP15" s="126"/>
      <c r="CKQ15" s="183"/>
      <c r="CKR15" s="126"/>
      <c r="CKS15" s="183"/>
      <c r="CKT15" s="126"/>
      <c r="CKU15" s="183"/>
      <c r="CKV15" s="126"/>
      <c r="CKW15" s="183"/>
      <c r="CKX15" s="126"/>
      <c r="CKY15" s="183"/>
      <c r="CKZ15" s="126"/>
      <c r="CLA15" s="183"/>
      <c r="CLB15" s="126"/>
      <c r="CLC15" s="183"/>
      <c r="CLD15" s="126"/>
      <c r="CLE15" s="183"/>
      <c r="CLF15" s="126"/>
      <c r="CLG15" s="183"/>
      <c r="CLH15" s="126"/>
      <c r="CLI15" s="183"/>
      <c r="CLJ15" s="126"/>
      <c r="CLK15" s="183"/>
      <c r="CLL15" s="126"/>
      <c r="CLM15" s="183"/>
      <c r="CLN15" s="126"/>
      <c r="CLO15" s="183"/>
      <c r="CLP15" s="126"/>
      <c r="CLQ15" s="183"/>
      <c r="CLR15" s="126"/>
      <c r="CLS15" s="183"/>
      <c r="CLT15" s="126"/>
      <c r="CLU15" s="183"/>
      <c r="CLV15" s="126"/>
      <c r="CLW15" s="183"/>
      <c r="CLX15" s="126"/>
      <c r="CLY15" s="183"/>
      <c r="CLZ15" s="126"/>
      <c r="CMA15" s="183"/>
      <c r="CMB15" s="126"/>
      <c r="CMC15" s="183"/>
      <c r="CMD15" s="126"/>
      <c r="CME15" s="183"/>
      <c r="CMF15" s="126"/>
      <c r="CMG15" s="183"/>
      <c r="CMH15" s="126"/>
      <c r="CMI15" s="183"/>
      <c r="CMJ15" s="126"/>
      <c r="CMK15" s="183"/>
      <c r="CML15" s="126"/>
      <c r="CMM15" s="183"/>
      <c r="CMN15" s="126"/>
      <c r="CMO15" s="183"/>
      <c r="CMP15" s="126"/>
      <c r="CMQ15" s="183"/>
      <c r="CMR15" s="126"/>
      <c r="CMS15" s="183"/>
      <c r="CMT15" s="126"/>
      <c r="CMU15" s="183"/>
      <c r="CMV15" s="126"/>
      <c r="CMW15" s="183"/>
      <c r="CMX15" s="126"/>
      <c r="CMY15" s="183"/>
      <c r="CMZ15" s="126"/>
      <c r="CNA15" s="183"/>
      <c r="CNB15" s="126"/>
      <c r="CNC15" s="183"/>
      <c r="CND15" s="126"/>
      <c r="CNE15" s="183"/>
      <c r="CNF15" s="126"/>
      <c r="CNG15" s="183"/>
      <c r="CNH15" s="126"/>
      <c r="CNI15" s="183"/>
      <c r="CNJ15" s="126"/>
      <c r="CNK15" s="183"/>
      <c r="CNL15" s="126"/>
      <c r="CNM15" s="183"/>
      <c r="CNN15" s="126"/>
      <c r="CNO15" s="183"/>
      <c r="CNP15" s="126"/>
      <c r="CNQ15" s="183"/>
      <c r="CNR15" s="126"/>
      <c r="CNS15" s="183"/>
      <c r="CNT15" s="126"/>
      <c r="CNU15" s="183"/>
      <c r="CNV15" s="126"/>
      <c r="CNW15" s="183"/>
      <c r="CNX15" s="126"/>
      <c r="CNY15" s="183"/>
      <c r="CNZ15" s="126"/>
      <c r="COA15" s="183"/>
      <c r="COB15" s="126"/>
      <c r="COC15" s="183"/>
      <c r="COD15" s="126"/>
      <c r="COE15" s="183"/>
      <c r="COF15" s="126"/>
      <c r="COG15" s="183"/>
      <c r="COH15" s="126"/>
      <c r="COI15" s="183"/>
      <c r="COJ15" s="126"/>
      <c r="COK15" s="183"/>
      <c r="COL15" s="126"/>
      <c r="COM15" s="183"/>
      <c r="CON15" s="126"/>
      <c r="COO15" s="183"/>
      <c r="COP15" s="126"/>
      <c r="COQ15" s="183"/>
      <c r="COR15" s="126"/>
      <c r="COS15" s="183"/>
      <c r="COT15" s="126"/>
      <c r="COU15" s="183"/>
      <c r="COV15" s="126"/>
      <c r="COW15" s="183"/>
      <c r="COX15" s="126"/>
      <c r="COY15" s="183"/>
      <c r="COZ15" s="126"/>
      <c r="CPA15" s="183"/>
      <c r="CPB15" s="126"/>
      <c r="CPC15" s="183"/>
      <c r="CPD15" s="126"/>
      <c r="CPE15" s="183"/>
      <c r="CPF15" s="126"/>
      <c r="CPG15" s="183"/>
      <c r="CPH15" s="126"/>
      <c r="CPI15" s="183"/>
      <c r="CPJ15" s="126"/>
      <c r="CPK15" s="183"/>
      <c r="CPL15" s="126"/>
      <c r="CPM15" s="183"/>
      <c r="CPN15" s="126"/>
      <c r="CPO15" s="183"/>
      <c r="CPP15" s="126"/>
      <c r="CPQ15" s="183"/>
      <c r="CPR15" s="126"/>
      <c r="CPS15" s="183"/>
      <c r="CPT15" s="126"/>
      <c r="CPU15" s="183"/>
      <c r="CPV15" s="126"/>
      <c r="CPW15" s="183"/>
      <c r="CPX15" s="126"/>
      <c r="CPY15" s="183"/>
      <c r="CPZ15" s="126"/>
      <c r="CQA15" s="183"/>
      <c r="CQB15" s="126"/>
      <c r="CQC15" s="183"/>
      <c r="CQD15" s="126"/>
      <c r="CQE15" s="183"/>
      <c r="CQF15" s="126"/>
      <c r="CQG15" s="183"/>
      <c r="CQH15" s="126"/>
      <c r="CQI15" s="183"/>
      <c r="CQJ15" s="126"/>
      <c r="CQK15" s="183"/>
      <c r="CQL15" s="126"/>
      <c r="CQM15" s="183"/>
      <c r="CQN15" s="126"/>
      <c r="CQO15" s="183"/>
      <c r="CQP15" s="126"/>
      <c r="CQQ15" s="183"/>
      <c r="CQR15" s="126"/>
      <c r="CQS15" s="183"/>
      <c r="CQT15" s="126"/>
      <c r="CQU15" s="183"/>
      <c r="CQV15" s="126"/>
      <c r="CQW15" s="183"/>
      <c r="CQX15" s="126"/>
      <c r="CQY15" s="183"/>
      <c r="CQZ15" s="126"/>
      <c r="CRA15" s="183"/>
      <c r="CRB15" s="126"/>
      <c r="CRC15" s="183"/>
      <c r="CRD15" s="126"/>
      <c r="CRE15" s="183"/>
      <c r="CRF15" s="126"/>
      <c r="CRG15" s="183"/>
      <c r="CRH15" s="126"/>
      <c r="CRI15" s="183"/>
      <c r="CRJ15" s="126"/>
      <c r="CRK15" s="183"/>
      <c r="CRL15" s="126"/>
      <c r="CRM15" s="183"/>
      <c r="CRN15" s="126"/>
      <c r="CRO15" s="183"/>
      <c r="CRP15" s="126"/>
      <c r="CRQ15" s="183"/>
      <c r="CRR15" s="126"/>
      <c r="CRS15" s="183"/>
      <c r="CRT15" s="126"/>
      <c r="CRU15" s="183"/>
      <c r="CRV15" s="126"/>
      <c r="CRW15" s="183"/>
      <c r="CRX15" s="126"/>
      <c r="CRY15" s="183"/>
      <c r="CRZ15" s="126"/>
      <c r="CSA15" s="183"/>
      <c r="CSB15" s="126"/>
      <c r="CSC15" s="183"/>
      <c r="CSD15" s="126"/>
      <c r="CSE15" s="183"/>
      <c r="CSF15" s="126"/>
      <c r="CSG15" s="183"/>
      <c r="CSH15" s="126"/>
      <c r="CSI15" s="183"/>
      <c r="CSJ15" s="126"/>
      <c r="CSK15" s="183"/>
      <c r="CSL15" s="126"/>
      <c r="CSM15" s="183"/>
      <c r="CSN15" s="126"/>
      <c r="CSO15" s="183"/>
      <c r="CSP15" s="126"/>
      <c r="CSQ15" s="183"/>
      <c r="CSR15" s="126"/>
      <c r="CSS15" s="183"/>
      <c r="CST15" s="126"/>
      <c r="CSU15" s="183"/>
      <c r="CSV15" s="126"/>
      <c r="CSW15" s="183"/>
      <c r="CSX15" s="126"/>
      <c r="CSY15" s="183"/>
      <c r="CSZ15" s="126"/>
      <c r="CTA15" s="183"/>
      <c r="CTB15" s="126"/>
      <c r="CTC15" s="183"/>
      <c r="CTD15" s="126"/>
      <c r="CTE15" s="183"/>
      <c r="CTF15" s="126"/>
      <c r="CTG15" s="183"/>
      <c r="CTH15" s="126"/>
      <c r="CTI15" s="183"/>
      <c r="CTJ15" s="126"/>
      <c r="CTK15" s="183"/>
      <c r="CTL15" s="126"/>
      <c r="CTM15" s="183"/>
      <c r="CTN15" s="126"/>
      <c r="CTO15" s="183"/>
      <c r="CTP15" s="126"/>
      <c r="CTQ15" s="183"/>
      <c r="CTR15" s="126"/>
      <c r="CTS15" s="183"/>
      <c r="CTT15" s="126"/>
      <c r="CTU15" s="183"/>
      <c r="CTV15" s="126"/>
      <c r="CTW15" s="183"/>
      <c r="CTX15" s="126"/>
      <c r="CTY15" s="183"/>
      <c r="CTZ15" s="126"/>
      <c r="CUA15" s="183"/>
      <c r="CUB15" s="126"/>
      <c r="CUC15" s="183"/>
      <c r="CUD15" s="126"/>
      <c r="CUE15" s="183"/>
      <c r="CUF15" s="126"/>
      <c r="CUG15" s="183"/>
      <c r="CUH15" s="126"/>
      <c r="CUI15" s="183"/>
      <c r="CUJ15" s="126"/>
      <c r="CUK15" s="183"/>
      <c r="CUL15" s="126"/>
      <c r="CUM15" s="183"/>
      <c r="CUN15" s="126"/>
      <c r="CUO15" s="183"/>
      <c r="CUP15" s="126"/>
      <c r="CUQ15" s="183"/>
      <c r="CUR15" s="126"/>
      <c r="CUS15" s="183"/>
      <c r="CUT15" s="126"/>
      <c r="CUU15" s="183"/>
      <c r="CUV15" s="126"/>
      <c r="CUW15" s="183"/>
      <c r="CUX15" s="126"/>
      <c r="CUY15" s="183"/>
      <c r="CUZ15" s="126"/>
      <c r="CVA15" s="183"/>
      <c r="CVB15" s="126"/>
      <c r="CVC15" s="183"/>
      <c r="CVD15" s="126"/>
      <c r="CVE15" s="183"/>
      <c r="CVF15" s="126"/>
      <c r="CVG15" s="183"/>
      <c r="CVH15" s="126"/>
      <c r="CVI15" s="183"/>
      <c r="CVJ15" s="126"/>
      <c r="CVK15" s="183"/>
      <c r="CVL15" s="126"/>
      <c r="CVM15" s="183"/>
      <c r="CVN15" s="126"/>
      <c r="CVO15" s="183"/>
      <c r="CVP15" s="126"/>
      <c r="CVQ15" s="183"/>
      <c r="CVR15" s="126"/>
      <c r="CVS15" s="183"/>
      <c r="CVT15" s="126"/>
      <c r="CVU15" s="183"/>
      <c r="CVV15" s="126"/>
      <c r="CVW15" s="183"/>
      <c r="CVX15" s="126"/>
      <c r="CVY15" s="183"/>
      <c r="CVZ15" s="126"/>
      <c r="CWA15" s="183"/>
      <c r="CWB15" s="126"/>
      <c r="CWC15" s="183"/>
      <c r="CWD15" s="126"/>
      <c r="CWE15" s="183"/>
      <c r="CWF15" s="126"/>
      <c r="CWG15" s="183"/>
      <c r="CWH15" s="126"/>
      <c r="CWI15" s="183"/>
      <c r="CWJ15" s="126"/>
      <c r="CWK15" s="183"/>
      <c r="CWL15" s="126"/>
      <c r="CWM15" s="183"/>
      <c r="CWN15" s="126"/>
      <c r="CWO15" s="183"/>
      <c r="CWP15" s="126"/>
      <c r="CWQ15" s="183"/>
      <c r="CWR15" s="126"/>
      <c r="CWS15" s="183"/>
      <c r="CWT15" s="126"/>
      <c r="CWU15" s="183"/>
      <c r="CWV15" s="126"/>
      <c r="CWW15" s="183"/>
      <c r="CWX15" s="126"/>
      <c r="CWY15" s="183"/>
      <c r="CWZ15" s="126"/>
      <c r="CXA15" s="183"/>
      <c r="CXB15" s="126"/>
      <c r="CXC15" s="183"/>
      <c r="CXD15" s="126"/>
      <c r="CXE15" s="183"/>
      <c r="CXF15" s="126"/>
      <c r="CXG15" s="183"/>
      <c r="CXH15" s="126"/>
      <c r="CXI15" s="183"/>
      <c r="CXJ15" s="126"/>
      <c r="CXK15" s="183"/>
      <c r="CXL15" s="126"/>
      <c r="CXM15" s="183"/>
      <c r="CXN15" s="126"/>
      <c r="CXO15" s="183"/>
      <c r="CXP15" s="126"/>
      <c r="CXQ15" s="183"/>
      <c r="CXR15" s="126"/>
      <c r="CXS15" s="183"/>
      <c r="CXT15" s="126"/>
      <c r="CXU15" s="183"/>
      <c r="CXV15" s="126"/>
      <c r="CXW15" s="183"/>
      <c r="CXX15" s="126"/>
      <c r="CXY15" s="183"/>
      <c r="CXZ15" s="126"/>
      <c r="CYA15" s="183"/>
      <c r="CYB15" s="126"/>
      <c r="CYC15" s="183"/>
      <c r="CYD15" s="126"/>
      <c r="CYE15" s="183"/>
      <c r="CYF15" s="126"/>
      <c r="CYG15" s="183"/>
      <c r="CYH15" s="126"/>
      <c r="CYI15" s="183"/>
      <c r="CYJ15" s="126"/>
      <c r="CYK15" s="183"/>
      <c r="CYL15" s="126"/>
      <c r="CYM15" s="183"/>
      <c r="CYN15" s="126"/>
      <c r="CYO15" s="183"/>
      <c r="CYP15" s="126"/>
      <c r="CYQ15" s="183"/>
      <c r="CYR15" s="126"/>
      <c r="CYS15" s="183"/>
      <c r="CYT15" s="126"/>
      <c r="CYU15" s="183"/>
      <c r="CYV15" s="126"/>
      <c r="CYW15" s="183"/>
      <c r="CYX15" s="126"/>
      <c r="CYY15" s="183"/>
      <c r="CYZ15" s="126"/>
      <c r="CZA15" s="183"/>
      <c r="CZB15" s="126"/>
      <c r="CZC15" s="183"/>
      <c r="CZD15" s="126"/>
      <c r="CZE15" s="183"/>
      <c r="CZF15" s="126"/>
      <c r="CZG15" s="183"/>
      <c r="CZH15" s="126"/>
      <c r="CZI15" s="183"/>
      <c r="CZJ15" s="126"/>
      <c r="CZK15" s="183"/>
      <c r="CZL15" s="126"/>
      <c r="CZM15" s="183"/>
      <c r="CZN15" s="126"/>
      <c r="CZO15" s="183"/>
      <c r="CZP15" s="126"/>
      <c r="CZQ15" s="183"/>
      <c r="CZR15" s="126"/>
      <c r="CZS15" s="183"/>
      <c r="CZT15" s="126"/>
      <c r="CZU15" s="183"/>
      <c r="CZV15" s="126"/>
      <c r="CZW15" s="183"/>
      <c r="CZX15" s="126"/>
      <c r="CZY15" s="183"/>
      <c r="CZZ15" s="126"/>
      <c r="DAA15" s="183"/>
      <c r="DAB15" s="126"/>
      <c r="DAC15" s="183"/>
      <c r="DAD15" s="126"/>
      <c r="DAE15" s="183"/>
      <c r="DAF15" s="126"/>
      <c r="DAG15" s="183"/>
      <c r="DAH15" s="126"/>
      <c r="DAI15" s="183"/>
      <c r="DAJ15" s="126"/>
      <c r="DAK15" s="183"/>
      <c r="DAL15" s="126"/>
      <c r="DAM15" s="183"/>
      <c r="DAN15" s="126"/>
      <c r="DAO15" s="183"/>
      <c r="DAP15" s="126"/>
      <c r="DAQ15" s="183"/>
      <c r="DAR15" s="126"/>
      <c r="DAS15" s="183"/>
      <c r="DAT15" s="126"/>
      <c r="DAU15" s="183"/>
      <c r="DAV15" s="126"/>
      <c r="DAW15" s="183"/>
      <c r="DAX15" s="126"/>
      <c r="DAY15" s="183"/>
      <c r="DAZ15" s="126"/>
      <c r="DBA15" s="183"/>
      <c r="DBB15" s="126"/>
      <c r="DBC15" s="183"/>
      <c r="DBD15" s="126"/>
      <c r="DBE15" s="183"/>
      <c r="DBF15" s="126"/>
      <c r="DBG15" s="183"/>
      <c r="DBH15" s="126"/>
      <c r="DBI15" s="183"/>
      <c r="DBJ15" s="126"/>
      <c r="DBK15" s="183"/>
      <c r="DBL15" s="126"/>
      <c r="DBM15" s="183"/>
      <c r="DBN15" s="126"/>
      <c r="DBO15" s="183"/>
      <c r="DBP15" s="126"/>
      <c r="DBQ15" s="183"/>
      <c r="DBR15" s="126"/>
      <c r="DBS15" s="183"/>
      <c r="DBT15" s="126"/>
      <c r="DBU15" s="183"/>
      <c r="DBV15" s="126"/>
      <c r="DBW15" s="183"/>
      <c r="DBX15" s="126"/>
      <c r="DBY15" s="183"/>
      <c r="DBZ15" s="126"/>
      <c r="DCA15" s="183"/>
      <c r="DCB15" s="126"/>
      <c r="DCC15" s="183"/>
      <c r="DCD15" s="126"/>
      <c r="DCE15" s="183"/>
      <c r="DCF15" s="126"/>
      <c r="DCG15" s="183"/>
      <c r="DCH15" s="126"/>
      <c r="DCI15" s="183"/>
      <c r="DCJ15" s="126"/>
      <c r="DCK15" s="183"/>
      <c r="DCL15" s="126"/>
      <c r="DCM15" s="183"/>
      <c r="DCN15" s="126"/>
      <c r="DCO15" s="183"/>
      <c r="DCP15" s="126"/>
      <c r="DCQ15" s="183"/>
      <c r="DCR15" s="126"/>
      <c r="DCS15" s="183"/>
      <c r="DCT15" s="126"/>
      <c r="DCU15" s="183"/>
      <c r="DCV15" s="126"/>
      <c r="DCW15" s="183"/>
      <c r="DCX15" s="126"/>
      <c r="DCY15" s="183"/>
      <c r="DCZ15" s="126"/>
      <c r="DDA15" s="183"/>
      <c r="DDB15" s="126"/>
      <c r="DDC15" s="183"/>
      <c r="DDD15" s="126"/>
      <c r="DDE15" s="183"/>
      <c r="DDF15" s="126"/>
      <c r="DDG15" s="183"/>
      <c r="DDH15" s="126"/>
      <c r="DDI15" s="183"/>
      <c r="DDJ15" s="126"/>
      <c r="DDK15" s="183"/>
      <c r="DDL15" s="126"/>
      <c r="DDM15" s="183"/>
      <c r="DDN15" s="126"/>
      <c r="DDO15" s="183"/>
      <c r="DDP15" s="126"/>
      <c r="DDQ15" s="183"/>
      <c r="DDR15" s="126"/>
      <c r="DDS15" s="183"/>
      <c r="DDT15" s="126"/>
      <c r="DDU15" s="183"/>
      <c r="DDV15" s="126"/>
      <c r="DDW15" s="183"/>
      <c r="DDX15" s="126"/>
      <c r="DDY15" s="183"/>
      <c r="DDZ15" s="126"/>
      <c r="DEA15" s="183"/>
      <c r="DEB15" s="126"/>
      <c r="DEC15" s="183"/>
      <c r="DED15" s="126"/>
      <c r="DEE15" s="183"/>
      <c r="DEF15" s="126"/>
      <c r="DEG15" s="183"/>
      <c r="DEH15" s="126"/>
      <c r="DEI15" s="183"/>
      <c r="DEJ15" s="126"/>
      <c r="DEK15" s="183"/>
      <c r="DEL15" s="126"/>
      <c r="DEM15" s="183"/>
      <c r="DEN15" s="126"/>
      <c r="DEO15" s="183"/>
      <c r="DEP15" s="126"/>
      <c r="DEQ15" s="183"/>
      <c r="DER15" s="126"/>
      <c r="DES15" s="183"/>
      <c r="DET15" s="126"/>
      <c r="DEU15" s="183"/>
      <c r="DEV15" s="126"/>
      <c r="DEW15" s="183"/>
      <c r="DEX15" s="126"/>
      <c r="DEY15" s="183"/>
      <c r="DEZ15" s="126"/>
      <c r="DFA15" s="183"/>
      <c r="DFB15" s="126"/>
      <c r="DFC15" s="183"/>
      <c r="DFD15" s="126"/>
      <c r="DFE15" s="183"/>
      <c r="DFF15" s="126"/>
      <c r="DFG15" s="183"/>
      <c r="DFH15" s="126"/>
      <c r="DFI15" s="183"/>
      <c r="DFJ15" s="126"/>
      <c r="DFK15" s="183"/>
      <c r="DFL15" s="126"/>
      <c r="DFM15" s="183"/>
      <c r="DFN15" s="126"/>
      <c r="DFO15" s="183"/>
      <c r="DFP15" s="126"/>
      <c r="DFQ15" s="183"/>
      <c r="DFR15" s="126"/>
      <c r="DFS15" s="183"/>
      <c r="DFT15" s="126"/>
      <c r="DFU15" s="183"/>
      <c r="DFV15" s="126"/>
      <c r="DFW15" s="183"/>
      <c r="DFX15" s="126"/>
      <c r="DFY15" s="183"/>
      <c r="DFZ15" s="126"/>
      <c r="DGA15" s="183"/>
      <c r="DGB15" s="126"/>
      <c r="DGC15" s="183"/>
      <c r="DGD15" s="126"/>
      <c r="DGE15" s="183"/>
      <c r="DGF15" s="126"/>
      <c r="DGG15" s="183"/>
      <c r="DGH15" s="126"/>
      <c r="DGI15" s="183"/>
      <c r="DGJ15" s="126"/>
      <c r="DGK15" s="183"/>
      <c r="DGL15" s="126"/>
      <c r="DGM15" s="183"/>
      <c r="DGN15" s="126"/>
      <c r="DGO15" s="183"/>
      <c r="DGP15" s="126"/>
      <c r="DGQ15" s="183"/>
      <c r="DGR15" s="126"/>
      <c r="DGS15" s="183"/>
      <c r="DGT15" s="126"/>
      <c r="DGU15" s="183"/>
      <c r="DGV15" s="126"/>
      <c r="DGW15" s="183"/>
      <c r="DGX15" s="126"/>
      <c r="DGY15" s="183"/>
      <c r="DGZ15" s="126"/>
      <c r="DHA15" s="183"/>
      <c r="DHB15" s="126"/>
      <c r="DHC15" s="183"/>
      <c r="DHD15" s="126"/>
      <c r="DHE15" s="183"/>
      <c r="DHF15" s="126"/>
      <c r="DHG15" s="183"/>
      <c r="DHH15" s="126"/>
      <c r="DHI15" s="183"/>
      <c r="DHJ15" s="126"/>
      <c r="DHK15" s="183"/>
      <c r="DHL15" s="126"/>
      <c r="DHM15" s="183"/>
      <c r="DHN15" s="126"/>
      <c r="DHO15" s="183"/>
      <c r="DHP15" s="126"/>
      <c r="DHQ15" s="183"/>
      <c r="DHR15" s="126"/>
      <c r="DHS15" s="183"/>
      <c r="DHT15" s="126"/>
      <c r="DHU15" s="183"/>
      <c r="DHV15" s="126"/>
      <c r="DHW15" s="183"/>
      <c r="DHX15" s="126"/>
      <c r="DHY15" s="183"/>
      <c r="DHZ15" s="126"/>
      <c r="DIA15" s="183"/>
      <c r="DIB15" s="126"/>
      <c r="DIC15" s="183"/>
      <c r="DID15" s="126"/>
      <c r="DIE15" s="183"/>
      <c r="DIF15" s="126"/>
      <c r="DIG15" s="183"/>
      <c r="DIH15" s="126"/>
      <c r="DII15" s="183"/>
      <c r="DIJ15" s="126"/>
      <c r="DIK15" s="183"/>
      <c r="DIL15" s="126"/>
      <c r="DIM15" s="183"/>
      <c r="DIN15" s="126"/>
      <c r="DIO15" s="183"/>
      <c r="DIP15" s="126"/>
      <c r="DIQ15" s="183"/>
      <c r="DIR15" s="126"/>
      <c r="DIS15" s="183"/>
      <c r="DIT15" s="126"/>
      <c r="DIU15" s="183"/>
      <c r="DIV15" s="126"/>
      <c r="DIW15" s="183"/>
      <c r="DIX15" s="126"/>
      <c r="DIY15" s="183"/>
      <c r="DIZ15" s="126"/>
      <c r="DJA15" s="183"/>
      <c r="DJB15" s="126"/>
      <c r="DJC15" s="183"/>
      <c r="DJD15" s="126"/>
      <c r="DJE15" s="183"/>
      <c r="DJF15" s="126"/>
      <c r="DJG15" s="183"/>
      <c r="DJH15" s="126"/>
      <c r="DJI15" s="183"/>
      <c r="DJJ15" s="126"/>
      <c r="DJK15" s="183"/>
      <c r="DJL15" s="126"/>
      <c r="DJM15" s="183"/>
      <c r="DJN15" s="126"/>
      <c r="DJO15" s="183"/>
      <c r="DJP15" s="126"/>
      <c r="DJQ15" s="183"/>
      <c r="DJR15" s="126"/>
      <c r="DJS15" s="183"/>
      <c r="DJT15" s="126"/>
      <c r="DJU15" s="183"/>
      <c r="DJV15" s="126"/>
      <c r="DJW15" s="183"/>
      <c r="DJX15" s="126"/>
      <c r="DJY15" s="183"/>
      <c r="DJZ15" s="126"/>
      <c r="DKA15" s="183"/>
      <c r="DKB15" s="126"/>
      <c r="DKC15" s="183"/>
      <c r="DKD15" s="126"/>
      <c r="DKE15" s="183"/>
      <c r="DKF15" s="126"/>
      <c r="DKG15" s="183"/>
      <c r="DKH15" s="126"/>
      <c r="DKI15" s="183"/>
      <c r="DKJ15" s="126"/>
      <c r="DKK15" s="183"/>
      <c r="DKL15" s="126"/>
      <c r="DKM15" s="183"/>
      <c r="DKN15" s="126"/>
      <c r="DKO15" s="183"/>
      <c r="DKP15" s="126"/>
      <c r="DKQ15" s="183"/>
      <c r="DKR15" s="126"/>
      <c r="DKS15" s="183"/>
      <c r="DKT15" s="126"/>
      <c r="DKU15" s="183"/>
      <c r="DKV15" s="126"/>
      <c r="DKW15" s="183"/>
      <c r="DKX15" s="126"/>
      <c r="DKY15" s="183"/>
      <c r="DKZ15" s="126"/>
      <c r="DLA15" s="183"/>
      <c r="DLB15" s="126"/>
      <c r="DLC15" s="183"/>
      <c r="DLD15" s="126"/>
      <c r="DLE15" s="183"/>
      <c r="DLF15" s="126"/>
      <c r="DLG15" s="183"/>
      <c r="DLH15" s="126"/>
      <c r="DLI15" s="183"/>
      <c r="DLJ15" s="126"/>
      <c r="DLK15" s="183"/>
      <c r="DLL15" s="126"/>
      <c r="DLM15" s="183"/>
      <c r="DLN15" s="126"/>
      <c r="DLO15" s="183"/>
      <c r="DLP15" s="126"/>
      <c r="DLQ15" s="183"/>
      <c r="DLR15" s="126"/>
      <c r="DLS15" s="183"/>
      <c r="DLT15" s="126"/>
      <c r="DLU15" s="183"/>
      <c r="DLV15" s="126"/>
      <c r="DLW15" s="183"/>
      <c r="DLX15" s="126"/>
      <c r="DLY15" s="183"/>
      <c r="DLZ15" s="126"/>
      <c r="DMA15" s="183"/>
      <c r="DMB15" s="126"/>
      <c r="DMC15" s="183"/>
      <c r="DMD15" s="126"/>
      <c r="DME15" s="183"/>
      <c r="DMF15" s="126"/>
      <c r="DMG15" s="183"/>
      <c r="DMH15" s="126"/>
      <c r="DMI15" s="183"/>
      <c r="DMJ15" s="126"/>
      <c r="DMK15" s="183"/>
      <c r="DML15" s="126"/>
      <c r="DMM15" s="183"/>
      <c r="DMN15" s="126"/>
      <c r="DMO15" s="183"/>
      <c r="DMP15" s="126"/>
      <c r="DMQ15" s="183"/>
      <c r="DMR15" s="126"/>
      <c r="DMS15" s="183"/>
      <c r="DMT15" s="126"/>
      <c r="DMU15" s="183"/>
      <c r="DMV15" s="126"/>
      <c r="DMW15" s="183"/>
      <c r="DMX15" s="126"/>
      <c r="DMY15" s="183"/>
      <c r="DMZ15" s="126"/>
      <c r="DNA15" s="183"/>
      <c r="DNB15" s="126"/>
      <c r="DNC15" s="183"/>
      <c r="DND15" s="126"/>
      <c r="DNE15" s="183"/>
      <c r="DNF15" s="126"/>
      <c r="DNG15" s="183"/>
      <c r="DNH15" s="126"/>
      <c r="DNI15" s="183"/>
      <c r="DNJ15" s="126"/>
      <c r="DNK15" s="183"/>
      <c r="DNL15" s="126"/>
      <c r="DNM15" s="183"/>
      <c r="DNN15" s="126"/>
      <c r="DNO15" s="183"/>
      <c r="DNP15" s="126"/>
      <c r="DNQ15" s="183"/>
      <c r="DNR15" s="126"/>
      <c r="DNS15" s="183"/>
      <c r="DNT15" s="126"/>
      <c r="DNU15" s="183"/>
      <c r="DNV15" s="126"/>
      <c r="DNW15" s="183"/>
      <c r="DNX15" s="126"/>
      <c r="DNY15" s="183"/>
      <c r="DNZ15" s="126"/>
      <c r="DOA15" s="183"/>
      <c r="DOB15" s="126"/>
      <c r="DOC15" s="183"/>
      <c r="DOD15" s="126"/>
      <c r="DOE15" s="183"/>
      <c r="DOF15" s="126"/>
      <c r="DOG15" s="183"/>
      <c r="DOH15" s="126"/>
      <c r="DOI15" s="183"/>
      <c r="DOJ15" s="126"/>
      <c r="DOK15" s="183"/>
      <c r="DOL15" s="126"/>
      <c r="DOM15" s="183"/>
      <c r="DON15" s="126"/>
      <c r="DOO15" s="183"/>
      <c r="DOP15" s="126"/>
      <c r="DOQ15" s="183"/>
      <c r="DOR15" s="126"/>
      <c r="DOS15" s="183"/>
      <c r="DOT15" s="126"/>
      <c r="DOU15" s="183"/>
      <c r="DOV15" s="126"/>
      <c r="DOW15" s="183"/>
      <c r="DOX15" s="126"/>
      <c r="DOY15" s="183"/>
      <c r="DOZ15" s="126"/>
      <c r="DPA15" s="183"/>
      <c r="DPB15" s="126"/>
      <c r="DPC15" s="183"/>
      <c r="DPD15" s="126"/>
      <c r="DPE15" s="183"/>
      <c r="DPF15" s="126"/>
      <c r="DPG15" s="183"/>
      <c r="DPH15" s="126"/>
      <c r="DPI15" s="183"/>
      <c r="DPJ15" s="126"/>
      <c r="DPK15" s="183"/>
      <c r="DPL15" s="126"/>
      <c r="DPM15" s="183"/>
      <c r="DPN15" s="126"/>
      <c r="DPO15" s="183"/>
      <c r="DPP15" s="126"/>
      <c r="DPQ15" s="183"/>
      <c r="DPR15" s="126"/>
      <c r="DPS15" s="183"/>
      <c r="DPT15" s="126"/>
      <c r="DPU15" s="183"/>
      <c r="DPV15" s="126"/>
      <c r="DPW15" s="183"/>
      <c r="DPX15" s="126"/>
      <c r="DPY15" s="183"/>
      <c r="DPZ15" s="126"/>
      <c r="DQA15" s="183"/>
      <c r="DQB15" s="126"/>
      <c r="DQC15" s="183"/>
      <c r="DQD15" s="126"/>
      <c r="DQE15" s="183"/>
      <c r="DQF15" s="126"/>
      <c r="DQG15" s="183"/>
      <c r="DQH15" s="126"/>
      <c r="DQI15" s="183"/>
      <c r="DQJ15" s="126"/>
      <c r="DQK15" s="183"/>
      <c r="DQL15" s="126"/>
      <c r="DQM15" s="183"/>
      <c r="DQN15" s="126"/>
      <c r="DQO15" s="183"/>
      <c r="DQP15" s="126"/>
      <c r="DQQ15" s="183"/>
      <c r="DQR15" s="126"/>
      <c r="DQS15" s="183"/>
      <c r="DQT15" s="126"/>
      <c r="DQU15" s="183"/>
      <c r="DQV15" s="126"/>
      <c r="DQW15" s="183"/>
      <c r="DQX15" s="126"/>
      <c r="DQY15" s="183"/>
      <c r="DQZ15" s="126"/>
      <c r="DRA15" s="183"/>
      <c r="DRB15" s="126"/>
      <c r="DRC15" s="183"/>
      <c r="DRD15" s="126"/>
      <c r="DRE15" s="183"/>
      <c r="DRF15" s="126"/>
      <c r="DRG15" s="183"/>
      <c r="DRH15" s="126"/>
      <c r="DRI15" s="183"/>
      <c r="DRJ15" s="126"/>
      <c r="DRK15" s="183"/>
      <c r="DRL15" s="126"/>
      <c r="DRM15" s="183"/>
      <c r="DRN15" s="126"/>
      <c r="DRO15" s="183"/>
      <c r="DRP15" s="126"/>
      <c r="DRQ15" s="183"/>
      <c r="DRR15" s="126"/>
      <c r="DRS15" s="183"/>
      <c r="DRT15" s="126"/>
      <c r="DRU15" s="183"/>
      <c r="DRV15" s="126"/>
      <c r="DRW15" s="183"/>
      <c r="DRX15" s="126"/>
      <c r="DRY15" s="183"/>
      <c r="DRZ15" s="126"/>
      <c r="DSA15" s="183"/>
      <c r="DSB15" s="126"/>
      <c r="DSC15" s="183"/>
      <c r="DSD15" s="126"/>
      <c r="DSE15" s="183"/>
      <c r="DSF15" s="126"/>
      <c r="DSG15" s="183"/>
      <c r="DSH15" s="126"/>
      <c r="DSI15" s="183"/>
      <c r="DSJ15" s="126"/>
      <c r="DSK15" s="183"/>
      <c r="DSL15" s="126"/>
      <c r="DSM15" s="183"/>
      <c r="DSN15" s="126"/>
      <c r="DSO15" s="183"/>
      <c r="DSP15" s="126"/>
      <c r="DSQ15" s="183"/>
      <c r="DSR15" s="126"/>
      <c r="DSS15" s="183"/>
      <c r="DST15" s="126"/>
      <c r="DSU15" s="183"/>
      <c r="DSV15" s="126"/>
      <c r="DSW15" s="183"/>
      <c r="DSX15" s="126"/>
      <c r="DSY15" s="183"/>
      <c r="DSZ15" s="126"/>
      <c r="DTA15" s="183"/>
      <c r="DTB15" s="126"/>
      <c r="DTC15" s="183"/>
      <c r="DTD15" s="126"/>
      <c r="DTE15" s="183"/>
      <c r="DTF15" s="126"/>
      <c r="DTG15" s="183"/>
      <c r="DTH15" s="126"/>
      <c r="DTI15" s="183"/>
      <c r="DTJ15" s="126"/>
      <c r="DTK15" s="183"/>
      <c r="DTL15" s="126"/>
      <c r="DTM15" s="183"/>
      <c r="DTN15" s="126"/>
      <c r="DTO15" s="183"/>
      <c r="DTP15" s="126"/>
      <c r="DTQ15" s="183"/>
      <c r="DTR15" s="126"/>
      <c r="DTS15" s="183"/>
      <c r="DTT15" s="126"/>
      <c r="DTU15" s="183"/>
      <c r="DTV15" s="126"/>
      <c r="DTW15" s="183"/>
      <c r="DTX15" s="126"/>
      <c r="DTY15" s="183"/>
      <c r="DTZ15" s="126"/>
      <c r="DUA15" s="183"/>
      <c r="DUB15" s="126"/>
      <c r="DUC15" s="183"/>
      <c r="DUD15" s="126"/>
      <c r="DUE15" s="183"/>
      <c r="DUF15" s="126"/>
      <c r="DUG15" s="183"/>
      <c r="DUH15" s="126"/>
      <c r="DUI15" s="183"/>
      <c r="DUJ15" s="126"/>
      <c r="DUK15" s="183"/>
      <c r="DUL15" s="126"/>
      <c r="DUM15" s="183"/>
      <c r="DUN15" s="126"/>
      <c r="DUO15" s="183"/>
      <c r="DUP15" s="126"/>
      <c r="DUQ15" s="183"/>
      <c r="DUR15" s="126"/>
      <c r="DUS15" s="183"/>
      <c r="DUT15" s="126"/>
      <c r="DUU15" s="183"/>
      <c r="DUV15" s="126"/>
      <c r="DUW15" s="183"/>
      <c r="DUX15" s="126"/>
      <c r="DUY15" s="183"/>
      <c r="DUZ15" s="126"/>
      <c r="DVA15" s="183"/>
      <c r="DVB15" s="126"/>
      <c r="DVC15" s="183"/>
      <c r="DVD15" s="126"/>
      <c r="DVE15" s="183"/>
      <c r="DVF15" s="126"/>
      <c r="DVG15" s="183"/>
      <c r="DVH15" s="126"/>
      <c r="DVI15" s="183"/>
      <c r="DVJ15" s="126"/>
      <c r="DVK15" s="183"/>
      <c r="DVL15" s="126"/>
      <c r="DVM15" s="183"/>
      <c r="DVN15" s="126"/>
      <c r="DVO15" s="183"/>
      <c r="DVP15" s="126"/>
      <c r="DVQ15" s="183"/>
      <c r="DVR15" s="126"/>
      <c r="DVS15" s="183"/>
      <c r="DVT15" s="126"/>
      <c r="DVU15" s="183"/>
      <c r="DVV15" s="126"/>
      <c r="DVW15" s="183"/>
      <c r="DVX15" s="126"/>
      <c r="DVY15" s="183"/>
      <c r="DVZ15" s="126"/>
      <c r="DWA15" s="183"/>
      <c r="DWB15" s="126"/>
      <c r="DWC15" s="183"/>
      <c r="DWD15" s="126"/>
      <c r="DWE15" s="183"/>
      <c r="DWF15" s="126"/>
      <c r="DWG15" s="183"/>
      <c r="DWH15" s="126"/>
      <c r="DWI15" s="183"/>
      <c r="DWJ15" s="126"/>
      <c r="DWK15" s="183"/>
      <c r="DWL15" s="126"/>
      <c r="DWM15" s="183"/>
      <c r="DWN15" s="126"/>
      <c r="DWO15" s="183"/>
      <c r="DWP15" s="126"/>
      <c r="DWQ15" s="183"/>
      <c r="DWR15" s="126"/>
      <c r="DWS15" s="183"/>
      <c r="DWT15" s="126"/>
      <c r="DWU15" s="183"/>
      <c r="DWV15" s="126"/>
      <c r="DWW15" s="183"/>
      <c r="DWX15" s="126"/>
      <c r="DWY15" s="183"/>
      <c r="DWZ15" s="126"/>
      <c r="DXA15" s="183"/>
      <c r="DXB15" s="126"/>
      <c r="DXC15" s="183"/>
      <c r="DXD15" s="126"/>
      <c r="DXE15" s="183"/>
      <c r="DXF15" s="126"/>
      <c r="DXG15" s="183"/>
      <c r="DXH15" s="126"/>
      <c r="DXI15" s="183"/>
      <c r="DXJ15" s="126"/>
      <c r="DXK15" s="183"/>
      <c r="DXL15" s="126"/>
      <c r="DXM15" s="183"/>
      <c r="DXN15" s="126"/>
      <c r="DXO15" s="183"/>
      <c r="DXP15" s="126"/>
      <c r="DXQ15" s="183"/>
      <c r="DXR15" s="126"/>
      <c r="DXS15" s="183"/>
      <c r="DXT15" s="126"/>
      <c r="DXU15" s="183"/>
      <c r="DXV15" s="126"/>
      <c r="DXW15" s="183"/>
      <c r="DXX15" s="126"/>
      <c r="DXY15" s="183"/>
      <c r="DXZ15" s="126"/>
      <c r="DYA15" s="183"/>
      <c r="DYB15" s="126"/>
      <c r="DYC15" s="183"/>
      <c r="DYD15" s="126"/>
      <c r="DYE15" s="183"/>
      <c r="DYF15" s="126"/>
      <c r="DYG15" s="183"/>
      <c r="DYH15" s="126"/>
      <c r="DYI15" s="183"/>
      <c r="DYJ15" s="126"/>
      <c r="DYK15" s="183"/>
      <c r="DYL15" s="126"/>
      <c r="DYM15" s="183"/>
      <c r="DYN15" s="126"/>
      <c r="DYO15" s="183"/>
      <c r="DYP15" s="126"/>
      <c r="DYQ15" s="183"/>
      <c r="DYR15" s="126"/>
      <c r="DYS15" s="183"/>
      <c r="DYT15" s="126"/>
      <c r="DYU15" s="183"/>
      <c r="DYV15" s="126"/>
      <c r="DYW15" s="183"/>
      <c r="DYX15" s="126"/>
      <c r="DYY15" s="183"/>
      <c r="DYZ15" s="126"/>
      <c r="DZA15" s="183"/>
      <c r="DZB15" s="126"/>
      <c r="DZC15" s="183"/>
      <c r="DZD15" s="126"/>
      <c r="DZE15" s="183"/>
      <c r="DZF15" s="126"/>
      <c r="DZG15" s="183"/>
      <c r="DZH15" s="126"/>
      <c r="DZI15" s="183"/>
      <c r="DZJ15" s="126"/>
      <c r="DZK15" s="183"/>
      <c r="DZL15" s="126"/>
      <c r="DZM15" s="183"/>
      <c r="DZN15" s="126"/>
      <c r="DZO15" s="183"/>
      <c r="DZP15" s="126"/>
      <c r="DZQ15" s="183"/>
      <c r="DZR15" s="126"/>
      <c r="DZS15" s="183"/>
      <c r="DZT15" s="126"/>
      <c r="DZU15" s="183"/>
      <c r="DZV15" s="126"/>
      <c r="DZW15" s="183"/>
      <c r="DZX15" s="126"/>
      <c r="DZY15" s="183"/>
      <c r="DZZ15" s="126"/>
      <c r="EAA15" s="183"/>
      <c r="EAB15" s="126"/>
      <c r="EAC15" s="183"/>
      <c r="EAD15" s="126"/>
      <c r="EAE15" s="183"/>
      <c r="EAF15" s="126"/>
      <c r="EAG15" s="183"/>
      <c r="EAH15" s="126"/>
      <c r="EAI15" s="183"/>
      <c r="EAJ15" s="126"/>
      <c r="EAK15" s="183"/>
      <c r="EAL15" s="126"/>
      <c r="EAM15" s="183"/>
      <c r="EAN15" s="126"/>
      <c r="EAO15" s="183"/>
      <c r="EAP15" s="126"/>
      <c r="EAQ15" s="183"/>
      <c r="EAR15" s="126"/>
      <c r="EAS15" s="183"/>
      <c r="EAT15" s="126"/>
      <c r="EAU15" s="183"/>
      <c r="EAV15" s="126"/>
      <c r="EAW15" s="183"/>
      <c r="EAX15" s="126"/>
      <c r="EAY15" s="183"/>
      <c r="EAZ15" s="126"/>
      <c r="EBA15" s="183"/>
      <c r="EBB15" s="126"/>
      <c r="EBC15" s="183"/>
      <c r="EBD15" s="126"/>
      <c r="EBE15" s="183"/>
      <c r="EBF15" s="126"/>
      <c r="EBG15" s="183"/>
      <c r="EBH15" s="126"/>
      <c r="EBI15" s="183"/>
      <c r="EBJ15" s="126"/>
      <c r="EBK15" s="183"/>
      <c r="EBL15" s="126"/>
      <c r="EBM15" s="183"/>
      <c r="EBN15" s="126"/>
      <c r="EBO15" s="183"/>
      <c r="EBP15" s="126"/>
      <c r="EBQ15" s="183"/>
      <c r="EBR15" s="126"/>
      <c r="EBS15" s="183"/>
      <c r="EBT15" s="126"/>
      <c r="EBU15" s="183"/>
      <c r="EBV15" s="126"/>
      <c r="EBW15" s="183"/>
      <c r="EBX15" s="126"/>
      <c r="EBY15" s="183"/>
      <c r="EBZ15" s="126"/>
      <c r="ECA15" s="183"/>
      <c r="ECB15" s="126"/>
      <c r="ECC15" s="183"/>
      <c r="ECD15" s="126"/>
      <c r="ECE15" s="183"/>
      <c r="ECF15" s="126"/>
      <c r="ECG15" s="183"/>
      <c r="ECH15" s="126"/>
      <c r="ECI15" s="183"/>
      <c r="ECJ15" s="126"/>
      <c r="ECK15" s="183"/>
      <c r="ECL15" s="126"/>
      <c r="ECM15" s="183"/>
      <c r="ECN15" s="126"/>
      <c r="ECO15" s="183"/>
      <c r="ECP15" s="126"/>
      <c r="ECQ15" s="183"/>
      <c r="ECR15" s="126"/>
      <c r="ECS15" s="183"/>
      <c r="ECT15" s="126"/>
      <c r="ECU15" s="183"/>
      <c r="ECV15" s="126"/>
      <c r="ECW15" s="183"/>
      <c r="ECX15" s="126"/>
      <c r="ECY15" s="183"/>
      <c r="ECZ15" s="126"/>
      <c r="EDA15" s="183"/>
      <c r="EDB15" s="126"/>
      <c r="EDC15" s="183"/>
      <c r="EDD15" s="126"/>
      <c r="EDE15" s="183"/>
      <c r="EDF15" s="126"/>
      <c r="EDG15" s="183"/>
      <c r="EDH15" s="126"/>
      <c r="EDI15" s="183"/>
      <c r="EDJ15" s="126"/>
      <c r="EDK15" s="183"/>
      <c r="EDL15" s="126"/>
      <c r="EDM15" s="183"/>
      <c r="EDN15" s="126"/>
      <c r="EDO15" s="183"/>
      <c r="EDP15" s="126"/>
      <c r="EDQ15" s="183"/>
      <c r="EDR15" s="126"/>
      <c r="EDS15" s="183"/>
      <c r="EDT15" s="126"/>
      <c r="EDU15" s="183"/>
      <c r="EDV15" s="126"/>
      <c r="EDW15" s="183"/>
      <c r="EDX15" s="126"/>
      <c r="EDY15" s="183"/>
      <c r="EDZ15" s="126"/>
      <c r="EEA15" s="183"/>
      <c r="EEB15" s="126"/>
      <c r="EEC15" s="183"/>
      <c r="EED15" s="126"/>
      <c r="EEE15" s="183"/>
      <c r="EEF15" s="126"/>
      <c r="EEG15" s="183"/>
      <c r="EEH15" s="126"/>
      <c r="EEI15" s="183"/>
      <c r="EEJ15" s="126"/>
      <c r="EEK15" s="183"/>
      <c r="EEL15" s="126"/>
      <c r="EEM15" s="183"/>
      <c r="EEN15" s="126"/>
      <c r="EEO15" s="183"/>
      <c r="EEP15" s="126"/>
      <c r="EEQ15" s="183"/>
      <c r="EER15" s="126"/>
      <c r="EES15" s="183"/>
      <c r="EET15" s="126"/>
      <c r="EEU15" s="183"/>
      <c r="EEV15" s="126"/>
      <c r="EEW15" s="183"/>
      <c r="EEX15" s="126"/>
      <c r="EEY15" s="183"/>
      <c r="EEZ15" s="126"/>
      <c r="EFA15" s="183"/>
      <c r="EFB15" s="126"/>
      <c r="EFC15" s="183"/>
      <c r="EFD15" s="126"/>
      <c r="EFE15" s="183"/>
      <c r="EFF15" s="126"/>
      <c r="EFG15" s="183"/>
      <c r="EFH15" s="126"/>
      <c r="EFI15" s="183"/>
      <c r="EFJ15" s="126"/>
      <c r="EFK15" s="183"/>
      <c r="EFL15" s="126"/>
      <c r="EFM15" s="183"/>
      <c r="EFN15" s="126"/>
      <c r="EFO15" s="183"/>
      <c r="EFP15" s="126"/>
      <c r="EFQ15" s="183"/>
      <c r="EFR15" s="126"/>
      <c r="EFS15" s="183"/>
      <c r="EFT15" s="126"/>
      <c r="EFU15" s="183"/>
      <c r="EFV15" s="126"/>
      <c r="EFW15" s="183"/>
      <c r="EFX15" s="126"/>
      <c r="EFY15" s="183"/>
      <c r="EFZ15" s="126"/>
      <c r="EGA15" s="183"/>
      <c r="EGB15" s="126"/>
      <c r="EGC15" s="183"/>
      <c r="EGD15" s="126"/>
      <c r="EGE15" s="183"/>
      <c r="EGF15" s="126"/>
      <c r="EGG15" s="183"/>
      <c r="EGH15" s="126"/>
      <c r="EGI15" s="183"/>
      <c r="EGJ15" s="126"/>
      <c r="EGK15" s="183"/>
      <c r="EGL15" s="126"/>
      <c r="EGM15" s="183"/>
      <c r="EGN15" s="126"/>
      <c r="EGO15" s="183"/>
      <c r="EGP15" s="126"/>
      <c r="EGQ15" s="183"/>
      <c r="EGR15" s="126"/>
      <c r="EGS15" s="183"/>
      <c r="EGT15" s="126"/>
      <c r="EGU15" s="183"/>
      <c r="EGV15" s="126"/>
      <c r="EGW15" s="183"/>
      <c r="EGX15" s="126"/>
      <c r="EGY15" s="183"/>
      <c r="EGZ15" s="126"/>
      <c r="EHA15" s="183"/>
      <c r="EHB15" s="126"/>
      <c r="EHC15" s="183"/>
      <c r="EHD15" s="126"/>
      <c r="EHE15" s="183"/>
      <c r="EHF15" s="126"/>
      <c r="EHG15" s="183"/>
      <c r="EHH15" s="126"/>
      <c r="EHI15" s="183"/>
      <c r="EHJ15" s="126"/>
      <c r="EHK15" s="183"/>
      <c r="EHL15" s="126"/>
      <c r="EHM15" s="183"/>
      <c r="EHN15" s="126"/>
      <c r="EHO15" s="183"/>
      <c r="EHP15" s="126"/>
      <c r="EHQ15" s="183"/>
      <c r="EHR15" s="126"/>
      <c r="EHS15" s="183"/>
      <c r="EHT15" s="126"/>
      <c r="EHU15" s="183"/>
      <c r="EHV15" s="126"/>
      <c r="EHW15" s="183"/>
      <c r="EHX15" s="126"/>
      <c r="EHY15" s="183"/>
      <c r="EHZ15" s="126"/>
      <c r="EIA15" s="183"/>
      <c r="EIB15" s="126"/>
      <c r="EIC15" s="183"/>
      <c r="EID15" s="126"/>
      <c r="EIE15" s="183"/>
      <c r="EIF15" s="126"/>
      <c r="EIG15" s="183"/>
      <c r="EIH15" s="126"/>
      <c r="EII15" s="183"/>
      <c r="EIJ15" s="126"/>
      <c r="EIK15" s="183"/>
      <c r="EIL15" s="126"/>
      <c r="EIM15" s="183"/>
      <c r="EIN15" s="126"/>
      <c r="EIO15" s="183"/>
      <c r="EIP15" s="126"/>
      <c r="EIQ15" s="183"/>
      <c r="EIR15" s="126"/>
      <c r="EIS15" s="183"/>
      <c r="EIT15" s="126"/>
      <c r="EIU15" s="183"/>
      <c r="EIV15" s="126"/>
      <c r="EIW15" s="183"/>
      <c r="EIX15" s="126"/>
      <c r="EIY15" s="183"/>
      <c r="EIZ15" s="126"/>
      <c r="EJA15" s="183"/>
      <c r="EJB15" s="126"/>
      <c r="EJC15" s="183"/>
      <c r="EJD15" s="126"/>
      <c r="EJE15" s="183"/>
      <c r="EJF15" s="126"/>
      <c r="EJG15" s="183"/>
      <c r="EJH15" s="126"/>
      <c r="EJI15" s="183"/>
      <c r="EJJ15" s="126"/>
      <c r="EJK15" s="183"/>
      <c r="EJL15" s="126"/>
      <c r="EJM15" s="183"/>
      <c r="EJN15" s="126"/>
      <c r="EJO15" s="183"/>
      <c r="EJP15" s="126"/>
      <c r="EJQ15" s="183"/>
      <c r="EJR15" s="126"/>
      <c r="EJS15" s="183"/>
      <c r="EJT15" s="126"/>
      <c r="EJU15" s="183"/>
      <c r="EJV15" s="126"/>
      <c r="EJW15" s="183"/>
      <c r="EJX15" s="126"/>
      <c r="EJY15" s="183"/>
      <c r="EJZ15" s="126"/>
      <c r="EKA15" s="183"/>
      <c r="EKB15" s="126"/>
      <c r="EKC15" s="183"/>
      <c r="EKD15" s="126"/>
      <c r="EKE15" s="183"/>
      <c r="EKF15" s="126"/>
      <c r="EKG15" s="183"/>
      <c r="EKH15" s="126"/>
      <c r="EKI15" s="183"/>
      <c r="EKJ15" s="126"/>
      <c r="EKK15" s="183"/>
      <c r="EKL15" s="126"/>
      <c r="EKM15" s="183"/>
      <c r="EKN15" s="126"/>
      <c r="EKO15" s="183"/>
      <c r="EKP15" s="126"/>
      <c r="EKQ15" s="183"/>
      <c r="EKR15" s="126"/>
      <c r="EKS15" s="183"/>
      <c r="EKT15" s="126"/>
      <c r="EKU15" s="183"/>
      <c r="EKV15" s="126"/>
      <c r="EKW15" s="183"/>
      <c r="EKX15" s="126"/>
      <c r="EKY15" s="183"/>
      <c r="EKZ15" s="126"/>
      <c r="ELA15" s="183"/>
      <c r="ELB15" s="126"/>
      <c r="ELC15" s="183"/>
      <c r="ELD15" s="126"/>
      <c r="ELE15" s="183"/>
      <c r="ELF15" s="126"/>
      <c r="ELG15" s="183"/>
      <c r="ELH15" s="126"/>
      <c r="ELI15" s="183"/>
      <c r="ELJ15" s="126"/>
      <c r="ELK15" s="183"/>
      <c r="ELL15" s="126"/>
      <c r="ELM15" s="183"/>
      <c r="ELN15" s="126"/>
      <c r="ELO15" s="183"/>
      <c r="ELP15" s="126"/>
      <c r="ELQ15" s="183"/>
      <c r="ELR15" s="126"/>
      <c r="ELS15" s="183"/>
      <c r="ELT15" s="126"/>
      <c r="ELU15" s="183"/>
      <c r="ELV15" s="126"/>
      <c r="ELW15" s="183"/>
      <c r="ELX15" s="126"/>
      <c r="ELY15" s="183"/>
      <c r="ELZ15" s="126"/>
      <c r="EMA15" s="183"/>
      <c r="EMB15" s="126"/>
      <c r="EMC15" s="183"/>
      <c r="EMD15" s="126"/>
      <c r="EME15" s="183"/>
      <c r="EMF15" s="126"/>
      <c r="EMG15" s="183"/>
      <c r="EMH15" s="126"/>
      <c r="EMI15" s="183"/>
      <c r="EMJ15" s="126"/>
      <c r="EMK15" s="183"/>
      <c r="EML15" s="126"/>
      <c r="EMM15" s="183"/>
      <c r="EMN15" s="126"/>
      <c r="EMO15" s="183"/>
      <c r="EMP15" s="126"/>
      <c r="EMQ15" s="183"/>
      <c r="EMR15" s="126"/>
      <c r="EMS15" s="183"/>
      <c r="EMT15" s="126"/>
      <c r="EMU15" s="183"/>
      <c r="EMV15" s="126"/>
      <c r="EMW15" s="183"/>
      <c r="EMX15" s="126"/>
      <c r="EMY15" s="183"/>
      <c r="EMZ15" s="126"/>
      <c r="ENA15" s="183"/>
      <c r="ENB15" s="126"/>
      <c r="ENC15" s="183"/>
      <c r="END15" s="126"/>
      <c r="ENE15" s="183"/>
      <c r="ENF15" s="126"/>
      <c r="ENG15" s="183"/>
      <c r="ENH15" s="126"/>
      <c r="ENI15" s="183"/>
      <c r="ENJ15" s="126"/>
      <c r="ENK15" s="183"/>
      <c r="ENL15" s="126"/>
      <c r="ENM15" s="183"/>
      <c r="ENN15" s="126"/>
      <c r="ENO15" s="183"/>
      <c r="ENP15" s="126"/>
      <c r="ENQ15" s="183"/>
      <c r="ENR15" s="126"/>
      <c r="ENS15" s="183"/>
      <c r="ENT15" s="126"/>
      <c r="ENU15" s="183"/>
      <c r="ENV15" s="126"/>
      <c r="ENW15" s="183"/>
      <c r="ENX15" s="126"/>
      <c r="ENY15" s="183"/>
      <c r="ENZ15" s="126"/>
      <c r="EOA15" s="183"/>
      <c r="EOB15" s="126"/>
      <c r="EOC15" s="183"/>
      <c r="EOD15" s="126"/>
      <c r="EOE15" s="183"/>
      <c r="EOF15" s="126"/>
      <c r="EOG15" s="183"/>
      <c r="EOH15" s="126"/>
      <c r="EOI15" s="183"/>
      <c r="EOJ15" s="126"/>
      <c r="EOK15" s="183"/>
      <c r="EOL15" s="126"/>
      <c r="EOM15" s="183"/>
      <c r="EON15" s="126"/>
      <c r="EOO15" s="183"/>
      <c r="EOP15" s="126"/>
      <c r="EOQ15" s="183"/>
      <c r="EOR15" s="126"/>
      <c r="EOS15" s="183"/>
      <c r="EOT15" s="126"/>
      <c r="EOU15" s="183"/>
      <c r="EOV15" s="126"/>
      <c r="EOW15" s="183"/>
      <c r="EOX15" s="126"/>
      <c r="EOY15" s="183"/>
      <c r="EOZ15" s="126"/>
      <c r="EPA15" s="183"/>
      <c r="EPB15" s="126"/>
      <c r="EPC15" s="183"/>
      <c r="EPD15" s="126"/>
      <c r="EPE15" s="183"/>
      <c r="EPF15" s="126"/>
      <c r="EPG15" s="183"/>
      <c r="EPH15" s="126"/>
      <c r="EPI15" s="183"/>
      <c r="EPJ15" s="126"/>
      <c r="EPK15" s="183"/>
      <c r="EPL15" s="126"/>
      <c r="EPM15" s="183"/>
      <c r="EPN15" s="126"/>
      <c r="EPO15" s="183"/>
      <c r="EPP15" s="126"/>
      <c r="EPQ15" s="183"/>
      <c r="EPR15" s="126"/>
      <c r="EPS15" s="183"/>
      <c r="EPT15" s="126"/>
      <c r="EPU15" s="183"/>
      <c r="EPV15" s="126"/>
      <c r="EPW15" s="183"/>
      <c r="EPX15" s="126"/>
      <c r="EPY15" s="183"/>
      <c r="EPZ15" s="126"/>
      <c r="EQA15" s="183"/>
      <c r="EQB15" s="126"/>
      <c r="EQC15" s="183"/>
      <c r="EQD15" s="126"/>
      <c r="EQE15" s="183"/>
      <c r="EQF15" s="126"/>
      <c r="EQG15" s="183"/>
      <c r="EQH15" s="126"/>
      <c r="EQI15" s="183"/>
      <c r="EQJ15" s="126"/>
      <c r="EQK15" s="183"/>
      <c r="EQL15" s="126"/>
      <c r="EQM15" s="183"/>
      <c r="EQN15" s="126"/>
      <c r="EQO15" s="183"/>
      <c r="EQP15" s="126"/>
      <c r="EQQ15" s="183"/>
      <c r="EQR15" s="126"/>
      <c r="EQS15" s="183"/>
      <c r="EQT15" s="126"/>
      <c r="EQU15" s="183"/>
      <c r="EQV15" s="126"/>
      <c r="EQW15" s="183"/>
      <c r="EQX15" s="126"/>
      <c r="EQY15" s="183"/>
      <c r="EQZ15" s="126"/>
      <c r="ERA15" s="183"/>
      <c r="ERB15" s="126"/>
      <c r="ERC15" s="183"/>
      <c r="ERD15" s="126"/>
      <c r="ERE15" s="183"/>
      <c r="ERF15" s="126"/>
      <c r="ERG15" s="183"/>
      <c r="ERH15" s="126"/>
      <c r="ERI15" s="183"/>
      <c r="ERJ15" s="126"/>
      <c r="ERK15" s="183"/>
      <c r="ERL15" s="126"/>
      <c r="ERM15" s="183"/>
      <c r="ERN15" s="126"/>
      <c r="ERO15" s="183"/>
      <c r="ERP15" s="126"/>
      <c r="ERQ15" s="183"/>
      <c r="ERR15" s="126"/>
      <c r="ERS15" s="183"/>
      <c r="ERT15" s="126"/>
      <c r="ERU15" s="183"/>
      <c r="ERV15" s="126"/>
      <c r="ERW15" s="183"/>
      <c r="ERX15" s="126"/>
      <c r="ERY15" s="183"/>
      <c r="ERZ15" s="126"/>
      <c r="ESA15" s="183"/>
      <c r="ESB15" s="126"/>
      <c r="ESC15" s="183"/>
      <c r="ESD15" s="126"/>
      <c r="ESE15" s="183"/>
      <c r="ESF15" s="126"/>
      <c r="ESG15" s="183"/>
      <c r="ESH15" s="126"/>
      <c r="ESI15" s="183"/>
      <c r="ESJ15" s="126"/>
      <c r="ESK15" s="183"/>
      <c r="ESL15" s="126"/>
      <c r="ESM15" s="183"/>
      <c r="ESN15" s="126"/>
      <c r="ESO15" s="183"/>
      <c r="ESP15" s="126"/>
      <c r="ESQ15" s="183"/>
      <c r="ESR15" s="126"/>
      <c r="ESS15" s="183"/>
      <c r="EST15" s="126"/>
      <c r="ESU15" s="183"/>
      <c r="ESV15" s="126"/>
      <c r="ESW15" s="183"/>
      <c r="ESX15" s="126"/>
      <c r="ESY15" s="183"/>
      <c r="ESZ15" s="126"/>
      <c r="ETA15" s="183"/>
      <c r="ETB15" s="126"/>
      <c r="ETC15" s="183"/>
      <c r="ETD15" s="126"/>
      <c r="ETE15" s="183"/>
      <c r="ETF15" s="126"/>
      <c r="ETG15" s="183"/>
      <c r="ETH15" s="126"/>
      <c r="ETI15" s="183"/>
      <c r="ETJ15" s="126"/>
      <c r="ETK15" s="183"/>
      <c r="ETL15" s="126"/>
      <c r="ETM15" s="183"/>
      <c r="ETN15" s="126"/>
      <c r="ETO15" s="183"/>
      <c r="ETP15" s="126"/>
      <c r="ETQ15" s="183"/>
      <c r="ETR15" s="126"/>
      <c r="ETS15" s="183"/>
      <c r="ETT15" s="126"/>
      <c r="ETU15" s="183"/>
      <c r="ETV15" s="126"/>
      <c r="ETW15" s="183"/>
      <c r="ETX15" s="126"/>
      <c r="ETY15" s="183"/>
      <c r="ETZ15" s="126"/>
      <c r="EUA15" s="183"/>
      <c r="EUB15" s="126"/>
      <c r="EUC15" s="183"/>
      <c r="EUD15" s="126"/>
      <c r="EUE15" s="183"/>
      <c r="EUF15" s="126"/>
      <c r="EUG15" s="183"/>
      <c r="EUH15" s="126"/>
      <c r="EUI15" s="183"/>
      <c r="EUJ15" s="126"/>
      <c r="EUK15" s="183"/>
      <c r="EUL15" s="126"/>
      <c r="EUM15" s="183"/>
      <c r="EUN15" s="126"/>
      <c r="EUO15" s="183"/>
      <c r="EUP15" s="126"/>
      <c r="EUQ15" s="183"/>
      <c r="EUR15" s="126"/>
      <c r="EUS15" s="183"/>
      <c r="EUT15" s="126"/>
      <c r="EUU15" s="183"/>
      <c r="EUV15" s="126"/>
      <c r="EUW15" s="183"/>
      <c r="EUX15" s="126"/>
      <c r="EUY15" s="183"/>
      <c r="EUZ15" s="126"/>
      <c r="EVA15" s="183"/>
      <c r="EVB15" s="126"/>
      <c r="EVC15" s="183"/>
      <c r="EVD15" s="126"/>
      <c r="EVE15" s="183"/>
      <c r="EVF15" s="126"/>
      <c r="EVG15" s="183"/>
      <c r="EVH15" s="126"/>
      <c r="EVI15" s="183"/>
      <c r="EVJ15" s="126"/>
      <c r="EVK15" s="183"/>
      <c r="EVL15" s="126"/>
      <c r="EVM15" s="183"/>
      <c r="EVN15" s="126"/>
      <c r="EVO15" s="183"/>
      <c r="EVP15" s="126"/>
      <c r="EVQ15" s="183"/>
      <c r="EVR15" s="126"/>
      <c r="EVS15" s="183"/>
      <c r="EVT15" s="126"/>
      <c r="EVU15" s="183"/>
      <c r="EVV15" s="126"/>
      <c r="EVW15" s="183"/>
      <c r="EVX15" s="126"/>
      <c r="EVY15" s="183"/>
      <c r="EVZ15" s="126"/>
      <c r="EWA15" s="183"/>
      <c r="EWB15" s="126"/>
      <c r="EWC15" s="183"/>
      <c r="EWD15" s="126"/>
      <c r="EWE15" s="183"/>
      <c r="EWF15" s="126"/>
      <c r="EWG15" s="183"/>
      <c r="EWH15" s="126"/>
      <c r="EWI15" s="183"/>
      <c r="EWJ15" s="126"/>
      <c r="EWK15" s="183"/>
      <c r="EWL15" s="126"/>
      <c r="EWM15" s="183"/>
      <c r="EWN15" s="126"/>
      <c r="EWO15" s="183"/>
      <c r="EWP15" s="126"/>
      <c r="EWQ15" s="183"/>
      <c r="EWR15" s="126"/>
      <c r="EWS15" s="183"/>
      <c r="EWT15" s="126"/>
      <c r="EWU15" s="183"/>
      <c r="EWV15" s="126"/>
      <c r="EWW15" s="183"/>
      <c r="EWX15" s="126"/>
      <c r="EWY15" s="183"/>
      <c r="EWZ15" s="126"/>
      <c r="EXA15" s="183"/>
      <c r="EXB15" s="126"/>
      <c r="EXC15" s="183"/>
      <c r="EXD15" s="126"/>
      <c r="EXE15" s="183"/>
      <c r="EXF15" s="126"/>
      <c r="EXG15" s="183"/>
      <c r="EXH15" s="126"/>
      <c r="EXI15" s="183"/>
      <c r="EXJ15" s="126"/>
      <c r="EXK15" s="183"/>
      <c r="EXL15" s="126"/>
      <c r="EXM15" s="183"/>
      <c r="EXN15" s="126"/>
      <c r="EXO15" s="183"/>
      <c r="EXP15" s="126"/>
      <c r="EXQ15" s="183"/>
      <c r="EXR15" s="126"/>
      <c r="EXS15" s="183"/>
      <c r="EXT15" s="126"/>
      <c r="EXU15" s="183"/>
      <c r="EXV15" s="126"/>
      <c r="EXW15" s="183"/>
      <c r="EXX15" s="126"/>
      <c r="EXY15" s="183"/>
      <c r="EXZ15" s="126"/>
      <c r="EYA15" s="183"/>
      <c r="EYB15" s="126"/>
      <c r="EYC15" s="183"/>
      <c r="EYD15" s="126"/>
      <c r="EYE15" s="183"/>
      <c r="EYF15" s="126"/>
      <c r="EYG15" s="183"/>
      <c r="EYH15" s="126"/>
      <c r="EYI15" s="183"/>
      <c r="EYJ15" s="126"/>
      <c r="EYK15" s="183"/>
      <c r="EYL15" s="126"/>
      <c r="EYM15" s="183"/>
      <c r="EYN15" s="126"/>
      <c r="EYO15" s="183"/>
      <c r="EYP15" s="126"/>
      <c r="EYQ15" s="183"/>
      <c r="EYR15" s="126"/>
      <c r="EYS15" s="183"/>
      <c r="EYT15" s="126"/>
      <c r="EYU15" s="183"/>
      <c r="EYV15" s="126"/>
      <c r="EYW15" s="183"/>
      <c r="EYX15" s="126"/>
      <c r="EYY15" s="183"/>
      <c r="EYZ15" s="126"/>
      <c r="EZA15" s="183"/>
      <c r="EZB15" s="126"/>
      <c r="EZC15" s="183"/>
      <c r="EZD15" s="126"/>
      <c r="EZE15" s="183"/>
      <c r="EZF15" s="126"/>
      <c r="EZG15" s="183"/>
      <c r="EZH15" s="126"/>
      <c r="EZI15" s="183"/>
      <c r="EZJ15" s="126"/>
      <c r="EZK15" s="183"/>
      <c r="EZL15" s="126"/>
      <c r="EZM15" s="183"/>
      <c r="EZN15" s="126"/>
      <c r="EZO15" s="183"/>
      <c r="EZP15" s="126"/>
      <c r="EZQ15" s="183"/>
      <c r="EZR15" s="126"/>
      <c r="EZS15" s="183"/>
      <c r="EZT15" s="126"/>
      <c r="EZU15" s="183"/>
      <c r="EZV15" s="126"/>
      <c r="EZW15" s="183"/>
      <c r="EZX15" s="126"/>
      <c r="EZY15" s="183"/>
      <c r="EZZ15" s="126"/>
      <c r="FAA15" s="183"/>
      <c r="FAB15" s="126"/>
      <c r="FAC15" s="183"/>
      <c r="FAD15" s="126"/>
      <c r="FAE15" s="183"/>
      <c r="FAF15" s="126"/>
      <c r="FAG15" s="183"/>
      <c r="FAH15" s="126"/>
      <c r="FAI15" s="183"/>
      <c r="FAJ15" s="126"/>
      <c r="FAK15" s="183"/>
      <c r="FAL15" s="126"/>
      <c r="FAM15" s="183"/>
      <c r="FAN15" s="126"/>
      <c r="FAO15" s="183"/>
      <c r="FAP15" s="126"/>
      <c r="FAQ15" s="183"/>
      <c r="FAR15" s="126"/>
      <c r="FAS15" s="183"/>
      <c r="FAT15" s="126"/>
      <c r="FAU15" s="183"/>
      <c r="FAV15" s="126"/>
      <c r="FAW15" s="183"/>
      <c r="FAX15" s="126"/>
      <c r="FAY15" s="183"/>
      <c r="FAZ15" s="126"/>
      <c r="FBA15" s="183"/>
      <c r="FBB15" s="126"/>
      <c r="FBC15" s="183"/>
      <c r="FBD15" s="126"/>
      <c r="FBE15" s="183"/>
      <c r="FBF15" s="126"/>
      <c r="FBG15" s="183"/>
      <c r="FBH15" s="126"/>
      <c r="FBI15" s="183"/>
      <c r="FBJ15" s="126"/>
      <c r="FBK15" s="183"/>
      <c r="FBL15" s="126"/>
      <c r="FBM15" s="183"/>
      <c r="FBN15" s="126"/>
      <c r="FBO15" s="183"/>
      <c r="FBP15" s="126"/>
      <c r="FBQ15" s="183"/>
      <c r="FBR15" s="126"/>
      <c r="FBS15" s="183"/>
      <c r="FBT15" s="126"/>
      <c r="FBU15" s="183"/>
      <c r="FBV15" s="126"/>
      <c r="FBW15" s="183"/>
      <c r="FBX15" s="126"/>
      <c r="FBY15" s="183"/>
      <c r="FBZ15" s="126"/>
      <c r="FCA15" s="183"/>
      <c r="FCB15" s="126"/>
      <c r="FCC15" s="183"/>
      <c r="FCD15" s="126"/>
      <c r="FCE15" s="183"/>
      <c r="FCF15" s="126"/>
      <c r="FCG15" s="183"/>
      <c r="FCH15" s="126"/>
      <c r="FCI15" s="183"/>
      <c r="FCJ15" s="126"/>
      <c r="FCK15" s="183"/>
      <c r="FCL15" s="126"/>
      <c r="FCM15" s="183"/>
      <c r="FCN15" s="126"/>
      <c r="FCO15" s="183"/>
      <c r="FCP15" s="126"/>
      <c r="FCQ15" s="183"/>
      <c r="FCR15" s="126"/>
      <c r="FCS15" s="183"/>
      <c r="FCT15" s="126"/>
      <c r="FCU15" s="183"/>
      <c r="FCV15" s="126"/>
      <c r="FCW15" s="183"/>
      <c r="FCX15" s="126"/>
      <c r="FCY15" s="183"/>
      <c r="FCZ15" s="126"/>
      <c r="FDA15" s="183"/>
      <c r="FDB15" s="126"/>
      <c r="FDC15" s="183"/>
      <c r="FDD15" s="126"/>
      <c r="FDE15" s="183"/>
      <c r="FDF15" s="126"/>
      <c r="FDG15" s="183"/>
      <c r="FDH15" s="126"/>
      <c r="FDI15" s="183"/>
      <c r="FDJ15" s="126"/>
      <c r="FDK15" s="183"/>
      <c r="FDL15" s="126"/>
      <c r="FDM15" s="183"/>
      <c r="FDN15" s="126"/>
      <c r="FDO15" s="183"/>
      <c r="FDP15" s="126"/>
      <c r="FDQ15" s="183"/>
      <c r="FDR15" s="126"/>
      <c r="FDS15" s="183"/>
      <c r="FDT15" s="126"/>
      <c r="FDU15" s="183"/>
      <c r="FDV15" s="126"/>
      <c r="FDW15" s="183"/>
      <c r="FDX15" s="126"/>
      <c r="FDY15" s="183"/>
      <c r="FDZ15" s="126"/>
      <c r="FEA15" s="183"/>
      <c r="FEB15" s="126"/>
      <c r="FEC15" s="183"/>
      <c r="FED15" s="126"/>
      <c r="FEE15" s="183"/>
      <c r="FEF15" s="126"/>
      <c r="FEG15" s="183"/>
      <c r="FEH15" s="126"/>
      <c r="FEI15" s="183"/>
      <c r="FEJ15" s="126"/>
      <c r="FEK15" s="183"/>
      <c r="FEL15" s="126"/>
      <c r="FEM15" s="183"/>
      <c r="FEN15" s="126"/>
      <c r="FEO15" s="183"/>
      <c r="FEP15" s="126"/>
      <c r="FEQ15" s="183"/>
      <c r="FER15" s="126"/>
      <c r="FES15" s="183"/>
      <c r="FET15" s="126"/>
      <c r="FEU15" s="183"/>
      <c r="FEV15" s="126"/>
      <c r="FEW15" s="183"/>
      <c r="FEX15" s="126"/>
      <c r="FEY15" s="183"/>
      <c r="FEZ15" s="126"/>
      <c r="FFA15" s="183"/>
      <c r="FFB15" s="126"/>
      <c r="FFC15" s="183"/>
      <c r="FFD15" s="126"/>
      <c r="FFE15" s="183"/>
      <c r="FFF15" s="126"/>
      <c r="FFG15" s="183"/>
      <c r="FFH15" s="126"/>
      <c r="FFI15" s="183"/>
      <c r="FFJ15" s="126"/>
      <c r="FFK15" s="183"/>
      <c r="FFL15" s="126"/>
      <c r="FFM15" s="183"/>
      <c r="FFN15" s="126"/>
      <c r="FFO15" s="183"/>
      <c r="FFP15" s="126"/>
      <c r="FFQ15" s="183"/>
      <c r="FFR15" s="126"/>
      <c r="FFS15" s="183"/>
      <c r="FFT15" s="126"/>
      <c r="FFU15" s="183"/>
      <c r="FFV15" s="126"/>
      <c r="FFW15" s="183"/>
      <c r="FFX15" s="126"/>
      <c r="FFY15" s="183"/>
      <c r="FFZ15" s="126"/>
      <c r="FGA15" s="183"/>
      <c r="FGB15" s="126"/>
      <c r="FGC15" s="183"/>
      <c r="FGD15" s="126"/>
      <c r="FGE15" s="183"/>
      <c r="FGF15" s="126"/>
      <c r="FGG15" s="183"/>
      <c r="FGH15" s="126"/>
      <c r="FGI15" s="183"/>
      <c r="FGJ15" s="126"/>
      <c r="FGK15" s="183"/>
      <c r="FGL15" s="126"/>
      <c r="FGM15" s="183"/>
      <c r="FGN15" s="126"/>
      <c r="FGO15" s="183"/>
      <c r="FGP15" s="126"/>
      <c r="FGQ15" s="183"/>
      <c r="FGR15" s="126"/>
      <c r="FGS15" s="183"/>
      <c r="FGT15" s="126"/>
      <c r="FGU15" s="183"/>
      <c r="FGV15" s="126"/>
      <c r="FGW15" s="183"/>
      <c r="FGX15" s="126"/>
      <c r="FGY15" s="183"/>
      <c r="FGZ15" s="126"/>
      <c r="FHA15" s="183"/>
      <c r="FHB15" s="126"/>
      <c r="FHC15" s="183"/>
      <c r="FHD15" s="126"/>
      <c r="FHE15" s="183"/>
      <c r="FHF15" s="126"/>
      <c r="FHG15" s="183"/>
      <c r="FHH15" s="126"/>
      <c r="FHI15" s="183"/>
      <c r="FHJ15" s="126"/>
      <c r="FHK15" s="183"/>
      <c r="FHL15" s="126"/>
      <c r="FHM15" s="183"/>
      <c r="FHN15" s="126"/>
      <c r="FHO15" s="183"/>
      <c r="FHP15" s="126"/>
      <c r="FHQ15" s="183"/>
      <c r="FHR15" s="126"/>
      <c r="FHS15" s="183"/>
      <c r="FHT15" s="126"/>
      <c r="FHU15" s="183"/>
      <c r="FHV15" s="126"/>
      <c r="FHW15" s="183"/>
      <c r="FHX15" s="126"/>
      <c r="FHY15" s="183"/>
      <c r="FHZ15" s="126"/>
      <c r="FIA15" s="183"/>
      <c r="FIB15" s="126"/>
      <c r="FIC15" s="183"/>
      <c r="FID15" s="126"/>
      <c r="FIE15" s="183"/>
      <c r="FIF15" s="126"/>
      <c r="FIG15" s="183"/>
      <c r="FIH15" s="126"/>
      <c r="FII15" s="183"/>
      <c r="FIJ15" s="126"/>
      <c r="FIK15" s="183"/>
      <c r="FIL15" s="126"/>
      <c r="FIM15" s="183"/>
      <c r="FIN15" s="126"/>
      <c r="FIO15" s="183"/>
      <c r="FIP15" s="126"/>
      <c r="FIQ15" s="183"/>
      <c r="FIR15" s="126"/>
      <c r="FIS15" s="183"/>
      <c r="FIT15" s="126"/>
      <c r="FIU15" s="183"/>
      <c r="FIV15" s="126"/>
      <c r="FIW15" s="183"/>
      <c r="FIX15" s="126"/>
      <c r="FIY15" s="183"/>
      <c r="FIZ15" s="126"/>
      <c r="FJA15" s="183"/>
      <c r="FJB15" s="126"/>
      <c r="FJC15" s="183"/>
      <c r="FJD15" s="126"/>
      <c r="FJE15" s="183"/>
      <c r="FJF15" s="126"/>
      <c r="FJG15" s="183"/>
      <c r="FJH15" s="126"/>
      <c r="FJI15" s="183"/>
      <c r="FJJ15" s="126"/>
      <c r="FJK15" s="183"/>
      <c r="FJL15" s="126"/>
      <c r="FJM15" s="183"/>
      <c r="FJN15" s="126"/>
      <c r="FJO15" s="183"/>
      <c r="FJP15" s="126"/>
      <c r="FJQ15" s="183"/>
      <c r="FJR15" s="126"/>
      <c r="FJS15" s="183"/>
      <c r="FJT15" s="126"/>
      <c r="FJU15" s="183"/>
      <c r="FJV15" s="126"/>
      <c r="FJW15" s="183"/>
      <c r="FJX15" s="126"/>
      <c r="FJY15" s="183"/>
      <c r="FJZ15" s="126"/>
      <c r="FKA15" s="183"/>
      <c r="FKB15" s="126"/>
      <c r="FKC15" s="183"/>
      <c r="FKD15" s="126"/>
      <c r="FKE15" s="183"/>
      <c r="FKF15" s="126"/>
      <c r="FKG15" s="183"/>
      <c r="FKH15" s="126"/>
      <c r="FKI15" s="183"/>
      <c r="FKJ15" s="126"/>
      <c r="FKK15" s="183"/>
      <c r="FKL15" s="126"/>
      <c r="FKM15" s="183"/>
      <c r="FKN15" s="126"/>
      <c r="FKO15" s="183"/>
      <c r="FKP15" s="126"/>
      <c r="FKQ15" s="183"/>
      <c r="FKR15" s="126"/>
      <c r="FKS15" s="183"/>
      <c r="FKT15" s="126"/>
      <c r="FKU15" s="183"/>
      <c r="FKV15" s="126"/>
      <c r="FKW15" s="183"/>
      <c r="FKX15" s="126"/>
      <c r="FKY15" s="183"/>
      <c r="FKZ15" s="126"/>
      <c r="FLA15" s="183"/>
      <c r="FLB15" s="126"/>
      <c r="FLC15" s="183"/>
      <c r="FLD15" s="126"/>
      <c r="FLE15" s="183"/>
      <c r="FLF15" s="126"/>
      <c r="FLG15" s="183"/>
      <c r="FLH15" s="126"/>
      <c r="FLI15" s="183"/>
      <c r="FLJ15" s="126"/>
      <c r="FLK15" s="183"/>
      <c r="FLL15" s="126"/>
      <c r="FLM15" s="183"/>
      <c r="FLN15" s="126"/>
      <c r="FLO15" s="183"/>
      <c r="FLP15" s="126"/>
      <c r="FLQ15" s="183"/>
      <c r="FLR15" s="126"/>
      <c r="FLS15" s="183"/>
      <c r="FLT15" s="126"/>
      <c r="FLU15" s="183"/>
      <c r="FLV15" s="126"/>
      <c r="FLW15" s="183"/>
      <c r="FLX15" s="126"/>
      <c r="FLY15" s="183"/>
      <c r="FLZ15" s="126"/>
      <c r="FMA15" s="183"/>
      <c r="FMB15" s="126"/>
      <c r="FMC15" s="183"/>
      <c r="FMD15" s="126"/>
      <c r="FME15" s="183"/>
      <c r="FMF15" s="126"/>
      <c r="FMG15" s="183"/>
      <c r="FMH15" s="126"/>
      <c r="FMI15" s="183"/>
      <c r="FMJ15" s="126"/>
      <c r="FMK15" s="183"/>
      <c r="FML15" s="126"/>
      <c r="FMM15" s="183"/>
      <c r="FMN15" s="126"/>
      <c r="FMO15" s="183"/>
      <c r="FMP15" s="126"/>
      <c r="FMQ15" s="183"/>
      <c r="FMR15" s="126"/>
      <c r="FMS15" s="183"/>
      <c r="FMT15" s="126"/>
      <c r="FMU15" s="183"/>
      <c r="FMV15" s="126"/>
      <c r="FMW15" s="183"/>
      <c r="FMX15" s="126"/>
      <c r="FMY15" s="183"/>
      <c r="FMZ15" s="126"/>
      <c r="FNA15" s="183"/>
      <c r="FNB15" s="126"/>
      <c r="FNC15" s="183"/>
      <c r="FND15" s="126"/>
      <c r="FNE15" s="183"/>
      <c r="FNF15" s="126"/>
      <c r="FNG15" s="183"/>
      <c r="FNH15" s="126"/>
      <c r="FNI15" s="183"/>
      <c r="FNJ15" s="126"/>
      <c r="FNK15" s="183"/>
      <c r="FNL15" s="126"/>
      <c r="FNM15" s="183"/>
      <c r="FNN15" s="126"/>
      <c r="FNO15" s="183"/>
      <c r="FNP15" s="126"/>
      <c r="FNQ15" s="183"/>
      <c r="FNR15" s="126"/>
      <c r="FNS15" s="183"/>
      <c r="FNT15" s="126"/>
      <c r="FNU15" s="183"/>
      <c r="FNV15" s="126"/>
      <c r="FNW15" s="183"/>
      <c r="FNX15" s="126"/>
      <c r="FNY15" s="183"/>
      <c r="FNZ15" s="126"/>
      <c r="FOA15" s="183"/>
      <c r="FOB15" s="126"/>
      <c r="FOC15" s="183"/>
      <c r="FOD15" s="126"/>
      <c r="FOE15" s="183"/>
      <c r="FOF15" s="126"/>
      <c r="FOG15" s="183"/>
      <c r="FOH15" s="126"/>
      <c r="FOI15" s="183"/>
      <c r="FOJ15" s="126"/>
      <c r="FOK15" s="183"/>
      <c r="FOL15" s="126"/>
      <c r="FOM15" s="183"/>
      <c r="FON15" s="126"/>
      <c r="FOO15" s="183"/>
      <c r="FOP15" s="126"/>
      <c r="FOQ15" s="183"/>
      <c r="FOR15" s="126"/>
      <c r="FOS15" s="183"/>
      <c r="FOT15" s="126"/>
      <c r="FOU15" s="183"/>
      <c r="FOV15" s="126"/>
      <c r="FOW15" s="183"/>
      <c r="FOX15" s="126"/>
      <c r="FOY15" s="183"/>
      <c r="FOZ15" s="126"/>
      <c r="FPA15" s="183"/>
      <c r="FPB15" s="126"/>
      <c r="FPC15" s="183"/>
      <c r="FPD15" s="126"/>
      <c r="FPE15" s="183"/>
      <c r="FPF15" s="126"/>
      <c r="FPG15" s="183"/>
      <c r="FPH15" s="126"/>
      <c r="FPI15" s="183"/>
      <c r="FPJ15" s="126"/>
      <c r="FPK15" s="183"/>
      <c r="FPL15" s="126"/>
      <c r="FPM15" s="183"/>
      <c r="FPN15" s="126"/>
      <c r="FPO15" s="183"/>
      <c r="FPP15" s="126"/>
      <c r="FPQ15" s="183"/>
      <c r="FPR15" s="126"/>
      <c r="FPS15" s="183"/>
      <c r="FPT15" s="126"/>
      <c r="FPU15" s="183"/>
      <c r="FPV15" s="126"/>
      <c r="FPW15" s="183"/>
      <c r="FPX15" s="126"/>
      <c r="FPY15" s="183"/>
      <c r="FPZ15" s="126"/>
      <c r="FQA15" s="183"/>
      <c r="FQB15" s="126"/>
      <c r="FQC15" s="183"/>
      <c r="FQD15" s="126"/>
      <c r="FQE15" s="183"/>
      <c r="FQF15" s="126"/>
      <c r="FQG15" s="183"/>
      <c r="FQH15" s="126"/>
      <c r="FQI15" s="183"/>
      <c r="FQJ15" s="126"/>
      <c r="FQK15" s="183"/>
      <c r="FQL15" s="126"/>
      <c r="FQM15" s="183"/>
      <c r="FQN15" s="126"/>
      <c r="FQO15" s="183"/>
      <c r="FQP15" s="126"/>
      <c r="FQQ15" s="183"/>
      <c r="FQR15" s="126"/>
      <c r="FQS15" s="183"/>
      <c r="FQT15" s="126"/>
      <c r="FQU15" s="183"/>
      <c r="FQV15" s="126"/>
      <c r="FQW15" s="183"/>
      <c r="FQX15" s="126"/>
      <c r="FQY15" s="183"/>
      <c r="FQZ15" s="126"/>
      <c r="FRA15" s="183"/>
      <c r="FRB15" s="126"/>
      <c r="FRC15" s="183"/>
      <c r="FRD15" s="126"/>
      <c r="FRE15" s="183"/>
      <c r="FRF15" s="126"/>
      <c r="FRG15" s="183"/>
      <c r="FRH15" s="126"/>
      <c r="FRI15" s="183"/>
      <c r="FRJ15" s="126"/>
      <c r="FRK15" s="183"/>
      <c r="FRL15" s="126"/>
      <c r="FRM15" s="183"/>
      <c r="FRN15" s="126"/>
      <c r="FRO15" s="183"/>
      <c r="FRP15" s="126"/>
      <c r="FRQ15" s="183"/>
      <c r="FRR15" s="126"/>
      <c r="FRS15" s="183"/>
      <c r="FRT15" s="126"/>
      <c r="FRU15" s="183"/>
      <c r="FRV15" s="126"/>
      <c r="FRW15" s="183"/>
      <c r="FRX15" s="126"/>
      <c r="FRY15" s="183"/>
      <c r="FRZ15" s="126"/>
      <c r="FSA15" s="183"/>
      <c r="FSB15" s="126"/>
      <c r="FSC15" s="183"/>
      <c r="FSD15" s="126"/>
      <c r="FSE15" s="183"/>
      <c r="FSF15" s="126"/>
      <c r="FSG15" s="183"/>
      <c r="FSH15" s="126"/>
      <c r="FSI15" s="183"/>
      <c r="FSJ15" s="126"/>
      <c r="FSK15" s="183"/>
      <c r="FSL15" s="126"/>
      <c r="FSM15" s="183"/>
      <c r="FSN15" s="126"/>
      <c r="FSO15" s="183"/>
      <c r="FSP15" s="126"/>
      <c r="FSQ15" s="183"/>
      <c r="FSR15" s="126"/>
      <c r="FSS15" s="183"/>
      <c r="FST15" s="126"/>
      <c r="FSU15" s="183"/>
      <c r="FSV15" s="126"/>
      <c r="FSW15" s="183"/>
      <c r="FSX15" s="126"/>
      <c r="FSY15" s="183"/>
      <c r="FSZ15" s="126"/>
      <c r="FTA15" s="183"/>
      <c r="FTB15" s="126"/>
      <c r="FTC15" s="183"/>
      <c r="FTD15" s="126"/>
      <c r="FTE15" s="183"/>
      <c r="FTF15" s="126"/>
      <c r="FTG15" s="183"/>
      <c r="FTH15" s="126"/>
      <c r="FTI15" s="183"/>
      <c r="FTJ15" s="126"/>
      <c r="FTK15" s="183"/>
      <c r="FTL15" s="126"/>
      <c r="FTM15" s="183"/>
      <c r="FTN15" s="126"/>
      <c r="FTO15" s="183"/>
      <c r="FTP15" s="126"/>
      <c r="FTQ15" s="183"/>
      <c r="FTR15" s="126"/>
      <c r="FTS15" s="183"/>
      <c r="FTT15" s="126"/>
      <c r="FTU15" s="183"/>
      <c r="FTV15" s="126"/>
      <c r="FTW15" s="183"/>
      <c r="FTX15" s="126"/>
      <c r="FTY15" s="183"/>
      <c r="FTZ15" s="126"/>
      <c r="FUA15" s="183"/>
      <c r="FUB15" s="126"/>
      <c r="FUC15" s="183"/>
      <c r="FUD15" s="126"/>
      <c r="FUE15" s="183"/>
      <c r="FUF15" s="126"/>
      <c r="FUG15" s="183"/>
      <c r="FUH15" s="126"/>
      <c r="FUI15" s="183"/>
      <c r="FUJ15" s="126"/>
      <c r="FUK15" s="183"/>
      <c r="FUL15" s="126"/>
      <c r="FUM15" s="183"/>
      <c r="FUN15" s="126"/>
      <c r="FUO15" s="183"/>
      <c r="FUP15" s="126"/>
      <c r="FUQ15" s="183"/>
      <c r="FUR15" s="126"/>
      <c r="FUS15" s="183"/>
      <c r="FUT15" s="126"/>
      <c r="FUU15" s="183"/>
      <c r="FUV15" s="126"/>
      <c r="FUW15" s="183"/>
      <c r="FUX15" s="126"/>
      <c r="FUY15" s="183"/>
      <c r="FUZ15" s="126"/>
      <c r="FVA15" s="183"/>
      <c r="FVB15" s="126"/>
      <c r="FVC15" s="183"/>
      <c r="FVD15" s="126"/>
      <c r="FVE15" s="183"/>
      <c r="FVF15" s="126"/>
      <c r="FVG15" s="183"/>
      <c r="FVH15" s="126"/>
      <c r="FVI15" s="183"/>
      <c r="FVJ15" s="126"/>
      <c r="FVK15" s="183"/>
      <c r="FVL15" s="126"/>
      <c r="FVM15" s="183"/>
      <c r="FVN15" s="126"/>
      <c r="FVO15" s="183"/>
      <c r="FVP15" s="126"/>
      <c r="FVQ15" s="183"/>
      <c r="FVR15" s="126"/>
      <c r="FVS15" s="183"/>
      <c r="FVT15" s="126"/>
      <c r="FVU15" s="183"/>
      <c r="FVV15" s="126"/>
      <c r="FVW15" s="183"/>
      <c r="FVX15" s="126"/>
      <c r="FVY15" s="183"/>
      <c r="FVZ15" s="126"/>
      <c r="FWA15" s="183"/>
      <c r="FWB15" s="126"/>
      <c r="FWC15" s="183"/>
      <c r="FWD15" s="126"/>
      <c r="FWE15" s="183"/>
      <c r="FWF15" s="126"/>
      <c r="FWG15" s="183"/>
      <c r="FWH15" s="126"/>
      <c r="FWI15" s="183"/>
      <c r="FWJ15" s="126"/>
      <c r="FWK15" s="183"/>
      <c r="FWL15" s="126"/>
      <c r="FWM15" s="183"/>
      <c r="FWN15" s="126"/>
      <c r="FWO15" s="183"/>
      <c r="FWP15" s="126"/>
      <c r="FWQ15" s="183"/>
      <c r="FWR15" s="126"/>
      <c r="FWS15" s="183"/>
      <c r="FWT15" s="126"/>
      <c r="FWU15" s="183"/>
      <c r="FWV15" s="126"/>
      <c r="FWW15" s="183"/>
      <c r="FWX15" s="126"/>
      <c r="FWY15" s="183"/>
      <c r="FWZ15" s="126"/>
      <c r="FXA15" s="183"/>
      <c r="FXB15" s="126"/>
      <c r="FXC15" s="183"/>
      <c r="FXD15" s="126"/>
      <c r="FXE15" s="183"/>
      <c r="FXF15" s="126"/>
      <c r="FXG15" s="183"/>
      <c r="FXH15" s="126"/>
      <c r="FXI15" s="183"/>
      <c r="FXJ15" s="126"/>
      <c r="FXK15" s="183"/>
      <c r="FXL15" s="126"/>
      <c r="FXM15" s="183"/>
      <c r="FXN15" s="126"/>
      <c r="FXO15" s="183"/>
      <c r="FXP15" s="126"/>
      <c r="FXQ15" s="183"/>
      <c r="FXR15" s="126"/>
      <c r="FXS15" s="183"/>
      <c r="FXT15" s="126"/>
      <c r="FXU15" s="183"/>
      <c r="FXV15" s="126"/>
      <c r="FXW15" s="183"/>
      <c r="FXX15" s="126"/>
      <c r="FXY15" s="183"/>
      <c r="FXZ15" s="126"/>
      <c r="FYA15" s="183"/>
      <c r="FYB15" s="126"/>
      <c r="FYC15" s="183"/>
      <c r="FYD15" s="126"/>
      <c r="FYE15" s="183"/>
      <c r="FYF15" s="126"/>
      <c r="FYG15" s="183"/>
      <c r="FYH15" s="126"/>
      <c r="FYI15" s="183"/>
      <c r="FYJ15" s="126"/>
      <c r="FYK15" s="183"/>
      <c r="FYL15" s="126"/>
      <c r="FYM15" s="183"/>
      <c r="FYN15" s="126"/>
      <c r="FYO15" s="183"/>
      <c r="FYP15" s="126"/>
      <c r="FYQ15" s="183"/>
      <c r="FYR15" s="126"/>
      <c r="FYS15" s="183"/>
      <c r="FYT15" s="126"/>
      <c r="FYU15" s="183"/>
      <c r="FYV15" s="126"/>
      <c r="FYW15" s="183"/>
      <c r="FYX15" s="126"/>
      <c r="FYY15" s="183"/>
      <c r="FYZ15" s="126"/>
      <c r="FZA15" s="183"/>
      <c r="FZB15" s="126"/>
      <c r="FZC15" s="183"/>
      <c r="FZD15" s="126"/>
      <c r="FZE15" s="183"/>
      <c r="FZF15" s="126"/>
      <c r="FZG15" s="183"/>
      <c r="FZH15" s="126"/>
      <c r="FZI15" s="183"/>
      <c r="FZJ15" s="126"/>
      <c r="FZK15" s="183"/>
      <c r="FZL15" s="126"/>
      <c r="FZM15" s="183"/>
      <c r="FZN15" s="126"/>
      <c r="FZO15" s="183"/>
      <c r="FZP15" s="126"/>
      <c r="FZQ15" s="183"/>
      <c r="FZR15" s="126"/>
      <c r="FZS15" s="183"/>
      <c r="FZT15" s="126"/>
      <c r="FZU15" s="183"/>
      <c r="FZV15" s="126"/>
      <c r="FZW15" s="183"/>
      <c r="FZX15" s="126"/>
      <c r="FZY15" s="183"/>
      <c r="FZZ15" s="126"/>
      <c r="GAA15" s="183"/>
      <c r="GAB15" s="126"/>
      <c r="GAC15" s="183"/>
      <c r="GAD15" s="126"/>
      <c r="GAE15" s="183"/>
      <c r="GAF15" s="126"/>
      <c r="GAG15" s="183"/>
      <c r="GAH15" s="126"/>
      <c r="GAI15" s="183"/>
      <c r="GAJ15" s="126"/>
      <c r="GAK15" s="183"/>
      <c r="GAL15" s="126"/>
      <c r="GAM15" s="183"/>
      <c r="GAN15" s="126"/>
      <c r="GAO15" s="183"/>
      <c r="GAP15" s="126"/>
      <c r="GAQ15" s="183"/>
      <c r="GAR15" s="126"/>
      <c r="GAS15" s="183"/>
      <c r="GAT15" s="126"/>
      <c r="GAU15" s="183"/>
      <c r="GAV15" s="126"/>
      <c r="GAW15" s="183"/>
      <c r="GAX15" s="126"/>
      <c r="GAY15" s="183"/>
      <c r="GAZ15" s="126"/>
      <c r="GBA15" s="183"/>
      <c r="GBB15" s="126"/>
      <c r="GBC15" s="183"/>
      <c r="GBD15" s="126"/>
      <c r="GBE15" s="183"/>
      <c r="GBF15" s="126"/>
      <c r="GBG15" s="183"/>
      <c r="GBH15" s="126"/>
      <c r="GBI15" s="183"/>
      <c r="GBJ15" s="126"/>
      <c r="GBK15" s="183"/>
      <c r="GBL15" s="126"/>
      <c r="GBM15" s="183"/>
      <c r="GBN15" s="126"/>
      <c r="GBO15" s="183"/>
      <c r="GBP15" s="126"/>
      <c r="GBQ15" s="183"/>
      <c r="GBR15" s="126"/>
      <c r="GBS15" s="183"/>
      <c r="GBT15" s="126"/>
      <c r="GBU15" s="183"/>
      <c r="GBV15" s="126"/>
      <c r="GBW15" s="183"/>
      <c r="GBX15" s="126"/>
      <c r="GBY15" s="183"/>
      <c r="GBZ15" s="126"/>
      <c r="GCA15" s="183"/>
      <c r="GCB15" s="126"/>
      <c r="GCC15" s="183"/>
      <c r="GCD15" s="126"/>
      <c r="GCE15" s="183"/>
      <c r="GCF15" s="126"/>
      <c r="GCG15" s="183"/>
      <c r="GCH15" s="126"/>
      <c r="GCI15" s="183"/>
      <c r="GCJ15" s="126"/>
      <c r="GCK15" s="183"/>
      <c r="GCL15" s="126"/>
      <c r="GCM15" s="183"/>
      <c r="GCN15" s="126"/>
      <c r="GCO15" s="183"/>
      <c r="GCP15" s="126"/>
      <c r="GCQ15" s="183"/>
      <c r="GCR15" s="126"/>
      <c r="GCS15" s="183"/>
      <c r="GCT15" s="126"/>
      <c r="GCU15" s="183"/>
      <c r="GCV15" s="126"/>
      <c r="GCW15" s="183"/>
      <c r="GCX15" s="126"/>
      <c r="GCY15" s="183"/>
      <c r="GCZ15" s="126"/>
      <c r="GDA15" s="183"/>
      <c r="GDB15" s="126"/>
      <c r="GDC15" s="183"/>
      <c r="GDD15" s="126"/>
      <c r="GDE15" s="183"/>
      <c r="GDF15" s="126"/>
      <c r="GDG15" s="183"/>
      <c r="GDH15" s="126"/>
      <c r="GDI15" s="183"/>
      <c r="GDJ15" s="126"/>
      <c r="GDK15" s="183"/>
      <c r="GDL15" s="126"/>
      <c r="GDM15" s="183"/>
      <c r="GDN15" s="126"/>
      <c r="GDO15" s="183"/>
      <c r="GDP15" s="126"/>
      <c r="GDQ15" s="183"/>
      <c r="GDR15" s="126"/>
      <c r="GDS15" s="183"/>
      <c r="GDT15" s="126"/>
      <c r="GDU15" s="183"/>
      <c r="GDV15" s="126"/>
      <c r="GDW15" s="183"/>
      <c r="GDX15" s="126"/>
      <c r="GDY15" s="183"/>
      <c r="GDZ15" s="126"/>
      <c r="GEA15" s="183"/>
      <c r="GEB15" s="126"/>
      <c r="GEC15" s="183"/>
      <c r="GED15" s="126"/>
      <c r="GEE15" s="183"/>
      <c r="GEF15" s="126"/>
      <c r="GEG15" s="183"/>
      <c r="GEH15" s="126"/>
      <c r="GEI15" s="183"/>
      <c r="GEJ15" s="126"/>
      <c r="GEK15" s="183"/>
      <c r="GEL15" s="126"/>
      <c r="GEM15" s="183"/>
      <c r="GEN15" s="126"/>
      <c r="GEO15" s="183"/>
      <c r="GEP15" s="126"/>
      <c r="GEQ15" s="183"/>
      <c r="GER15" s="126"/>
      <c r="GES15" s="183"/>
      <c r="GET15" s="126"/>
      <c r="GEU15" s="183"/>
      <c r="GEV15" s="126"/>
      <c r="GEW15" s="183"/>
      <c r="GEX15" s="126"/>
      <c r="GEY15" s="183"/>
      <c r="GEZ15" s="126"/>
      <c r="GFA15" s="183"/>
      <c r="GFB15" s="126"/>
      <c r="GFC15" s="183"/>
      <c r="GFD15" s="126"/>
      <c r="GFE15" s="183"/>
      <c r="GFF15" s="126"/>
      <c r="GFG15" s="183"/>
      <c r="GFH15" s="126"/>
      <c r="GFI15" s="183"/>
      <c r="GFJ15" s="126"/>
      <c r="GFK15" s="183"/>
      <c r="GFL15" s="126"/>
      <c r="GFM15" s="183"/>
      <c r="GFN15" s="126"/>
      <c r="GFO15" s="183"/>
      <c r="GFP15" s="126"/>
      <c r="GFQ15" s="183"/>
      <c r="GFR15" s="126"/>
      <c r="GFS15" s="183"/>
      <c r="GFT15" s="126"/>
      <c r="GFU15" s="183"/>
      <c r="GFV15" s="126"/>
      <c r="GFW15" s="183"/>
      <c r="GFX15" s="126"/>
      <c r="GFY15" s="183"/>
      <c r="GFZ15" s="126"/>
      <c r="GGA15" s="183"/>
      <c r="GGB15" s="126"/>
      <c r="GGC15" s="183"/>
      <c r="GGD15" s="126"/>
      <c r="GGE15" s="183"/>
      <c r="GGF15" s="126"/>
      <c r="GGG15" s="183"/>
      <c r="GGH15" s="126"/>
      <c r="GGI15" s="183"/>
      <c r="GGJ15" s="126"/>
      <c r="GGK15" s="183"/>
      <c r="GGL15" s="126"/>
      <c r="GGM15" s="183"/>
      <c r="GGN15" s="126"/>
      <c r="GGO15" s="183"/>
      <c r="GGP15" s="126"/>
      <c r="GGQ15" s="183"/>
      <c r="GGR15" s="126"/>
      <c r="GGS15" s="183"/>
      <c r="GGT15" s="126"/>
      <c r="GGU15" s="183"/>
      <c r="GGV15" s="126"/>
      <c r="GGW15" s="183"/>
      <c r="GGX15" s="126"/>
      <c r="GGY15" s="183"/>
      <c r="GGZ15" s="126"/>
      <c r="GHA15" s="183"/>
      <c r="GHB15" s="126"/>
      <c r="GHC15" s="183"/>
      <c r="GHD15" s="126"/>
      <c r="GHE15" s="183"/>
      <c r="GHF15" s="126"/>
      <c r="GHG15" s="183"/>
      <c r="GHH15" s="126"/>
      <c r="GHI15" s="183"/>
      <c r="GHJ15" s="126"/>
      <c r="GHK15" s="183"/>
      <c r="GHL15" s="126"/>
      <c r="GHM15" s="183"/>
      <c r="GHN15" s="126"/>
      <c r="GHO15" s="183"/>
      <c r="GHP15" s="126"/>
      <c r="GHQ15" s="183"/>
      <c r="GHR15" s="126"/>
      <c r="GHS15" s="183"/>
      <c r="GHT15" s="126"/>
      <c r="GHU15" s="183"/>
      <c r="GHV15" s="126"/>
      <c r="GHW15" s="183"/>
      <c r="GHX15" s="126"/>
      <c r="GHY15" s="183"/>
      <c r="GHZ15" s="126"/>
      <c r="GIA15" s="183"/>
      <c r="GIB15" s="126"/>
      <c r="GIC15" s="183"/>
      <c r="GID15" s="126"/>
      <c r="GIE15" s="183"/>
      <c r="GIF15" s="126"/>
      <c r="GIG15" s="183"/>
      <c r="GIH15" s="126"/>
      <c r="GII15" s="183"/>
      <c r="GIJ15" s="126"/>
      <c r="GIK15" s="183"/>
      <c r="GIL15" s="126"/>
      <c r="GIM15" s="183"/>
      <c r="GIN15" s="126"/>
      <c r="GIO15" s="183"/>
      <c r="GIP15" s="126"/>
      <c r="GIQ15" s="183"/>
      <c r="GIR15" s="126"/>
      <c r="GIS15" s="183"/>
      <c r="GIT15" s="126"/>
      <c r="GIU15" s="183"/>
      <c r="GIV15" s="126"/>
      <c r="GIW15" s="183"/>
      <c r="GIX15" s="126"/>
      <c r="GIY15" s="183"/>
      <c r="GIZ15" s="126"/>
      <c r="GJA15" s="183"/>
      <c r="GJB15" s="126"/>
      <c r="GJC15" s="183"/>
      <c r="GJD15" s="126"/>
      <c r="GJE15" s="183"/>
      <c r="GJF15" s="126"/>
      <c r="GJG15" s="183"/>
      <c r="GJH15" s="126"/>
      <c r="GJI15" s="183"/>
      <c r="GJJ15" s="126"/>
      <c r="GJK15" s="183"/>
      <c r="GJL15" s="126"/>
      <c r="GJM15" s="183"/>
      <c r="GJN15" s="126"/>
      <c r="GJO15" s="183"/>
      <c r="GJP15" s="126"/>
      <c r="GJQ15" s="183"/>
      <c r="GJR15" s="126"/>
      <c r="GJS15" s="183"/>
      <c r="GJT15" s="126"/>
      <c r="GJU15" s="183"/>
      <c r="GJV15" s="126"/>
      <c r="GJW15" s="183"/>
      <c r="GJX15" s="126"/>
      <c r="GJY15" s="183"/>
      <c r="GJZ15" s="126"/>
      <c r="GKA15" s="183"/>
      <c r="GKB15" s="126"/>
      <c r="GKC15" s="183"/>
      <c r="GKD15" s="126"/>
      <c r="GKE15" s="183"/>
      <c r="GKF15" s="126"/>
      <c r="GKG15" s="183"/>
      <c r="GKH15" s="126"/>
      <c r="GKI15" s="183"/>
      <c r="GKJ15" s="126"/>
      <c r="GKK15" s="183"/>
      <c r="GKL15" s="126"/>
      <c r="GKM15" s="183"/>
      <c r="GKN15" s="126"/>
      <c r="GKO15" s="183"/>
      <c r="GKP15" s="126"/>
      <c r="GKQ15" s="183"/>
      <c r="GKR15" s="126"/>
      <c r="GKS15" s="183"/>
      <c r="GKT15" s="126"/>
      <c r="GKU15" s="183"/>
      <c r="GKV15" s="126"/>
      <c r="GKW15" s="183"/>
      <c r="GKX15" s="126"/>
      <c r="GKY15" s="183"/>
      <c r="GKZ15" s="126"/>
      <c r="GLA15" s="183"/>
      <c r="GLB15" s="126"/>
      <c r="GLC15" s="183"/>
      <c r="GLD15" s="126"/>
      <c r="GLE15" s="183"/>
      <c r="GLF15" s="126"/>
      <c r="GLG15" s="183"/>
      <c r="GLH15" s="126"/>
      <c r="GLI15" s="183"/>
      <c r="GLJ15" s="126"/>
      <c r="GLK15" s="183"/>
      <c r="GLL15" s="126"/>
      <c r="GLM15" s="183"/>
      <c r="GLN15" s="126"/>
      <c r="GLO15" s="183"/>
      <c r="GLP15" s="126"/>
      <c r="GLQ15" s="183"/>
      <c r="GLR15" s="126"/>
      <c r="GLS15" s="183"/>
      <c r="GLT15" s="126"/>
      <c r="GLU15" s="183"/>
      <c r="GLV15" s="126"/>
      <c r="GLW15" s="183"/>
      <c r="GLX15" s="126"/>
      <c r="GLY15" s="183"/>
      <c r="GLZ15" s="126"/>
      <c r="GMA15" s="183"/>
      <c r="GMB15" s="126"/>
      <c r="GMC15" s="183"/>
      <c r="GMD15" s="126"/>
      <c r="GME15" s="183"/>
      <c r="GMF15" s="126"/>
      <c r="GMG15" s="183"/>
      <c r="GMH15" s="126"/>
      <c r="GMI15" s="183"/>
      <c r="GMJ15" s="126"/>
      <c r="GMK15" s="183"/>
      <c r="GML15" s="126"/>
      <c r="GMM15" s="183"/>
      <c r="GMN15" s="126"/>
      <c r="GMO15" s="183"/>
      <c r="GMP15" s="126"/>
      <c r="GMQ15" s="183"/>
      <c r="GMR15" s="126"/>
      <c r="GMS15" s="183"/>
      <c r="GMT15" s="126"/>
      <c r="GMU15" s="183"/>
      <c r="GMV15" s="126"/>
      <c r="GMW15" s="183"/>
      <c r="GMX15" s="126"/>
      <c r="GMY15" s="183"/>
      <c r="GMZ15" s="126"/>
      <c r="GNA15" s="183"/>
      <c r="GNB15" s="126"/>
      <c r="GNC15" s="183"/>
      <c r="GND15" s="126"/>
      <c r="GNE15" s="183"/>
      <c r="GNF15" s="126"/>
      <c r="GNG15" s="183"/>
      <c r="GNH15" s="126"/>
      <c r="GNI15" s="183"/>
      <c r="GNJ15" s="126"/>
      <c r="GNK15" s="183"/>
      <c r="GNL15" s="126"/>
      <c r="GNM15" s="183"/>
      <c r="GNN15" s="126"/>
      <c r="GNO15" s="183"/>
      <c r="GNP15" s="126"/>
      <c r="GNQ15" s="183"/>
      <c r="GNR15" s="126"/>
      <c r="GNS15" s="183"/>
      <c r="GNT15" s="126"/>
      <c r="GNU15" s="183"/>
      <c r="GNV15" s="126"/>
      <c r="GNW15" s="183"/>
      <c r="GNX15" s="126"/>
      <c r="GNY15" s="183"/>
      <c r="GNZ15" s="126"/>
      <c r="GOA15" s="183"/>
      <c r="GOB15" s="126"/>
      <c r="GOC15" s="183"/>
      <c r="GOD15" s="126"/>
      <c r="GOE15" s="183"/>
      <c r="GOF15" s="126"/>
      <c r="GOG15" s="183"/>
      <c r="GOH15" s="126"/>
      <c r="GOI15" s="183"/>
      <c r="GOJ15" s="126"/>
      <c r="GOK15" s="183"/>
      <c r="GOL15" s="126"/>
      <c r="GOM15" s="183"/>
      <c r="GON15" s="126"/>
      <c r="GOO15" s="183"/>
      <c r="GOP15" s="126"/>
      <c r="GOQ15" s="183"/>
      <c r="GOR15" s="126"/>
      <c r="GOS15" s="183"/>
      <c r="GOT15" s="126"/>
      <c r="GOU15" s="183"/>
      <c r="GOV15" s="126"/>
      <c r="GOW15" s="183"/>
      <c r="GOX15" s="126"/>
      <c r="GOY15" s="183"/>
      <c r="GOZ15" s="126"/>
      <c r="GPA15" s="183"/>
      <c r="GPB15" s="126"/>
      <c r="GPC15" s="183"/>
      <c r="GPD15" s="126"/>
      <c r="GPE15" s="183"/>
      <c r="GPF15" s="126"/>
      <c r="GPG15" s="183"/>
      <c r="GPH15" s="126"/>
      <c r="GPI15" s="183"/>
      <c r="GPJ15" s="126"/>
      <c r="GPK15" s="183"/>
      <c r="GPL15" s="126"/>
      <c r="GPM15" s="183"/>
      <c r="GPN15" s="126"/>
      <c r="GPO15" s="183"/>
      <c r="GPP15" s="126"/>
      <c r="GPQ15" s="183"/>
      <c r="GPR15" s="126"/>
      <c r="GPS15" s="183"/>
      <c r="GPT15" s="126"/>
      <c r="GPU15" s="183"/>
      <c r="GPV15" s="126"/>
      <c r="GPW15" s="183"/>
      <c r="GPX15" s="126"/>
      <c r="GPY15" s="183"/>
      <c r="GPZ15" s="126"/>
      <c r="GQA15" s="183"/>
      <c r="GQB15" s="126"/>
      <c r="GQC15" s="183"/>
      <c r="GQD15" s="126"/>
      <c r="GQE15" s="183"/>
      <c r="GQF15" s="126"/>
      <c r="GQG15" s="183"/>
      <c r="GQH15" s="126"/>
      <c r="GQI15" s="183"/>
      <c r="GQJ15" s="126"/>
      <c r="GQK15" s="183"/>
      <c r="GQL15" s="126"/>
      <c r="GQM15" s="183"/>
      <c r="GQN15" s="126"/>
      <c r="GQO15" s="183"/>
      <c r="GQP15" s="126"/>
      <c r="GQQ15" s="183"/>
      <c r="GQR15" s="126"/>
      <c r="GQS15" s="183"/>
      <c r="GQT15" s="126"/>
      <c r="GQU15" s="183"/>
      <c r="GQV15" s="126"/>
      <c r="GQW15" s="183"/>
      <c r="GQX15" s="126"/>
      <c r="GQY15" s="183"/>
      <c r="GQZ15" s="126"/>
      <c r="GRA15" s="183"/>
      <c r="GRB15" s="126"/>
      <c r="GRC15" s="183"/>
      <c r="GRD15" s="126"/>
      <c r="GRE15" s="183"/>
      <c r="GRF15" s="126"/>
      <c r="GRG15" s="183"/>
      <c r="GRH15" s="126"/>
      <c r="GRI15" s="183"/>
      <c r="GRJ15" s="126"/>
      <c r="GRK15" s="183"/>
      <c r="GRL15" s="126"/>
      <c r="GRM15" s="183"/>
      <c r="GRN15" s="126"/>
      <c r="GRO15" s="183"/>
      <c r="GRP15" s="126"/>
      <c r="GRQ15" s="183"/>
      <c r="GRR15" s="126"/>
      <c r="GRS15" s="183"/>
      <c r="GRT15" s="126"/>
      <c r="GRU15" s="183"/>
      <c r="GRV15" s="126"/>
      <c r="GRW15" s="183"/>
      <c r="GRX15" s="126"/>
      <c r="GRY15" s="183"/>
      <c r="GRZ15" s="126"/>
      <c r="GSA15" s="183"/>
      <c r="GSB15" s="126"/>
      <c r="GSC15" s="183"/>
      <c r="GSD15" s="126"/>
      <c r="GSE15" s="183"/>
      <c r="GSF15" s="126"/>
      <c r="GSG15" s="183"/>
      <c r="GSH15" s="126"/>
      <c r="GSI15" s="183"/>
      <c r="GSJ15" s="126"/>
      <c r="GSK15" s="183"/>
      <c r="GSL15" s="126"/>
      <c r="GSM15" s="183"/>
      <c r="GSN15" s="126"/>
      <c r="GSO15" s="183"/>
      <c r="GSP15" s="126"/>
      <c r="GSQ15" s="183"/>
      <c r="GSR15" s="126"/>
      <c r="GSS15" s="183"/>
      <c r="GST15" s="126"/>
      <c r="GSU15" s="183"/>
      <c r="GSV15" s="126"/>
      <c r="GSW15" s="183"/>
      <c r="GSX15" s="126"/>
      <c r="GSY15" s="183"/>
      <c r="GSZ15" s="126"/>
      <c r="GTA15" s="183"/>
      <c r="GTB15" s="126"/>
      <c r="GTC15" s="183"/>
      <c r="GTD15" s="126"/>
      <c r="GTE15" s="183"/>
      <c r="GTF15" s="126"/>
      <c r="GTG15" s="183"/>
      <c r="GTH15" s="126"/>
      <c r="GTI15" s="183"/>
      <c r="GTJ15" s="126"/>
      <c r="GTK15" s="183"/>
      <c r="GTL15" s="126"/>
      <c r="GTM15" s="183"/>
      <c r="GTN15" s="126"/>
      <c r="GTO15" s="183"/>
      <c r="GTP15" s="126"/>
      <c r="GTQ15" s="183"/>
      <c r="GTR15" s="126"/>
      <c r="GTS15" s="183"/>
      <c r="GTT15" s="126"/>
      <c r="GTU15" s="183"/>
      <c r="GTV15" s="126"/>
      <c r="GTW15" s="183"/>
      <c r="GTX15" s="126"/>
      <c r="GTY15" s="183"/>
      <c r="GTZ15" s="126"/>
      <c r="GUA15" s="183"/>
      <c r="GUB15" s="126"/>
      <c r="GUC15" s="183"/>
      <c r="GUD15" s="126"/>
      <c r="GUE15" s="183"/>
      <c r="GUF15" s="126"/>
      <c r="GUG15" s="183"/>
      <c r="GUH15" s="126"/>
      <c r="GUI15" s="183"/>
      <c r="GUJ15" s="126"/>
      <c r="GUK15" s="183"/>
      <c r="GUL15" s="126"/>
      <c r="GUM15" s="183"/>
      <c r="GUN15" s="126"/>
      <c r="GUO15" s="183"/>
      <c r="GUP15" s="126"/>
      <c r="GUQ15" s="183"/>
      <c r="GUR15" s="126"/>
      <c r="GUS15" s="183"/>
      <c r="GUT15" s="126"/>
      <c r="GUU15" s="183"/>
      <c r="GUV15" s="126"/>
      <c r="GUW15" s="183"/>
      <c r="GUX15" s="126"/>
      <c r="GUY15" s="183"/>
      <c r="GUZ15" s="126"/>
      <c r="GVA15" s="183"/>
      <c r="GVB15" s="126"/>
      <c r="GVC15" s="183"/>
      <c r="GVD15" s="126"/>
      <c r="GVE15" s="183"/>
      <c r="GVF15" s="126"/>
      <c r="GVG15" s="183"/>
      <c r="GVH15" s="126"/>
      <c r="GVI15" s="183"/>
      <c r="GVJ15" s="126"/>
      <c r="GVK15" s="183"/>
      <c r="GVL15" s="126"/>
      <c r="GVM15" s="183"/>
      <c r="GVN15" s="126"/>
      <c r="GVO15" s="183"/>
      <c r="GVP15" s="126"/>
      <c r="GVQ15" s="183"/>
      <c r="GVR15" s="126"/>
      <c r="GVS15" s="183"/>
      <c r="GVT15" s="126"/>
      <c r="GVU15" s="183"/>
      <c r="GVV15" s="126"/>
      <c r="GVW15" s="183"/>
      <c r="GVX15" s="126"/>
      <c r="GVY15" s="183"/>
      <c r="GVZ15" s="126"/>
      <c r="GWA15" s="183"/>
      <c r="GWB15" s="126"/>
      <c r="GWC15" s="183"/>
      <c r="GWD15" s="126"/>
      <c r="GWE15" s="183"/>
      <c r="GWF15" s="126"/>
      <c r="GWG15" s="183"/>
      <c r="GWH15" s="126"/>
      <c r="GWI15" s="183"/>
      <c r="GWJ15" s="126"/>
      <c r="GWK15" s="183"/>
      <c r="GWL15" s="126"/>
      <c r="GWM15" s="183"/>
      <c r="GWN15" s="126"/>
      <c r="GWO15" s="183"/>
      <c r="GWP15" s="126"/>
      <c r="GWQ15" s="183"/>
      <c r="GWR15" s="126"/>
      <c r="GWS15" s="183"/>
      <c r="GWT15" s="126"/>
      <c r="GWU15" s="183"/>
      <c r="GWV15" s="126"/>
      <c r="GWW15" s="183"/>
      <c r="GWX15" s="126"/>
      <c r="GWY15" s="183"/>
      <c r="GWZ15" s="126"/>
      <c r="GXA15" s="183"/>
      <c r="GXB15" s="126"/>
      <c r="GXC15" s="183"/>
      <c r="GXD15" s="126"/>
      <c r="GXE15" s="183"/>
      <c r="GXF15" s="126"/>
      <c r="GXG15" s="183"/>
      <c r="GXH15" s="126"/>
      <c r="GXI15" s="183"/>
      <c r="GXJ15" s="126"/>
      <c r="GXK15" s="183"/>
      <c r="GXL15" s="126"/>
      <c r="GXM15" s="183"/>
      <c r="GXN15" s="126"/>
      <c r="GXO15" s="183"/>
      <c r="GXP15" s="126"/>
      <c r="GXQ15" s="183"/>
      <c r="GXR15" s="126"/>
      <c r="GXS15" s="183"/>
      <c r="GXT15" s="126"/>
      <c r="GXU15" s="183"/>
      <c r="GXV15" s="126"/>
      <c r="GXW15" s="183"/>
      <c r="GXX15" s="126"/>
      <c r="GXY15" s="183"/>
      <c r="GXZ15" s="126"/>
      <c r="GYA15" s="183"/>
      <c r="GYB15" s="126"/>
      <c r="GYC15" s="183"/>
      <c r="GYD15" s="126"/>
      <c r="GYE15" s="183"/>
      <c r="GYF15" s="126"/>
      <c r="GYG15" s="183"/>
      <c r="GYH15" s="126"/>
      <c r="GYI15" s="183"/>
      <c r="GYJ15" s="126"/>
      <c r="GYK15" s="183"/>
      <c r="GYL15" s="126"/>
      <c r="GYM15" s="183"/>
      <c r="GYN15" s="126"/>
      <c r="GYO15" s="183"/>
      <c r="GYP15" s="126"/>
      <c r="GYQ15" s="183"/>
      <c r="GYR15" s="126"/>
      <c r="GYS15" s="183"/>
      <c r="GYT15" s="126"/>
      <c r="GYU15" s="183"/>
      <c r="GYV15" s="126"/>
      <c r="GYW15" s="183"/>
      <c r="GYX15" s="126"/>
      <c r="GYY15" s="183"/>
      <c r="GYZ15" s="126"/>
      <c r="GZA15" s="183"/>
      <c r="GZB15" s="126"/>
      <c r="GZC15" s="183"/>
      <c r="GZD15" s="126"/>
      <c r="GZE15" s="183"/>
      <c r="GZF15" s="126"/>
      <c r="GZG15" s="183"/>
      <c r="GZH15" s="126"/>
      <c r="GZI15" s="183"/>
      <c r="GZJ15" s="126"/>
      <c r="GZK15" s="183"/>
      <c r="GZL15" s="126"/>
      <c r="GZM15" s="183"/>
      <c r="GZN15" s="126"/>
      <c r="GZO15" s="183"/>
      <c r="GZP15" s="126"/>
      <c r="GZQ15" s="183"/>
      <c r="GZR15" s="126"/>
      <c r="GZS15" s="183"/>
      <c r="GZT15" s="126"/>
      <c r="GZU15" s="183"/>
      <c r="GZV15" s="126"/>
      <c r="GZW15" s="183"/>
      <c r="GZX15" s="126"/>
      <c r="GZY15" s="183"/>
      <c r="GZZ15" s="126"/>
      <c r="HAA15" s="183"/>
      <c r="HAB15" s="126"/>
      <c r="HAC15" s="183"/>
      <c r="HAD15" s="126"/>
      <c r="HAE15" s="183"/>
      <c r="HAF15" s="126"/>
      <c r="HAG15" s="183"/>
      <c r="HAH15" s="126"/>
      <c r="HAI15" s="183"/>
      <c r="HAJ15" s="126"/>
      <c r="HAK15" s="183"/>
      <c r="HAL15" s="126"/>
      <c r="HAM15" s="183"/>
      <c r="HAN15" s="126"/>
      <c r="HAO15" s="183"/>
      <c r="HAP15" s="126"/>
      <c r="HAQ15" s="183"/>
      <c r="HAR15" s="126"/>
      <c r="HAS15" s="183"/>
      <c r="HAT15" s="126"/>
      <c r="HAU15" s="183"/>
      <c r="HAV15" s="126"/>
      <c r="HAW15" s="183"/>
      <c r="HAX15" s="126"/>
      <c r="HAY15" s="183"/>
      <c r="HAZ15" s="126"/>
      <c r="HBA15" s="183"/>
      <c r="HBB15" s="126"/>
      <c r="HBC15" s="183"/>
      <c r="HBD15" s="126"/>
      <c r="HBE15" s="183"/>
      <c r="HBF15" s="126"/>
      <c r="HBG15" s="183"/>
      <c r="HBH15" s="126"/>
      <c r="HBI15" s="183"/>
      <c r="HBJ15" s="126"/>
      <c r="HBK15" s="183"/>
      <c r="HBL15" s="126"/>
      <c r="HBM15" s="183"/>
      <c r="HBN15" s="126"/>
      <c r="HBO15" s="183"/>
      <c r="HBP15" s="126"/>
      <c r="HBQ15" s="183"/>
      <c r="HBR15" s="126"/>
      <c r="HBS15" s="183"/>
      <c r="HBT15" s="126"/>
      <c r="HBU15" s="183"/>
      <c r="HBV15" s="126"/>
      <c r="HBW15" s="183"/>
      <c r="HBX15" s="126"/>
      <c r="HBY15" s="183"/>
      <c r="HBZ15" s="126"/>
      <c r="HCA15" s="183"/>
      <c r="HCB15" s="126"/>
      <c r="HCC15" s="183"/>
      <c r="HCD15" s="126"/>
      <c r="HCE15" s="183"/>
      <c r="HCF15" s="126"/>
      <c r="HCG15" s="183"/>
      <c r="HCH15" s="126"/>
      <c r="HCI15" s="183"/>
      <c r="HCJ15" s="126"/>
      <c r="HCK15" s="183"/>
      <c r="HCL15" s="126"/>
      <c r="HCM15" s="183"/>
      <c r="HCN15" s="126"/>
      <c r="HCO15" s="183"/>
      <c r="HCP15" s="126"/>
      <c r="HCQ15" s="183"/>
      <c r="HCR15" s="126"/>
      <c r="HCS15" s="183"/>
      <c r="HCT15" s="126"/>
      <c r="HCU15" s="183"/>
      <c r="HCV15" s="126"/>
      <c r="HCW15" s="183"/>
      <c r="HCX15" s="126"/>
      <c r="HCY15" s="183"/>
      <c r="HCZ15" s="126"/>
      <c r="HDA15" s="183"/>
      <c r="HDB15" s="126"/>
      <c r="HDC15" s="183"/>
      <c r="HDD15" s="126"/>
      <c r="HDE15" s="183"/>
      <c r="HDF15" s="126"/>
      <c r="HDG15" s="183"/>
      <c r="HDH15" s="126"/>
      <c r="HDI15" s="183"/>
      <c r="HDJ15" s="126"/>
      <c r="HDK15" s="183"/>
      <c r="HDL15" s="126"/>
      <c r="HDM15" s="183"/>
      <c r="HDN15" s="126"/>
      <c r="HDO15" s="183"/>
      <c r="HDP15" s="126"/>
      <c r="HDQ15" s="183"/>
      <c r="HDR15" s="126"/>
      <c r="HDS15" s="183"/>
      <c r="HDT15" s="126"/>
      <c r="HDU15" s="183"/>
      <c r="HDV15" s="126"/>
      <c r="HDW15" s="183"/>
      <c r="HDX15" s="126"/>
      <c r="HDY15" s="183"/>
      <c r="HDZ15" s="126"/>
      <c r="HEA15" s="183"/>
      <c r="HEB15" s="126"/>
      <c r="HEC15" s="183"/>
      <c r="HED15" s="126"/>
      <c r="HEE15" s="183"/>
      <c r="HEF15" s="126"/>
      <c r="HEG15" s="183"/>
      <c r="HEH15" s="126"/>
      <c r="HEI15" s="183"/>
      <c r="HEJ15" s="126"/>
      <c r="HEK15" s="183"/>
      <c r="HEL15" s="126"/>
      <c r="HEM15" s="183"/>
      <c r="HEN15" s="126"/>
      <c r="HEO15" s="183"/>
      <c r="HEP15" s="126"/>
      <c r="HEQ15" s="183"/>
      <c r="HER15" s="126"/>
      <c r="HES15" s="183"/>
      <c r="HET15" s="126"/>
      <c r="HEU15" s="183"/>
      <c r="HEV15" s="126"/>
      <c r="HEW15" s="183"/>
      <c r="HEX15" s="126"/>
      <c r="HEY15" s="183"/>
      <c r="HEZ15" s="126"/>
      <c r="HFA15" s="183"/>
      <c r="HFB15" s="126"/>
      <c r="HFC15" s="183"/>
      <c r="HFD15" s="126"/>
      <c r="HFE15" s="183"/>
      <c r="HFF15" s="126"/>
      <c r="HFG15" s="183"/>
      <c r="HFH15" s="126"/>
      <c r="HFI15" s="183"/>
      <c r="HFJ15" s="126"/>
      <c r="HFK15" s="183"/>
      <c r="HFL15" s="126"/>
      <c r="HFM15" s="183"/>
      <c r="HFN15" s="126"/>
      <c r="HFO15" s="183"/>
      <c r="HFP15" s="126"/>
      <c r="HFQ15" s="183"/>
      <c r="HFR15" s="126"/>
      <c r="HFS15" s="183"/>
      <c r="HFT15" s="126"/>
      <c r="HFU15" s="183"/>
      <c r="HFV15" s="126"/>
      <c r="HFW15" s="183"/>
      <c r="HFX15" s="126"/>
      <c r="HFY15" s="183"/>
      <c r="HFZ15" s="126"/>
      <c r="HGA15" s="183"/>
      <c r="HGB15" s="126"/>
      <c r="HGC15" s="183"/>
      <c r="HGD15" s="126"/>
      <c r="HGE15" s="183"/>
      <c r="HGF15" s="126"/>
      <c r="HGG15" s="183"/>
      <c r="HGH15" s="126"/>
      <c r="HGI15" s="183"/>
      <c r="HGJ15" s="126"/>
      <c r="HGK15" s="183"/>
      <c r="HGL15" s="126"/>
      <c r="HGM15" s="183"/>
      <c r="HGN15" s="126"/>
      <c r="HGO15" s="183"/>
      <c r="HGP15" s="126"/>
      <c r="HGQ15" s="183"/>
      <c r="HGR15" s="126"/>
      <c r="HGS15" s="183"/>
      <c r="HGT15" s="126"/>
      <c r="HGU15" s="183"/>
      <c r="HGV15" s="126"/>
      <c r="HGW15" s="183"/>
      <c r="HGX15" s="126"/>
      <c r="HGY15" s="183"/>
      <c r="HGZ15" s="126"/>
      <c r="HHA15" s="183"/>
      <c r="HHB15" s="126"/>
      <c r="HHC15" s="183"/>
      <c r="HHD15" s="126"/>
      <c r="HHE15" s="183"/>
      <c r="HHF15" s="126"/>
      <c r="HHG15" s="183"/>
      <c r="HHH15" s="126"/>
      <c r="HHI15" s="183"/>
      <c r="HHJ15" s="126"/>
      <c r="HHK15" s="183"/>
      <c r="HHL15" s="126"/>
      <c r="HHM15" s="183"/>
      <c r="HHN15" s="126"/>
      <c r="HHO15" s="183"/>
      <c r="HHP15" s="126"/>
      <c r="HHQ15" s="183"/>
      <c r="HHR15" s="126"/>
      <c r="HHS15" s="183"/>
      <c r="HHT15" s="126"/>
      <c r="HHU15" s="183"/>
      <c r="HHV15" s="126"/>
      <c r="HHW15" s="183"/>
      <c r="HHX15" s="126"/>
      <c r="HHY15" s="183"/>
      <c r="HHZ15" s="126"/>
      <c r="HIA15" s="183"/>
      <c r="HIB15" s="126"/>
      <c r="HIC15" s="183"/>
      <c r="HID15" s="126"/>
      <c r="HIE15" s="183"/>
      <c r="HIF15" s="126"/>
      <c r="HIG15" s="183"/>
      <c r="HIH15" s="126"/>
      <c r="HII15" s="183"/>
      <c r="HIJ15" s="126"/>
      <c r="HIK15" s="183"/>
      <c r="HIL15" s="126"/>
      <c r="HIM15" s="183"/>
      <c r="HIN15" s="126"/>
      <c r="HIO15" s="183"/>
      <c r="HIP15" s="126"/>
      <c r="HIQ15" s="183"/>
      <c r="HIR15" s="126"/>
      <c r="HIS15" s="183"/>
      <c r="HIT15" s="126"/>
      <c r="HIU15" s="183"/>
      <c r="HIV15" s="126"/>
      <c r="HIW15" s="183"/>
      <c r="HIX15" s="126"/>
      <c r="HIY15" s="183"/>
      <c r="HIZ15" s="126"/>
      <c r="HJA15" s="183"/>
      <c r="HJB15" s="126"/>
      <c r="HJC15" s="183"/>
      <c r="HJD15" s="126"/>
      <c r="HJE15" s="183"/>
      <c r="HJF15" s="126"/>
      <c r="HJG15" s="183"/>
      <c r="HJH15" s="126"/>
      <c r="HJI15" s="183"/>
      <c r="HJJ15" s="126"/>
      <c r="HJK15" s="183"/>
      <c r="HJL15" s="126"/>
      <c r="HJM15" s="183"/>
      <c r="HJN15" s="126"/>
      <c r="HJO15" s="183"/>
      <c r="HJP15" s="126"/>
      <c r="HJQ15" s="183"/>
      <c r="HJR15" s="126"/>
      <c r="HJS15" s="183"/>
      <c r="HJT15" s="126"/>
      <c r="HJU15" s="183"/>
      <c r="HJV15" s="126"/>
      <c r="HJW15" s="183"/>
      <c r="HJX15" s="126"/>
      <c r="HJY15" s="183"/>
      <c r="HJZ15" s="126"/>
      <c r="HKA15" s="183"/>
      <c r="HKB15" s="126"/>
      <c r="HKC15" s="183"/>
      <c r="HKD15" s="126"/>
      <c r="HKE15" s="183"/>
      <c r="HKF15" s="126"/>
      <c r="HKG15" s="183"/>
      <c r="HKH15" s="126"/>
      <c r="HKI15" s="183"/>
      <c r="HKJ15" s="126"/>
      <c r="HKK15" s="183"/>
      <c r="HKL15" s="126"/>
      <c r="HKM15" s="183"/>
      <c r="HKN15" s="126"/>
      <c r="HKO15" s="183"/>
      <c r="HKP15" s="126"/>
      <c r="HKQ15" s="183"/>
      <c r="HKR15" s="126"/>
      <c r="HKS15" s="183"/>
      <c r="HKT15" s="126"/>
      <c r="HKU15" s="183"/>
      <c r="HKV15" s="126"/>
      <c r="HKW15" s="183"/>
      <c r="HKX15" s="126"/>
      <c r="HKY15" s="183"/>
      <c r="HKZ15" s="126"/>
      <c r="HLA15" s="183"/>
      <c r="HLB15" s="126"/>
      <c r="HLC15" s="183"/>
      <c r="HLD15" s="126"/>
      <c r="HLE15" s="183"/>
      <c r="HLF15" s="126"/>
      <c r="HLG15" s="183"/>
      <c r="HLH15" s="126"/>
      <c r="HLI15" s="183"/>
      <c r="HLJ15" s="126"/>
      <c r="HLK15" s="183"/>
      <c r="HLL15" s="126"/>
      <c r="HLM15" s="183"/>
      <c r="HLN15" s="126"/>
      <c r="HLO15" s="183"/>
      <c r="HLP15" s="126"/>
      <c r="HLQ15" s="183"/>
      <c r="HLR15" s="126"/>
      <c r="HLS15" s="183"/>
      <c r="HLT15" s="126"/>
      <c r="HLU15" s="183"/>
      <c r="HLV15" s="126"/>
      <c r="HLW15" s="183"/>
      <c r="HLX15" s="126"/>
      <c r="HLY15" s="183"/>
      <c r="HLZ15" s="126"/>
      <c r="HMA15" s="183"/>
      <c r="HMB15" s="126"/>
      <c r="HMC15" s="183"/>
      <c r="HMD15" s="126"/>
      <c r="HME15" s="183"/>
      <c r="HMF15" s="126"/>
      <c r="HMG15" s="183"/>
      <c r="HMH15" s="126"/>
      <c r="HMI15" s="183"/>
      <c r="HMJ15" s="126"/>
      <c r="HMK15" s="183"/>
      <c r="HML15" s="126"/>
      <c r="HMM15" s="183"/>
      <c r="HMN15" s="126"/>
      <c r="HMO15" s="183"/>
      <c r="HMP15" s="126"/>
      <c r="HMQ15" s="183"/>
      <c r="HMR15" s="126"/>
      <c r="HMS15" s="183"/>
      <c r="HMT15" s="126"/>
      <c r="HMU15" s="183"/>
      <c r="HMV15" s="126"/>
      <c r="HMW15" s="183"/>
      <c r="HMX15" s="126"/>
      <c r="HMY15" s="183"/>
      <c r="HMZ15" s="126"/>
      <c r="HNA15" s="183"/>
      <c r="HNB15" s="126"/>
      <c r="HNC15" s="183"/>
      <c r="HND15" s="126"/>
      <c r="HNE15" s="183"/>
      <c r="HNF15" s="126"/>
      <c r="HNG15" s="183"/>
      <c r="HNH15" s="126"/>
      <c r="HNI15" s="183"/>
      <c r="HNJ15" s="126"/>
      <c r="HNK15" s="183"/>
      <c r="HNL15" s="126"/>
      <c r="HNM15" s="183"/>
      <c r="HNN15" s="126"/>
      <c r="HNO15" s="183"/>
      <c r="HNP15" s="126"/>
      <c r="HNQ15" s="183"/>
      <c r="HNR15" s="126"/>
      <c r="HNS15" s="183"/>
      <c r="HNT15" s="126"/>
      <c r="HNU15" s="183"/>
      <c r="HNV15" s="126"/>
      <c r="HNW15" s="183"/>
      <c r="HNX15" s="126"/>
      <c r="HNY15" s="183"/>
      <c r="HNZ15" s="126"/>
      <c r="HOA15" s="183"/>
      <c r="HOB15" s="126"/>
      <c r="HOC15" s="183"/>
      <c r="HOD15" s="126"/>
      <c r="HOE15" s="183"/>
      <c r="HOF15" s="126"/>
      <c r="HOG15" s="183"/>
      <c r="HOH15" s="126"/>
      <c r="HOI15" s="183"/>
      <c r="HOJ15" s="126"/>
      <c r="HOK15" s="183"/>
      <c r="HOL15" s="126"/>
      <c r="HOM15" s="183"/>
      <c r="HON15" s="126"/>
      <c r="HOO15" s="183"/>
      <c r="HOP15" s="126"/>
      <c r="HOQ15" s="183"/>
      <c r="HOR15" s="126"/>
      <c r="HOS15" s="183"/>
      <c r="HOT15" s="126"/>
      <c r="HOU15" s="183"/>
      <c r="HOV15" s="126"/>
      <c r="HOW15" s="183"/>
      <c r="HOX15" s="126"/>
      <c r="HOY15" s="183"/>
      <c r="HOZ15" s="126"/>
      <c r="HPA15" s="183"/>
      <c r="HPB15" s="126"/>
      <c r="HPC15" s="183"/>
      <c r="HPD15" s="126"/>
      <c r="HPE15" s="183"/>
      <c r="HPF15" s="126"/>
      <c r="HPG15" s="183"/>
      <c r="HPH15" s="126"/>
      <c r="HPI15" s="183"/>
      <c r="HPJ15" s="126"/>
      <c r="HPK15" s="183"/>
      <c r="HPL15" s="126"/>
      <c r="HPM15" s="183"/>
      <c r="HPN15" s="126"/>
      <c r="HPO15" s="183"/>
      <c r="HPP15" s="126"/>
      <c r="HPQ15" s="183"/>
      <c r="HPR15" s="126"/>
      <c r="HPS15" s="183"/>
      <c r="HPT15" s="126"/>
      <c r="HPU15" s="183"/>
      <c r="HPV15" s="126"/>
      <c r="HPW15" s="183"/>
      <c r="HPX15" s="126"/>
      <c r="HPY15" s="183"/>
      <c r="HPZ15" s="126"/>
      <c r="HQA15" s="183"/>
      <c r="HQB15" s="126"/>
      <c r="HQC15" s="183"/>
      <c r="HQD15" s="126"/>
      <c r="HQE15" s="183"/>
      <c r="HQF15" s="126"/>
      <c r="HQG15" s="183"/>
      <c r="HQH15" s="126"/>
      <c r="HQI15" s="183"/>
      <c r="HQJ15" s="126"/>
      <c r="HQK15" s="183"/>
      <c r="HQL15" s="126"/>
      <c r="HQM15" s="183"/>
      <c r="HQN15" s="126"/>
      <c r="HQO15" s="183"/>
      <c r="HQP15" s="126"/>
      <c r="HQQ15" s="183"/>
      <c r="HQR15" s="126"/>
      <c r="HQS15" s="183"/>
      <c r="HQT15" s="126"/>
      <c r="HQU15" s="183"/>
      <c r="HQV15" s="126"/>
      <c r="HQW15" s="183"/>
      <c r="HQX15" s="126"/>
      <c r="HQY15" s="183"/>
      <c r="HQZ15" s="126"/>
      <c r="HRA15" s="183"/>
      <c r="HRB15" s="126"/>
      <c r="HRC15" s="183"/>
      <c r="HRD15" s="126"/>
      <c r="HRE15" s="183"/>
      <c r="HRF15" s="126"/>
      <c r="HRG15" s="183"/>
      <c r="HRH15" s="126"/>
      <c r="HRI15" s="183"/>
      <c r="HRJ15" s="126"/>
      <c r="HRK15" s="183"/>
      <c r="HRL15" s="126"/>
      <c r="HRM15" s="183"/>
      <c r="HRN15" s="126"/>
      <c r="HRO15" s="183"/>
      <c r="HRP15" s="126"/>
      <c r="HRQ15" s="183"/>
      <c r="HRR15" s="126"/>
      <c r="HRS15" s="183"/>
      <c r="HRT15" s="126"/>
      <c r="HRU15" s="183"/>
      <c r="HRV15" s="126"/>
      <c r="HRW15" s="183"/>
      <c r="HRX15" s="126"/>
      <c r="HRY15" s="183"/>
      <c r="HRZ15" s="126"/>
      <c r="HSA15" s="183"/>
      <c r="HSB15" s="126"/>
      <c r="HSC15" s="183"/>
      <c r="HSD15" s="126"/>
      <c r="HSE15" s="183"/>
      <c r="HSF15" s="126"/>
      <c r="HSG15" s="183"/>
      <c r="HSH15" s="126"/>
      <c r="HSI15" s="183"/>
      <c r="HSJ15" s="126"/>
      <c r="HSK15" s="183"/>
      <c r="HSL15" s="126"/>
      <c r="HSM15" s="183"/>
      <c r="HSN15" s="126"/>
      <c r="HSO15" s="183"/>
      <c r="HSP15" s="126"/>
      <c r="HSQ15" s="183"/>
      <c r="HSR15" s="126"/>
      <c r="HSS15" s="183"/>
      <c r="HST15" s="126"/>
      <c r="HSU15" s="183"/>
      <c r="HSV15" s="126"/>
      <c r="HSW15" s="183"/>
      <c r="HSX15" s="126"/>
      <c r="HSY15" s="183"/>
      <c r="HSZ15" s="126"/>
      <c r="HTA15" s="183"/>
      <c r="HTB15" s="126"/>
      <c r="HTC15" s="183"/>
      <c r="HTD15" s="126"/>
      <c r="HTE15" s="183"/>
      <c r="HTF15" s="126"/>
      <c r="HTG15" s="183"/>
      <c r="HTH15" s="126"/>
      <c r="HTI15" s="183"/>
      <c r="HTJ15" s="126"/>
      <c r="HTK15" s="183"/>
      <c r="HTL15" s="126"/>
      <c r="HTM15" s="183"/>
      <c r="HTN15" s="126"/>
      <c r="HTO15" s="183"/>
      <c r="HTP15" s="126"/>
      <c r="HTQ15" s="183"/>
      <c r="HTR15" s="126"/>
      <c r="HTS15" s="183"/>
      <c r="HTT15" s="126"/>
      <c r="HTU15" s="183"/>
      <c r="HTV15" s="126"/>
      <c r="HTW15" s="183"/>
      <c r="HTX15" s="126"/>
      <c r="HTY15" s="183"/>
      <c r="HTZ15" s="126"/>
      <c r="HUA15" s="183"/>
      <c r="HUB15" s="126"/>
      <c r="HUC15" s="183"/>
      <c r="HUD15" s="126"/>
      <c r="HUE15" s="183"/>
      <c r="HUF15" s="126"/>
      <c r="HUG15" s="183"/>
      <c r="HUH15" s="126"/>
      <c r="HUI15" s="183"/>
      <c r="HUJ15" s="126"/>
      <c r="HUK15" s="183"/>
      <c r="HUL15" s="126"/>
      <c r="HUM15" s="183"/>
      <c r="HUN15" s="126"/>
      <c r="HUO15" s="183"/>
      <c r="HUP15" s="126"/>
      <c r="HUQ15" s="183"/>
      <c r="HUR15" s="126"/>
      <c r="HUS15" s="183"/>
      <c r="HUT15" s="126"/>
      <c r="HUU15" s="183"/>
      <c r="HUV15" s="126"/>
      <c r="HUW15" s="183"/>
      <c r="HUX15" s="126"/>
      <c r="HUY15" s="183"/>
      <c r="HUZ15" s="126"/>
      <c r="HVA15" s="183"/>
      <c r="HVB15" s="126"/>
      <c r="HVC15" s="183"/>
      <c r="HVD15" s="126"/>
      <c r="HVE15" s="183"/>
      <c r="HVF15" s="126"/>
      <c r="HVG15" s="183"/>
      <c r="HVH15" s="126"/>
      <c r="HVI15" s="183"/>
      <c r="HVJ15" s="126"/>
      <c r="HVK15" s="183"/>
      <c r="HVL15" s="126"/>
      <c r="HVM15" s="183"/>
      <c r="HVN15" s="126"/>
      <c r="HVO15" s="183"/>
      <c r="HVP15" s="126"/>
      <c r="HVQ15" s="183"/>
      <c r="HVR15" s="126"/>
      <c r="HVS15" s="183"/>
      <c r="HVT15" s="126"/>
      <c r="HVU15" s="183"/>
      <c r="HVV15" s="126"/>
      <c r="HVW15" s="183"/>
      <c r="HVX15" s="126"/>
      <c r="HVY15" s="183"/>
      <c r="HVZ15" s="126"/>
      <c r="HWA15" s="183"/>
      <c r="HWB15" s="126"/>
      <c r="HWC15" s="183"/>
      <c r="HWD15" s="126"/>
      <c r="HWE15" s="183"/>
      <c r="HWF15" s="126"/>
      <c r="HWG15" s="183"/>
      <c r="HWH15" s="126"/>
      <c r="HWI15" s="183"/>
      <c r="HWJ15" s="126"/>
      <c r="HWK15" s="183"/>
      <c r="HWL15" s="126"/>
      <c r="HWM15" s="183"/>
      <c r="HWN15" s="126"/>
      <c r="HWO15" s="183"/>
      <c r="HWP15" s="126"/>
      <c r="HWQ15" s="183"/>
      <c r="HWR15" s="126"/>
      <c r="HWS15" s="183"/>
      <c r="HWT15" s="126"/>
      <c r="HWU15" s="183"/>
      <c r="HWV15" s="126"/>
      <c r="HWW15" s="183"/>
      <c r="HWX15" s="126"/>
      <c r="HWY15" s="183"/>
      <c r="HWZ15" s="126"/>
      <c r="HXA15" s="183"/>
      <c r="HXB15" s="126"/>
      <c r="HXC15" s="183"/>
      <c r="HXD15" s="126"/>
      <c r="HXE15" s="183"/>
      <c r="HXF15" s="126"/>
      <c r="HXG15" s="183"/>
      <c r="HXH15" s="126"/>
      <c r="HXI15" s="183"/>
      <c r="HXJ15" s="126"/>
      <c r="HXK15" s="183"/>
      <c r="HXL15" s="126"/>
      <c r="HXM15" s="183"/>
      <c r="HXN15" s="126"/>
      <c r="HXO15" s="183"/>
      <c r="HXP15" s="126"/>
      <c r="HXQ15" s="183"/>
      <c r="HXR15" s="126"/>
      <c r="HXS15" s="183"/>
      <c r="HXT15" s="126"/>
      <c r="HXU15" s="183"/>
      <c r="HXV15" s="126"/>
      <c r="HXW15" s="183"/>
      <c r="HXX15" s="126"/>
      <c r="HXY15" s="183"/>
      <c r="HXZ15" s="126"/>
      <c r="HYA15" s="183"/>
      <c r="HYB15" s="126"/>
      <c r="HYC15" s="183"/>
      <c r="HYD15" s="126"/>
      <c r="HYE15" s="183"/>
      <c r="HYF15" s="126"/>
      <c r="HYG15" s="183"/>
      <c r="HYH15" s="126"/>
      <c r="HYI15" s="183"/>
      <c r="HYJ15" s="126"/>
      <c r="HYK15" s="183"/>
      <c r="HYL15" s="126"/>
      <c r="HYM15" s="183"/>
      <c r="HYN15" s="126"/>
      <c r="HYO15" s="183"/>
      <c r="HYP15" s="126"/>
      <c r="HYQ15" s="183"/>
      <c r="HYR15" s="126"/>
      <c r="HYS15" s="183"/>
      <c r="HYT15" s="126"/>
      <c r="HYU15" s="183"/>
      <c r="HYV15" s="126"/>
      <c r="HYW15" s="183"/>
      <c r="HYX15" s="126"/>
      <c r="HYY15" s="183"/>
      <c r="HYZ15" s="126"/>
      <c r="HZA15" s="183"/>
      <c r="HZB15" s="126"/>
      <c r="HZC15" s="183"/>
      <c r="HZD15" s="126"/>
      <c r="HZE15" s="183"/>
      <c r="HZF15" s="126"/>
      <c r="HZG15" s="183"/>
      <c r="HZH15" s="126"/>
      <c r="HZI15" s="183"/>
      <c r="HZJ15" s="126"/>
      <c r="HZK15" s="183"/>
      <c r="HZL15" s="126"/>
      <c r="HZM15" s="183"/>
      <c r="HZN15" s="126"/>
      <c r="HZO15" s="183"/>
      <c r="HZP15" s="126"/>
      <c r="HZQ15" s="183"/>
      <c r="HZR15" s="126"/>
      <c r="HZS15" s="183"/>
      <c r="HZT15" s="126"/>
      <c r="HZU15" s="183"/>
      <c r="HZV15" s="126"/>
      <c r="HZW15" s="183"/>
      <c r="HZX15" s="126"/>
      <c r="HZY15" s="183"/>
      <c r="HZZ15" s="126"/>
      <c r="IAA15" s="183"/>
      <c r="IAB15" s="126"/>
      <c r="IAC15" s="183"/>
      <c r="IAD15" s="126"/>
      <c r="IAE15" s="183"/>
      <c r="IAF15" s="126"/>
      <c r="IAG15" s="183"/>
      <c r="IAH15" s="126"/>
      <c r="IAI15" s="183"/>
      <c r="IAJ15" s="126"/>
      <c r="IAK15" s="183"/>
      <c r="IAL15" s="126"/>
      <c r="IAM15" s="183"/>
      <c r="IAN15" s="126"/>
      <c r="IAO15" s="183"/>
      <c r="IAP15" s="126"/>
      <c r="IAQ15" s="183"/>
      <c r="IAR15" s="126"/>
      <c r="IAS15" s="183"/>
      <c r="IAT15" s="126"/>
      <c r="IAU15" s="183"/>
      <c r="IAV15" s="126"/>
      <c r="IAW15" s="183"/>
      <c r="IAX15" s="126"/>
      <c r="IAY15" s="183"/>
      <c r="IAZ15" s="126"/>
      <c r="IBA15" s="183"/>
      <c r="IBB15" s="126"/>
      <c r="IBC15" s="183"/>
      <c r="IBD15" s="126"/>
      <c r="IBE15" s="183"/>
      <c r="IBF15" s="126"/>
      <c r="IBG15" s="183"/>
      <c r="IBH15" s="126"/>
      <c r="IBI15" s="183"/>
      <c r="IBJ15" s="126"/>
      <c r="IBK15" s="183"/>
      <c r="IBL15" s="126"/>
      <c r="IBM15" s="183"/>
      <c r="IBN15" s="126"/>
      <c r="IBO15" s="183"/>
      <c r="IBP15" s="126"/>
      <c r="IBQ15" s="183"/>
      <c r="IBR15" s="126"/>
      <c r="IBS15" s="183"/>
      <c r="IBT15" s="126"/>
      <c r="IBU15" s="183"/>
      <c r="IBV15" s="126"/>
      <c r="IBW15" s="183"/>
      <c r="IBX15" s="126"/>
      <c r="IBY15" s="183"/>
      <c r="IBZ15" s="126"/>
      <c r="ICA15" s="183"/>
      <c r="ICB15" s="126"/>
      <c r="ICC15" s="183"/>
      <c r="ICD15" s="126"/>
      <c r="ICE15" s="183"/>
      <c r="ICF15" s="126"/>
      <c r="ICG15" s="183"/>
      <c r="ICH15" s="126"/>
      <c r="ICI15" s="183"/>
      <c r="ICJ15" s="126"/>
      <c r="ICK15" s="183"/>
      <c r="ICL15" s="126"/>
      <c r="ICM15" s="183"/>
      <c r="ICN15" s="126"/>
      <c r="ICO15" s="183"/>
      <c r="ICP15" s="126"/>
      <c r="ICQ15" s="183"/>
      <c r="ICR15" s="126"/>
      <c r="ICS15" s="183"/>
      <c r="ICT15" s="126"/>
      <c r="ICU15" s="183"/>
      <c r="ICV15" s="126"/>
      <c r="ICW15" s="183"/>
      <c r="ICX15" s="126"/>
      <c r="ICY15" s="183"/>
      <c r="ICZ15" s="126"/>
      <c r="IDA15" s="183"/>
      <c r="IDB15" s="126"/>
      <c r="IDC15" s="183"/>
      <c r="IDD15" s="126"/>
      <c r="IDE15" s="183"/>
      <c r="IDF15" s="126"/>
      <c r="IDG15" s="183"/>
      <c r="IDH15" s="126"/>
      <c r="IDI15" s="183"/>
      <c r="IDJ15" s="126"/>
      <c r="IDK15" s="183"/>
      <c r="IDL15" s="126"/>
      <c r="IDM15" s="183"/>
      <c r="IDN15" s="126"/>
      <c r="IDO15" s="183"/>
      <c r="IDP15" s="126"/>
      <c r="IDQ15" s="183"/>
      <c r="IDR15" s="126"/>
      <c r="IDS15" s="183"/>
      <c r="IDT15" s="126"/>
      <c r="IDU15" s="183"/>
      <c r="IDV15" s="126"/>
      <c r="IDW15" s="183"/>
      <c r="IDX15" s="126"/>
      <c r="IDY15" s="183"/>
      <c r="IDZ15" s="126"/>
      <c r="IEA15" s="183"/>
      <c r="IEB15" s="126"/>
      <c r="IEC15" s="183"/>
      <c r="IED15" s="126"/>
      <c r="IEE15" s="183"/>
      <c r="IEF15" s="126"/>
      <c r="IEG15" s="183"/>
      <c r="IEH15" s="126"/>
      <c r="IEI15" s="183"/>
      <c r="IEJ15" s="126"/>
      <c r="IEK15" s="183"/>
      <c r="IEL15" s="126"/>
      <c r="IEM15" s="183"/>
      <c r="IEN15" s="126"/>
      <c r="IEO15" s="183"/>
      <c r="IEP15" s="126"/>
      <c r="IEQ15" s="183"/>
      <c r="IER15" s="126"/>
      <c r="IES15" s="183"/>
      <c r="IET15" s="126"/>
      <c r="IEU15" s="183"/>
      <c r="IEV15" s="126"/>
      <c r="IEW15" s="183"/>
      <c r="IEX15" s="126"/>
      <c r="IEY15" s="183"/>
      <c r="IEZ15" s="126"/>
      <c r="IFA15" s="183"/>
      <c r="IFB15" s="126"/>
      <c r="IFC15" s="183"/>
      <c r="IFD15" s="126"/>
      <c r="IFE15" s="183"/>
      <c r="IFF15" s="126"/>
      <c r="IFG15" s="183"/>
      <c r="IFH15" s="126"/>
      <c r="IFI15" s="183"/>
      <c r="IFJ15" s="126"/>
      <c r="IFK15" s="183"/>
      <c r="IFL15" s="126"/>
      <c r="IFM15" s="183"/>
      <c r="IFN15" s="126"/>
      <c r="IFO15" s="183"/>
      <c r="IFP15" s="126"/>
      <c r="IFQ15" s="183"/>
      <c r="IFR15" s="126"/>
      <c r="IFS15" s="183"/>
      <c r="IFT15" s="126"/>
      <c r="IFU15" s="183"/>
      <c r="IFV15" s="126"/>
      <c r="IFW15" s="183"/>
      <c r="IFX15" s="126"/>
      <c r="IFY15" s="183"/>
      <c r="IFZ15" s="126"/>
      <c r="IGA15" s="183"/>
      <c r="IGB15" s="126"/>
      <c r="IGC15" s="183"/>
      <c r="IGD15" s="126"/>
      <c r="IGE15" s="183"/>
      <c r="IGF15" s="126"/>
      <c r="IGG15" s="183"/>
      <c r="IGH15" s="126"/>
      <c r="IGI15" s="183"/>
      <c r="IGJ15" s="126"/>
      <c r="IGK15" s="183"/>
      <c r="IGL15" s="126"/>
      <c r="IGM15" s="183"/>
      <c r="IGN15" s="126"/>
      <c r="IGO15" s="183"/>
      <c r="IGP15" s="126"/>
      <c r="IGQ15" s="183"/>
      <c r="IGR15" s="126"/>
      <c r="IGS15" s="183"/>
      <c r="IGT15" s="126"/>
      <c r="IGU15" s="183"/>
      <c r="IGV15" s="126"/>
      <c r="IGW15" s="183"/>
      <c r="IGX15" s="126"/>
      <c r="IGY15" s="183"/>
      <c r="IGZ15" s="126"/>
      <c r="IHA15" s="183"/>
      <c r="IHB15" s="126"/>
      <c r="IHC15" s="183"/>
      <c r="IHD15" s="126"/>
      <c r="IHE15" s="183"/>
      <c r="IHF15" s="126"/>
      <c r="IHG15" s="183"/>
      <c r="IHH15" s="126"/>
      <c r="IHI15" s="183"/>
      <c r="IHJ15" s="126"/>
      <c r="IHK15" s="183"/>
      <c r="IHL15" s="126"/>
      <c r="IHM15" s="183"/>
      <c r="IHN15" s="126"/>
      <c r="IHO15" s="183"/>
      <c r="IHP15" s="126"/>
      <c r="IHQ15" s="183"/>
      <c r="IHR15" s="126"/>
      <c r="IHS15" s="183"/>
      <c r="IHT15" s="126"/>
      <c r="IHU15" s="183"/>
      <c r="IHV15" s="126"/>
      <c r="IHW15" s="183"/>
      <c r="IHX15" s="126"/>
      <c r="IHY15" s="183"/>
      <c r="IHZ15" s="126"/>
      <c r="IIA15" s="183"/>
      <c r="IIB15" s="126"/>
      <c r="IIC15" s="183"/>
      <c r="IID15" s="126"/>
      <c r="IIE15" s="183"/>
      <c r="IIF15" s="126"/>
      <c r="IIG15" s="183"/>
      <c r="IIH15" s="126"/>
      <c r="III15" s="183"/>
      <c r="IIJ15" s="126"/>
      <c r="IIK15" s="183"/>
      <c r="IIL15" s="126"/>
      <c r="IIM15" s="183"/>
      <c r="IIN15" s="126"/>
      <c r="IIO15" s="183"/>
      <c r="IIP15" s="126"/>
      <c r="IIQ15" s="183"/>
      <c r="IIR15" s="126"/>
      <c r="IIS15" s="183"/>
      <c r="IIT15" s="126"/>
      <c r="IIU15" s="183"/>
      <c r="IIV15" s="126"/>
      <c r="IIW15" s="183"/>
      <c r="IIX15" s="126"/>
      <c r="IIY15" s="183"/>
      <c r="IIZ15" s="126"/>
      <c r="IJA15" s="183"/>
      <c r="IJB15" s="126"/>
      <c r="IJC15" s="183"/>
      <c r="IJD15" s="126"/>
      <c r="IJE15" s="183"/>
      <c r="IJF15" s="126"/>
      <c r="IJG15" s="183"/>
      <c r="IJH15" s="126"/>
      <c r="IJI15" s="183"/>
      <c r="IJJ15" s="126"/>
      <c r="IJK15" s="183"/>
      <c r="IJL15" s="126"/>
      <c r="IJM15" s="183"/>
      <c r="IJN15" s="126"/>
      <c r="IJO15" s="183"/>
      <c r="IJP15" s="126"/>
      <c r="IJQ15" s="183"/>
      <c r="IJR15" s="126"/>
      <c r="IJS15" s="183"/>
      <c r="IJT15" s="126"/>
      <c r="IJU15" s="183"/>
      <c r="IJV15" s="126"/>
      <c r="IJW15" s="183"/>
      <c r="IJX15" s="126"/>
      <c r="IJY15" s="183"/>
      <c r="IJZ15" s="126"/>
      <c r="IKA15" s="183"/>
      <c r="IKB15" s="126"/>
      <c r="IKC15" s="183"/>
      <c r="IKD15" s="126"/>
      <c r="IKE15" s="183"/>
      <c r="IKF15" s="126"/>
      <c r="IKG15" s="183"/>
      <c r="IKH15" s="126"/>
      <c r="IKI15" s="183"/>
      <c r="IKJ15" s="126"/>
      <c r="IKK15" s="183"/>
      <c r="IKL15" s="126"/>
      <c r="IKM15" s="183"/>
      <c r="IKN15" s="126"/>
      <c r="IKO15" s="183"/>
      <c r="IKP15" s="126"/>
      <c r="IKQ15" s="183"/>
      <c r="IKR15" s="126"/>
      <c r="IKS15" s="183"/>
      <c r="IKT15" s="126"/>
      <c r="IKU15" s="183"/>
      <c r="IKV15" s="126"/>
      <c r="IKW15" s="183"/>
      <c r="IKX15" s="126"/>
      <c r="IKY15" s="183"/>
      <c r="IKZ15" s="126"/>
      <c r="ILA15" s="183"/>
      <c r="ILB15" s="126"/>
      <c r="ILC15" s="183"/>
      <c r="ILD15" s="126"/>
      <c r="ILE15" s="183"/>
      <c r="ILF15" s="126"/>
      <c r="ILG15" s="183"/>
      <c r="ILH15" s="126"/>
      <c r="ILI15" s="183"/>
      <c r="ILJ15" s="126"/>
      <c r="ILK15" s="183"/>
      <c r="ILL15" s="126"/>
      <c r="ILM15" s="183"/>
      <c r="ILN15" s="126"/>
      <c r="ILO15" s="183"/>
      <c r="ILP15" s="126"/>
      <c r="ILQ15" s="183"/>
      <c r="ILR15" s="126"/>
      <c r="ILS15" s="183"/>
      <c r="ILT15" s="126"/>
      <c r="ILU15" s="183"/>
      <c r="ILV15" s="126"/>
      <c r="ILW15" s="183"/>
      <c r="ILX15" s="126"/>
      <c r="ILY15" s="183"/>
      <c r="ILZ15" s="126"/>
      <c r="IMA15" s="183"/>
      <c r="IMB15" s="126"/>
      <c r="IMC15" s="183"/>
      <c r="IMD15" s="126"/>
      <c r="IME15" s="183"/>
      <c r="IMF15" s="126"/>
      <c r="IMG15" s="183"/>
      <c r="IMH15" s="126"/>
      <c r="IMI15" s="183"/>
      <c r="IMJ15" s="126"/>
      <c r="IMK15" s="183"/>
      <c r="IML15" s="126"/>
      <c r="IMM15" s="183"/>
      <c r="IMN15" s="126"/>
      <c r="IMO15" s="183"/>
      <c r="IMP15" s="126"/>
      <c r="IMQ15" s="183"/>
      <c r="IMR15" s="126"/>
      <c r="IMS15" s="183"/>
      <c r="IMT15" s="126"/>
      <c r="IMU15" s="183"/>
      <c r="IMV15" s="126"/>
      <c r="IMW15" s="183"/>
      <c r="IMX15" s="126"/>
      <c r="IMY15" s="183"/>
      <c r="IMZ15" s="126"/>
      <c r="INA15" s="183"/>
      <c r="INB15" s="126"/>
      <c r="INC15" s="183"/>
      <c r="IND15" s="126"/>
      <c r="INE15" s="183"/>
      <c r="INF15" s="126"/>
      <c r="ING15" s="183"/>
      <c r="INH15" s="126"/>
      <c r="INI15" s="183"/>
      <c r="INJ15" s="126"/>
      <c r="INK15" s="183"/>
      <c r="INL15" s="126"/>
      <c r="INM15" s="183"/>
      <c r="INN15" s="126"/>
      <c r="INO15" s="183"/>
      <c r="INP15" s="126"/>
      <c r="INQ15" s="183"/>
      <c r="INR15" s="126"/>
      <c r="INS15" s="183"/>
      <c r="INT15" s="126"/>
      <c r="INU15" s="183"/>
      <c r="INV15" s="126"/>
      <c r="INW15" s="183"/>
      <c r="INX15" s="126"/>
      <c r="INY15" s="183"/>
      <c r="INZ15" s="126"/>
      <c r="IOA15" s="183"/>
      <c r="IOB15" s="126"/>
      <c r="IOC15" s="183"/>
      <c r="IOD15" s="126"/>
      <c r="IOE15" s="183"/>
      <c r="IOF15" s="126"/>
      <c r="IOG15" s="183"/>
      <c r="IOH15" s="126"/>
      <c r="IOI15" s="183"/>
      <c r="IOJ15" s="126"/>
      <c r="IOK15" s="183"/>
      <c r="IOL15" s="126"/>
      <c r="IOM15" s="183"/>
      <c r="ION15" s="126"/>
      <c r="IOO15" s="183"/>
      <c r="IOP15" s="126"/>
      <c r="IOQ15" s="183"/>
      <c r="IOR15" s="126"/>
      <c r="IOS15" s="183"/>
      <c r="IOT15" s="126"/>
      <c r="IOU15" s="183"/>
      <c r="IOV15" s="126"/>
      <c r="IOW15" s="183"/>
      <c r="IOX15" s="126"/>
      <c r="IOY15" s="183"/>
      <c r="IOZ15" s="126"/>
      <c r="IPA15" s="183"/>
      <c r="IPB15" s="126"/>
      <c r="IPC15" s="183"/>
      <c r="IPD15" s="126"/>
      <c r="IPE15" s="183"/>
      <c r="IPF15" s="126"/>
      <c r="IPG15" s="183"/>
      <c r="IPH15" s="126"/>
      <c r="IPI15" s="183"/>
      <c r="IPJ15" s="126"/>
      <c r="IPK15" s="183"/>
      <c r="IPL15" s="126"/>
      <c r="IPM15" s="183"/>
      <c r="IPN15" s="126"/>
      <c r="IPO15" s="183"/>
      <c r="IPP15" s="126"/>
      <c r="IPQ15" s="183"/>
      <c r="IPR15" s="126"/>
      <c r="IPS15" s="183"/>
      <c r="IPT15" s="126"/>
      <c r="IPU15" s="183"/>
      <c r="IPV15" s="126"/>
      <c r="IPW15" s="183"/>
      <c r="IPX15" s="126"/>
      <c r="IPY15" s="183"/>
      <c r="IPZ15" s="126"/>
      <c r="IQA15" s="183"/>
      <c r="IQB15" s="126"/>
      <c r="IQC15" s="183"/>
      <c r="IQD15" s="126"/>
      <c r="IQE15" s="183"/>
      <c r="IQF15" s="126"/>
      <c r="IQG15" s="183"/>
      <c r="IQH15" s="126"/>
      <c r="IQI15" s="183"/>
      <c r="IQJ15" s="126"/>
      <c r="IQK15" s="183"/>
      <c r="IQL15" s="126"/>
      <c r="IQM15" s="183"/>
      <c r="IQN15" s="126"/>
      <c r="IQO15" s="183"/>
      <c r="IQP15" s="126"/>
      <c r="IQQ15" s="183"/>
      <c r="IQR15" s="126"/>
      <c r="IQS15" s="183"/>
      <c r="IQT15" s="126"/>
      <c r="IQU15" s="183"/>
      <c r="IQV15" s="126"/>
      <c r="IQW15" s="183"/>
      <c r="IQX15" s="126"/>
      <c r="IQY15" s="183"/>
      <c r="IQZ15" s="126"/>
      <c r="IRA15" s="183"/>
      <c r="IRB15" s="126"/>
      <c r="IRC15" s="183"/>
      <c r="IRD15" s="126"/>
      <c r="IRE15" s="183"/>
      <c r="IRF15" s="126"/>
      <c r="IRG15" s="183"/>
      <c r="IRH15" s="126"/>
      <c r="IRI15" s="183"/>
      <c r="IRJ15" s="126"/>
      <c r="IRK15" s="183"/>
      <c r="IRL15" s="126"/>
      <c r="IRM15" s="183"/>
      <c r="IRN15" s="126"/>
      <c r="IRO15" s="183"/>
      <c r="IRP15" s="126"/>
      <c r="IRQ15" s="183"/>
      <c r="IRR15" s="126"/>
      <c r="IRS15" s="183"/>
      <c r="IRT15" s="126"/>
      <c r="IRU15" s="183"/>
      <c r="IRV15" s="126"/>
      <c r="IRW15" s="183"/>
      <c r="IRX15" s="126"/>
      <c r="IRY15" s="183"/>
      <c r="IRZ15" s="126"/>
      <c r="ISA15" s="183"/>
      <c r="ISB15" s="126"/>
      <c r="ISC15" s="183"/>
      <c r="ISD15" s="126"/>
      <c r="ISE15" s="183"/>
      <c r="ISF15" s="126"/>
      <c r="ISG15" s="183"/>
      <c r="ISH15" s="126"/>
      <c r="ISI15" s="183"/>
      <c r="ISJ15" s="126"/>
      <c r="ISK15" s="183"/>
      <c r="ISL15" s="126"/>
      <c r="ISM15" s="183"/>
      <c r="ISN15" s="126"/>
      <c r="ISO15" s="183"/>
      <c r="ISP15" s="126"/>
      <c r="ISQ15" s="183"/>
      <c r="ISR15" s="126"/>
      <c r="ISS15" s="183"/>
      <c r="IST15" s="126"/>
      <c r="ISU15" s="183"/>
      <c r="ISV15" s="126"/>
      <c r="ISW15" s="183"/>
      <c r="ISX15" s="126"/>
      <c r="ISY15" s="183"/>
      <c r="ISZ15" s="126"/>
      <c r="ITA15" s="183"/>
      <c r="ITB15" s="126"/>
      <c r="ITC15" s="183"/>
      <c r="ITD15" s="126"/>
      <c r="ITE15" s="183"/>
      <c r="ITF15" s="126"/>
      <c r="ITG15" s="183"/>
      <c r="ITH15" s="126"/>
      <c r="ITI15" s="183"/>
      <c r="ITJ15" s="126"/>
      <c r="ITK15" s="183"/>
      <c r="ITL15" s="126"/>
      <c r="ITM15" s="183"/>
      <c r="ITN15" s="126"/>
      <c r="ITO15" s="183"/>
      <c r="ITP15" s="126"/>
      <c r="ITQ15" s="183"/>
      <c r="ITR15" s="126"/>
      <c r="ITS15" s="183"/>
      <c r="ITT15" s="126"/>
      <c r="ITU15" s="183"/>
      <c r="ITV15" s="126"/>
      <c r="ITW15" s="183"/>
      <c r="ITX15" s="126"/>
      <c r="ITY15" s="183"/>
      <c r="ITZ15" s="126"/>
      <c r="IUA15" s="183"/>
      <c r="IUB15" s="126"/>
      <c r="IUC15" s="183"/>
      <c r="IUD15" s="126"/>
      <c r="IUE15" s="183"/>
      <c r="IUF15" s="126"/>
      <c r="IUG15" s="183"/>
      <c r="IUH15" s="126"/>
      <c r="IUI15" s="183"/>
      <c r="IUJ15" s="126"/>
      <c r="IUK15" s="183"/>
      <c r="IUL15" s="126"/>
      <c r="IUM15" s="183"/>
      <c r="IUN15" s="126"/>
      <c r="IUO15" s="183"/>
      <c r="IUP15" s="126"/>
      <c r="IUQ15" s="183"/>
      <c r="IUR15" s="126"/>
      <c r="IUS15" s="183"/>
      <c r="IUT15" s="126"/>
      <c r="IUU15" s="183"/>
      <c r="IUV15" s="126"/>
      <c r="IUW15" s="183"/>
      <c r="IUX15" s="126"/>
      <c r="IUY15" s="183"/>
      <c r="IUZ15" s="126"/>
      <c r="IVA15" s="183"/>
      <c r="IVB15" s="126"/>
      <c r="IVC15" s="183"/>
      <c r="IVD15" s="126"/>
      <c r="IVE15" s="183"/>
      <c r="IVF15" s="126"/>
      <c r="IVG15" s="183"/>
      <c r="IVH15" s="126"/>
      <c r="IVI15" s="183"/>
      <c r="IVJ15" s="126"/>
      <c r="IVK15" s="183"/>
      <c r="IVL15" s="126"/>
      <c r="IVM15" s="183"/>
      <c r="IVN15" s="126"/>
      <c r="IVO15" s="183"/>
      <c r="IVP15" s="126"/>
      <c r="IVQ15" s="183"/>
      <c r="IVR15" s="126"/>
      <c r="IVS15" s="183"/>
      <c r="IVT15" s="126"/>
      <c r="IVU15" s="183"/>
      <c r="IVV15" s="126"/>
      <c r="IVW15" s="183"/>
      <c r="IVX15" s="126"/>
      <c r="IVY15" s="183"/>
      <c r="IVZ15" s="126"/>
      <c r="IWA15" s="183"/>
      <c r="IWB15" s="126"/>
      <c r="IWC15" s="183"/>
      <c r="IWD15" s="126"/>
      <c r="IWE15" s="183"/>
      <c r="IWF15" s="126"/>
      <c r="IWG15" s="183"/>
      <c r="IWH15" s="126"/>
      <c r="IWI15" s="183"/>
      <c r="IWJ15" s="126"/>
      <c r="IWK15" s="183"/>
      <c r="IWL15" s="126"/>
      <c r="IWM15" s="183"/>
      <c r="IWN15" s="126"/>
      <c r="IWO15" s="183"/>
      <c r="IWP15" s="126"/>
      <c r="IWQ15" s="183"/>
      <c r="IWR15" s="126"/>
      <c r="IWS15" s="183"/>
      <c r="IWT15" s="126"/>
      <c r="IWU15" s="183"/>
      <c r="IWV15" s="126"/>
      <c r="IWW15" s="183"/>
      <c r="IWX15" s="126"/>
      <c r="IWY15" s="183"/>
      <c r="IWZ15" s="126"/>
      <c r="IXA15" s="183"/>
      <c r="IXB15" s="126"/>
      <c r="IXC15" s="183"/>
      <c r="IXD15" s="126"/>
      <c r="IXE15" s="183"/>
      <c r="IXF15" s="126"/>
      <c r="IXG15" s="183"/>
      <c r="IXH15" s="126"/>
      <c r="IXI15" s="183"/>
      <c r="IXJ15" s="126"/>
      <c r="IXK15" s="183"/>
      <c r="IXL15" s="126"/>
      <c r="IXM15" s="183"/>
      <c r="IXN15" s="126"/>
      <c r="IXO15" s="183"/>
      <c r="IXP15" s="126"/>
      <c r="IXQ15" s="183"/>
      <c r="IXR15" s="126"/>
      <c r="IXS15" s="183"/>
      <c r="IXT15" s="126"/>
      <c r="IXU15" s="183"/>
      <c r="IXV15" s="126"/>
      <c r="IXW15" s="183"/>
      <c r="IXX15" s="126"/>
      <c r="IXY15" s="183"/>
      <c r="IXZ15" s="126"/>
      <c r="IYA15" s="183"/>
      <c r="IYB15" s="126"/>
      <c r="IYC15" s="183"/>
      <c r="IYD15" s="126"/>
      <c r="IYE15" s="183"/>
      <c r="IYF15" s="126"/>
      <c r="IYG15" s="183"/>
      <c r="IYH15" s="126"/>
      <c r="IYI15" s="183"/>
      <c r="IYJ15" s="126"/>
      <c r="IYK15" s="183"/>
      <c r="IYL15" s="126"/>
      <c r="IYM15" s="183"/>
      <c r="IYN15" s="126"/>
      <c r="IYO15" s="183"/>
      <c r="IYP15" s="126"/>
      <c r="IYQ15" s="183"/>
      <c r="IYR15" s="126"/>
      <c r="IYS15" s="183"/>
      <c r="IYT15" s="126"/>
      <c r="IYU15" s="183"/>
      <c r="IYV15" s="126"/>
      <c r="IYW15" s="183"/>
      <c r="IYX15" s="126"/>
      <c r="IYY15" s="183"/>
      <c r="IYZ15" s="126"/>
      <c r="IZA15" s="183"/>
      <c r="IZB15" s="126"/>
      <c r="IZC15" s="183"/>
      <c r="IZD15" s="126"/>
      <c r="IZE15" s="183"/>
      <c r="IZF15" s="126"/>
      <c r="IZG15" s="183"/>
      <c r="IZH15" s="126"/>
      <c r="IZI15" s="183"/>
      <c r="IZJ15" s="126"/>
      <c r="IZK15" s="183"/>
      <c r="IZL15" s="126"/>
      <c r="IZM15" s="183"/>
      <c r="IZN15" s="126"/>
      <c r="IZO15" s="183"/>
      <c r="IZP15" s="126"/>
      <c r="IZQ15" s="183"/>
      <c r="IZR15" s="126"/>
      <c r="IZS15" s="183"/>
      <c r="IZT15" s="126"/>
      <c r="IZU15" s="183"/>
      <c r="IZV15" s="126"/>
      <c r="IZW15" s="183"/>
      <c r="IZX15" s="126"/>
      <c r="IZY15" s="183"/>
      <c r="IZZ15" s="126"/>
      <c r="JAA15" s="183"/>
      <c r="JAB15" s="126"/>
      <c r="JAC15" s="183"/>
      <c r="JAD15" s="126"/>
      <c r="JAE15" s="183"/>
      <c r="JAF15" s="126"/>
      <c r="JAG15" s="183"/>
      <c r="JAH15" s="126"/>
      <c r="JAI15" s="183"/>
      <c r="JAJ15" s="126"/>
      <c r="JAK15" s="183"/>
      <c r="JAL15" s="126"/>
      <c r="JAM15" s="183"/>
      <c r="JAN15" s="126"/>
      <c r="JAO15" s="183"/>
      <c r="JAP15" s="126"/>
      <c r="JAQ15" s="183"/>
      <c r="JAR15" s="126"/>
      <c r="JAS15" s="183"/>
      <c r="JAT15" s="126"/>
      <c r="JAU15" s="183"/>
      <c r="JAV15" s="126"/>
      <c r="JAW15" s="183"/>
      <c r="JAX15" s="126"/>
      <c r="JAY15" s="183"/>
      <c r="JAZ15" s="126"/>
      <c r="JBA15" s="183"/>
      <c r="JBB15" s="126"/>
      <c r="JBC15" s="183"/>
      <c r="JBD15" s="126"/>
      <c r="JBE15" s="183"/>
      <c r="JBF15" s="126"/>
      <c r="JBG15" s="183"/>
      <c r="JBH15" s="126"/>
      <c r="JBI15" s="183"/>
      <c r="JBJ15" s="126"/>
      <c r="JBK15" s="183"/>
      <c r="JBL15" s="126"/>
      <c r="JBM15" s="183"/>
      <c r="JBN15" s="126"/>
      <c r="JBO15" s="183"/>
      <c r="JBP15" s="126"/>
      <c r="JBQ15" s="183"/>
      <c r="JBR15" s="126"/>
      <c r="JBS15" s="183"/>
      <c r="JBT15" s="126"/>
      <c r="JBU15" s="183"/>
      <c r="JBV15" s="126"/>
      <c r="JBW15" s="183"/>
      <c r="JBX15" s="126"/>
      <c r="JBY15" s="183"/>
      <c r="JBZ15" s="126"/>
      <c r="JCA15" s="183"/>
      <c r="JCB15" s="126"/>
      <c r="JCC15" s="183"/>
      <c r="JCD15" s="126"/>
      <c r="JCE15" s="183"/>
      <c r="JCF15" s="126"/>
      <c r="JCG15" s="183"/>
      <c r="JCH15" s="126"/>
      <c r="JCI15" s="183"/>
      <c r="JCJ15" s="126"/>
      <c r="JCK15" s="183"/>
      <c r="JCL15" s="126"/>
      <c r="JCM15" s="183"/>
      <c r="JCN15" s="126"/>
      <c r="JCO15" s="183"/>
      <c r="JCP15" s="126"/>
      <c r="JCQ15" s="183"/>
      <c r="JCR15" s="126"/>
      <c r="JCS15" s="183"/>
      <c r="JCT15" s="126"/>
      <c r="JCU15" s="183"/>
      <c r="JCV15" s="126"/>
      <c r="JCW15" s="183"/>
      <c r="JCX15" s="126"/>
      <c r="JCY15" s="183"/>
      <c r="JCZ15" s="126"/>
      <c r="JDA15" s="183"/>
      <c r="JDB15" s="126"/>
      <c r="JDC15" s="183"/>
      <c r="JDD15" s="126"/>
      <c r="JDE15" s="183"/>
      <c r="JDF15" s="126"/>
      <c r="JDG15" s="183"/>
      <c r="JDH15" s="126"/>
      <c r="JDI15" s="183"/>
      <c r="JDJ15" s="126"/>
      <c r="JDK15" s="183"/>
      <c r="JDL15" s="126"/>
      <c r="JDM15" s="183"/>
      <c r="JDN15" s="126"/>
      <c r="JDO15" s="183"/>
      <c r="JDP15" s="126"/>
      <c r="JDQ15" s="183"/>
      <c r="JDR15" s="126"/>
      <c r="JDS15" s="183"/>
      <c r="JDT15" s="126"/>
      <c r="JDU15" s="183"/>
      <c r="JDV15" s="126"/>
      <c r="JDW15" s="183"/>
      <c r="JDX15" s="126"/>
      <c r="JDY15" s="183"/>
      <c r="JDZ15" s="126"/>
      <c r="JEA15" s="183"/>
      <c r="JEB15" s="126"/>
      <c r="JEC15" s="183"/>
      <c r="JED15" s="126"/>
      <c r="JEE15" s="183"/>
      <c r="JEF15" s="126"/>
      <c r="JEG15" s="183"/>
      <c r="JEH15" s="126"/>
      <c r="JEI15" s="183"/>
      <c r="JEJ15" s="126"/>
      <c r="JEK15" s="183"/>
      <c r="JEL15" s="126"/>
      <c r="JEM15" s="183"/>
      <c r="JEN15" s="126"/>
      <c r="JEO15" s="183"/>
      <c r="JEP15" s="126"/>
      <c r="JEQ15" s="183"/>
      <c r="JER15" s="126"/>
      <c r="JES15" s="183"/>
      <c r="JET15" s="126"/>
      <c r="JEU15" s="183"/>
      <c r="JEV15" s="126"/>
      <c r="JEW15" s="183"/>
      <c r="JEX15" s="126"/>
      <c r="JEY15" s="183"/>
      <c r="JEZ15" s="126"/>
      <c r="JFA15" s="183"/>
      <c r="JFB15" s="126"/>
      <c r="JFC15" s="183"/>
      <c r="JFD15" s="126"/>
      <c r="JFE15" s="183"/>
      <c r="JFF15" s="126"/>
      <c r="JFG15" s="183"/>
      <c r="JFH15" s="126"/>
      <c r="JFI15" s="183"/>
      <c r="JFJ15" s="126"/>
      <c r="JFK15" s="183"/>
      <c r="JFL15" s="126"/>
      <c r="JFM15" s="183"/>
      <c r="JFN15" s="126"/>
      <c r="JFO15" s="183"/>
      <c r="JFP15" s="126"/>
      <c r="JFQ15" s="183"/>
      <c r="JFR15" s="126"/>
      <c r="JFS15" s="183"/>
      <c r="JFT15" s="126"/>
      <c r="JFU15" s="183"/>
      <c r="JFV15" s="126"/>
      <c r="JFW15" s="183"/>
      <c r="JFX15" s="126"/>
      <c r="JFY15" s="183"/>
      <c r="JFZ15" s="126"/>
      <c r="JGA15" s="183"/>
      <c r="JGB15" s="126"/>
      <c r="JGC15" s="183"/>
      <c r="JGD15" s="126"/>
      <c r="JGE15" s="183"/>
      <c r="JGF15" s="126"/>
      <c r="JGG15" s="183"/>
      <c r="JGH15" s="126"/>
      <c r="JGI15" s="183"/>
      <c r="JGJ15" s="126"/>
      <c r="JGK15" s="183"/>
      <c r="JGL15" s="126"/>
      <c r="JGM15" s="183"/>
      <c r="JGN15" s="126"/>
      <c r="JGO15" s="183"/>
      <c r="JGP15" s="126"/>
      <c r="JGQ15" s="183"/>
      <c r="JGR15" s="126"/>
      <c r="JGS15" s="183"/>
      <c r="JGT15" s="126"/>
      <c r="JGU15" s="183"/>
      <c r="JGV15" s="126"/>
      <c r="JGW15" s="183"/>
      <c r="JGX15" s="126"/>
      <c r="JGY15" s="183"/>
      <c r="JGZ15" s="126"/>
      <c r="JHA15" s="183"/>
      <c r="JHB15" s="126"/>
      <c r="JHC15" s="183"/>
      <c r="JHD15" s="126"/>
      <c r="JHE15" s="183"/>
      <c r="JHF15" s="126"/>
      <c r="JHG15" s="183"/>
      <c r="JHH15" s="126"/>
      <c r="JHI15" s="183"/>
      <c r="JHJ15" s="126"/>
      <c r="JHK15" s="183"/>
      <c r="JHL15" s="126"/>
      <c r="JHM15" s="183"/>
      <c r="JHN15" s="126"/>
      <c r="JHO15" s="183"/>
      <c r="JHP15" s="126"/>
      <c r="JHQ15" s="183"/>
      <c r="JHR15" s="126"/>
      <c r="JHS15" s="183"/>
      <c r="JHT15" s="126"/>
      <c r="JHU15" s="183"/>
      <c r="JHV15" s="126"/>
      <c r="JHW15" s="183"/>
      <c r="JHX15" s="126"/>
      <c r="JHY15" s="183"/>
      <c r="JHZ15" s="126"/>
      <c r="JIA15" s="183"/>
      <c r="JIB15" s="126"/>
      <c r="JIC15" s="183"/>
      <c r="JID15" s="126"/>
      <c r="JIE15" s="183"/>
      <c r="JIF15" s="126"/>
      <c r="JIG15" s="183"/>
      <c r="JIH15" s="126"/>
      <c r="JII15" s="183"/>
      <c r="JIJ15" s="126"/>
      <c r="JIK15" s="183"/>
      <c r="JIL15" s="126"/>
      <c r="JIM15" s="183"/>
      <c r="JIN15" s="126"/>
      <c r="JIO15" s="183"/>
      <c r="JIP15" s="126"/>
      <c r="JIQ15" s="183"/>
      <c r="JIR15" s="126"/>
      <c r="JIS15" s="183"/>
      <c r="JIT15" s="126"/>
      <c r="JIU15" s="183"/>
      <c r="JIV15" s="126"/>
      <c r="JIW15" s="183"/>
      <c r="JIX15" s="126"/>
      <c r="JIY15" s="183"/>
      <c r="JIZ15" s="126"/>
      <c r="JJA15" s="183"/>
      <c r="JJB15" s="126"/>
      <c r="JJC15" s="183"/>
      <c r="JJD15" s="126"/>
      <c r="JJE15" s="183"/>
      <c r="JJF15" s="126"/>
      <c r="JJG15" s="183"/>
      <c r="JJH15" s="126"/>
      <c r="JJI15" s="183"/>
      <c r="JJJ15" s="126"/>
      <c r="JJK15" s="183"/>
      <c r="JJL15" s="126"/>
      <c r="JJM15" s="183"/>
      <c r="JJN15" s="126"/>
      <c r="JJO15" s="183"/>
      <c r="JJP15" s="126"/>
      <c r="JJQ15" s="183"/>
      <c r="JJR15" s="126"/>
      <c r="JJS15" s="183"/>
      <c r="JJT15" s="126"/>
      <c r="JJU15" s="183"/>
      <c r="JJV15" s="126"/>
      <c r="JJW15" s="183"/>
      <c r="JJX15" s="126"/>
      <c r="JJY15" s="183"/>
      <c r="JJZ15" s="126"/>
      <c r="JKA15" s="183"/>
      <c r="JKB15" s="126"/>
      <c r="JKC15" s="183"/>
      <c r="JKD15" s="126"/>
      <c r="JKE15" s="183"/>
      <c r="JKF15" s="126"/>
      <c r="JKG15" s="183"/>
      <c r="JKH15" s="126"/>
      <c r="JKI15" s="183"/>
      <c r="JKJ15" s="126"/>
      <c r="JKK15" s="183"/>
      <c r="JKL15" s="126"/>
      <c r="JKM15" s="183"/>
      <c r="JKN15" s="126"/>
      <c r="JKO15" s="183"/>
      <c r="JKP15" s="126"/>
      <c r="JKQ15" s="183"/>
      <c r="JKR15" s="126"/>
      <c r="JKS15" s="183"/>
      <c r="JKT15" s="126"/>
      <c r="JKU15" s="183"/>
      <c r="JKV15" s="126"/>
      <c r="JKW15" s="183"/>
      <c r="JKX15" s="126"/>
      <c r="JKY15" s="183"/>
      <c r="JKZ15" s="126"/>
      <c r="JLA15" s="183"/>
      <c r="JLB15" s="126"/>
      <c r="JLC15" s="183"/>
      <c r="JLD15" s="126"/>
      <c r="JLE15" s="183"/>
      <c r="JLF15" s="126"/>
      <c r="JLG15" s="183"/>
      <c r="JLH15" s="126"/>
      <c r="JLI15" s="183"/>
      <c r="JLJ15" s="126"/>
      <c r="JLK15" s="183"/>
      <c r="JLL15" s="126"/>
      <c r="JLM15" s="183"/>
      <c r="JLN15" s="126"/>
      <c r="JLO15" s="183"/>
      <c r="JLP15" s="126"/>
      <c r="JLQ15" s="183"/>
      <c r="JLR15" s="126"/>
      <c r="JLS15" s="183"/>
      <c r="JLT15" s="126"/>
      <c r="JLU15" s="183"/>
      <c r="JLV15" s="126"/>
      <c r="JLW15" s="183"/>
      <c r="JLX15" s="126"/>
      <c r="JLY15" s="183"/>
      <c r="JLZ15" s="126"/>
      <c r="JMA15" s="183"/>
      <c r="JMB15" s="126"/>
      <c r="JMC15" s="183"/>
      <c r="JMD15" s="126"/>
      <c r="JME15" s="183"/>
      <c r="JMF15" s="126"/>
      <c r="JMG15" s="183"/>
      <c r="JMH15" s="126"/>
      <c r="JMI15" s="183"/>
      <c r="JMJ15" s="126"/>
      <c r="JMK15" s="183"/>
      <c r="JML15" s="126"/>
      <c r="JMM15" s="183"/>
      <c r="JMN15" s="126"/>
      <c r="JMO15" s="183"/>
      <c r="JMP15" s="126"/>
      <c r="JMQ15" s="183"/>
      <c r="JMR15" s="126"/>
      <c r="JMS15" s="183"/>
      <c r="JMT15" s="126"/>
      <c r="JMU15" s="183"/>
      <c r="JMV15" s="126"/>
      <c r="JMW15" s="183"/>
      <c r="JMX15" s="126"/>
      <c r="JMY15" s="183"/>
      <c r="JMZ15" s="126"/>
      <c r="JNA15" s="183"/>
      <c r="JNB15" s="126"/>
      <c r="JNC15" s="183"/>
      <c r="JND15" s="126"/>
      <c r="JNE15" s="183"/>
      <c r="JNF15" s="126"/>
      <c r="JNG15" s="183"/>
      <c r="JNH15" s="126"/>
      <c r="JNI15" s="183"/>
      <c r="JNJ15" s="126"/>
      <c r="JNK15" s="183"/>
      <c r="JNL15" s="126"/>
      <c r="JNM15" s="183"/>
      <c r="JNN15" s="126"/>
      <c r="JNO15" s="183"/>
      <c r="JNP15" s="126"/>
      <c r="JNQ15" s="183"/>
      <c r="JNR15" s="126"/>
      <c r="JNS15" s="183"/>
      <c r="JNT15" s="126"/>
      <c r="JNU15" s="183"/>
      <c r="JNV15" s="126"/>
      <c r="JNW15" s="183"/>
      <c r="JNX15" s="126"/>
      <c r="JNY15" s="183"/>
      <c r="JNZ15" s="126"/>
      <c r="JOA15" s="183"/>
      <c r="JOB15" s="126"/>
      <c r="JOC15" s="183"/>
      <c r="JOD15" s="126"/>
      <c r="JOE15" s="183"/>
      <c r="JOF15" s="126"/>
      <c r="JOG15" s="183"/>
      <c r="JOH15" s="126"/>
      <c r="JOI15" s="183"/>
      <c r="JOJ15" s="126"/>
      <c r="JOK15" s="183"/>
      <c r="JOL15" s="126"/>
      <c r="JOM15" s="183"/>
      <c r="JON15" s="126"/>
      <c r="JOO15" s="183"/>
      <c r="JOP15" s="126"/>
      <c r="JOQ15" s="183"/>
      <c r="JOR15" s="126"/>
      <c r="JOS15" s="183"/>
      <c r="JOT15" s="126"/>
      <c r="JOU15" s="183"/>
      <c r="JOV15" s="126"/>
      <c r="JOW15" s="183"/>
      <c r="JOX15" s="126"/>
      <c r="JOY15" s="183"/>
      <c r="JOZ15" s="126"/>
      <c r="JPA15" s="183"/>
      <c r="JPB15" s="126"/>
      <c r="JPC15" s="183"/>
      <c r="JPD15" s="126"/>
      <c r="JPE15" s="183"/>
      <c r="JPF15" s="126"/>
      <c r="JPG15" s="183"/>
      <c r="JPH15" s="126"/>
      <c r="JPI15" s="183"/>
      <c r="JPJ15" s="126"/>
      <c r="JPK15" s="183"/>
      <c r="JPL15" s="126"/>
      <c r="JPM15" s="183"/>
      <c r="JPN15" s="126"/>
      <c r="JPO15" s="183"/>
      <c r="JPP15" s="126"/>
      <c r="JPQ15" s="183"/>
      <c r="JPR15" s="126"/>
      <c r="JPS15" s="183"/>
      <c r="JPT15" s="126"/>
      <c r="JPU15" s="183"/>
      <c r="JPV15" s="126"/>
      <c r="JPW15" s="183"/>
      <c r="JPX15" s="126"/>
      <c r="JPY15" s="183"/>
      <c r="JPZ15" s="126"/>
      <c r="JQA15" s="183"/>
      <c r="JQB15" s="126"/>
      <c r="JQC15" s="183"/>
      <c r="JQD15" s="126"/>
      <c r="JQE15" s="183"/>
      <c r="JQF15" s="126"/>
      <c r="JQG15" s="183"/>
      <c r="JQH15" s="126"/>
      <c r="JQI15" s="183"/>
      <c r="JQJ15" s="126"/>
      <c r="JQK15" s="183"/>
      <c r="JQL15" s="126"/>
      <c r="JQM15" s="183"/>
      <c r="JQN15" s="126"/>
      <c r="JQO15" s="183"/>
      <c r="JQP15" s="126"/>
      <c r="JQQ15" s="183"/>
      <c r="JQR15" s="126"/>
      <c r="JQS15" s="183"/>
      <c r="JQT15" s="126"/>
      <c r="JQU15" s="183"/>
      <c r="JQV15" s="126"/>
      <c r="JQW15" s="183"/>
      <c r="JQX15" s="126"/>
      <c r="JQY15" s="183"/>
      <c r="JQZ15" s="126"/>
      <c r="JRA15" s="183"/>
      <c r="JRB15" s="126"/>
      <c r="JRC15" s="183"/>
      <c r="JRD15" s="126"/>
      <c r="JRE15" s="183"/>
      <c r="JRF15" s="126"/>
      <c r="JRG15" s="183"/>
      <c r="JRH15" s="126"/>
      <c r="JRI15" s="183"/>
      <c r="JRJ15" s="126"/>
      <c r="JRK15" s="183"/>
      <c r="JRL15" s="126"/>
      <c r="JRM15" s="183"/>
      <c r="JRN15" s="126"/>
      <c r="JRO15" s="183"/>
      <c r="JRP15" s="126"/>
      <c r="JRQ15" s="183"/>
      <c r="JRR15" s="126"/>
      <c r="JRS15" s="183"/>
      <c r="JRT15" s="126"/>
      <c r="JRU15" s="183"/>
      <c r="JRV15" s="126"/>
      <c r="JRW15" s="183"/>
      <c r="JRX15" s="126"/>
      <c r="JRY15" s="183"/>
      <c r="JRZ15" s="126"/>
      <c r="JSA15" s="183"/>
      <c r="JSB15" s="126"/>
      <c r="JSC15" s="183"/>
      <c r="JSD15" s="126"/>
      <c r="JSE15" s="183"/>
      <c r="JSF15" s="126"/>
      <c r="JSG15" s="183"/>
      <c r="JSH15" s="126"/>
      <c r="JSI15" s="183"/>
      <c r="JSJ15" s="126"/>
      <c r="JSK15" s="183"/>
      <c r="JSL15" s="126"/>
      <c r="JSM15" s="183"/>
      <c r="JSN15" s="126"/>
      <c r="JSO15" s="183"/>
      <c r="JSP15" s="126"/>
      <c r="JSQ15" s="183"/>
      <c r="JSR15" s="126"/>
      <c r="JSS15" s="183"/>
      <c r="JST15" s="126"/>
      <c r="JSU15" s="183"/>
      <c r="JSV15" s="126"/>
      <c r="JSW15" s="183"/>
      <c r="JSX15" s="126"/>
      <c r="JSY15" s="183"/>
      <c r="JSZ15" s="126"/>
      <c r="JTA15" s="183"/>
      <c r="JTB15" s="126"/>
      <c r="JTC15" s="183"/>
      <c r="JTD15" s="126"/>
      <c r="JTE15" s="183"/>
      <c r="JTF15" s="126"/>
      <c r="JTG15" s="183"/>
      <c r="JTH15" s="126"/>
      <c r="JTI15" s="183"/>
      <c r="JTJ15" s="126"/>
      <c r="JTK15" s="183"/>
      <c r="JTL15" s="126"/>
      <c r="JTM15" s="183"/>
      <c r="JTN15" s="126"/>
      <c r="JTO15" s="183"/>
      <c r="JTP15" s="126"/>
      <c r="JTQ15" s="183"/>
      <c r="JTR15" s="126"/>
      <c r="JTS15" s="183"/>
      <c r="JTT15" s="126"/>
      <c r="JTU15" s="183"/>
      <c r="JTV15" s="126"/>
      <c r="JTW15" s="183"/>
      <c r="JTX15" s="126"/>
      <c r="JTY15" s="183"/>
      <c r="JTZ15" s="126"/>
      <c r="JUA15" s="183"/>
      <c r="JUB15" s="126"/>
      <c r="JUC15" s="183"/>
      <c r="JUD15" s="126"/>
      <c r="JUE15" s="183"/>
      <c r="JUF15" s="126"/>
      <c r="JUG15" s="183"/>
      <c r="JUH15" s="126"/>
      <c r="JUI15" s="183"/>
      <c r="JUJ15" s="126"/>
      <c r="JUK15" s="183"/>
      <c r="JUL15" s="126"/>
      <c r="JUM15" s="183"/>
      <c r="JUN15" s="126"/>
      <c r="JUO15" s="183"/>
      <c r="JUP15" s="126"/>
      <c r="JUQ15" s="183"/>
      <c r="JUR15" s="126"/>
      <c r="JUS15" s="183"/>
      <c r="JUT15" s="126"/>
      <c r="JUU15" s="183"/>
      <c r="JUV15" s="126"/>
      <c r="JUW15" s="183"/>
      <c r="JUX15" s="126"/>
      <c r="JUY15" s="183"/>
      <c r="JUZ15" s="126"/>
      <c r="JVA15" s="183"/>
      <c r="JVB15" s="126"/>
      <c r="JVC15" s="183"/>
      <c r="JVD15" s="126"/>
      <c r="JVE15" s="183"/>
      <c r="JVF15" s="126"/>
      <c r="JVG15" s="183"/>
      <c r="JVH15" s="126"/>
      <c r="JVI15" s="183"/>
      <c r="JVJ15" s="126"/>
      <c r="JVK15" s="183"/>
      <c r="JVL15" s="126"/>
      <c r="JVM15" s="183"/>
      <c r="JVN15" s="126"/>
      <c r="JVO15" s="183"/>
      <c r="JVP15" s="126"/>
      <c r="JVQ15" s="183"/>
      <c r="JVR15" s="126"/>
      <c r="JVS15" s="183"/>
      <c r="JVT15" s="126"/>
      <c r="JVU15" s="183"/>
      <c r="JVV15" s="126"/>
      <c r="JVW15" s="183"/>
      <c r="JVX15" s="126"/>
      <c r="JVY15" s="183"/>
      <c r="JVZ15" s="126"/>
      <c r="JWA15" s="183"/>
      <c r="JWB15" s="126"/>
      <c r="JWC15" s="183"/>
      <c r="JWD15" s="126"/>
      <c r="JWE15" s="183"/>
      <c r="JWF15" s="126"/>
      <c r="JWG15" s="183"/>
      <c r="JWH15" s="126"/>
      <c r="JWI15" s="183"/>
      <c r="JWJ15" s="126"/>
      <c r="JWK15" s="183"/>
      <c r="JWL15" s="126"/>
      <c r="JWM15" s="183"/>
      <c r="JWN15" s="126"/>
      <c r="JWO15" s="183"/>
      <c r="JWP15" s="126"/>
      <c r="JWQ15" s="183"/>
      <c r="JWR15" s="126"/>
      <c r="JWS15" s="183"/>
      <c r="JWT15" s="126"/>
      <c r="JWU15" s="183"/>
      <c r="JWV15" s="126"/>
      <c r="JWW15" s="183"/>
      <c r="JWX15" s="126"/>
      <c r="JWY15" s="183"/>
      <c r="JWZ15" s="126"/>
      <c r="JXA15" s="183"/>
      <c r="JXB15" s="126"/>
      <c r="JXC15" s="183"/>
      <c r="JXD15" s="126"/>
      <c r="JXE15" s="183"/>
      <c r="JXF15" s="126"/>
      <c r="JXG15" s="183"/>
      <c r="JXH15" s="126"/>
      <c r="JXI15" s="183"/>
      <c r="JXJ15" s="126"/>
      <c r="JXK15" s="183"/>
      <c r="JXL15" s="126"/>
      <c r="JXM15" s="183"/>
      <c r="JXN15" s="126"/>
      <c r="JXO15" s="183"/>
      <c r="JXP15" s="126"/>
      <c r="JXQ15" s="183"/>
      <c r="JXR15" s="126"/>
      <c r="JXS15" s="183"/>
      <c r="JXT15" s="126"/>
      <c r="JXU15" s="183"/>
      <c r="JXV15" s="126"/>
      <c r="JXW15" s="183"/>
      <c r="JXX15" s="126"/>
      <c r="JXY15" s="183"/>
      <c r="JXZ15" s="126"/>
      <c r="JYA15" s="183"/>
      <c r="JYB15" s="126"/>
      <c r="JYC15" s="183"/>
      <c r="JYD15" s="126"/>
      <c r="JYE15" s="183"/>
      <c r="JYF15" s="126"/>
      <c r="JYG15" s="183"/>
      <c r="JYH15" s="126"/>
      <c r="JYI15" s="183"/>
      <c r="JYJ15" s="126"/>
      <c r="JYK15" s="183"/>
      <c r="JYL15" s="126"/>
      <c r="JYM15" s="183"/>
      <c r="JYN15" s="126"/>
      <c r="JYO15" s="183"/>
      <c r="JYP15" s="126"/>
      <c r="JYQ15" s="183"/>
      <c r="JYR15" s="126"/>
      <c r="JYS15" s="183"/>
      <c r="JYT15" s="126"/>
      <c r="JYU15" s="183"/>
      <c r="JYV15" s="126"/>
      <c r="JYW15" s="183"/>
      <c r="JYX15" s="126"/>
      <c r="JYY15" s="183"/>
      <c r="JYZ15" s="126"/>
      <c r="JZA15" s="183"/>
      <c r="JZB15" s="126"/>
      <c r="JZC15" s="183"/>
      <c r="JZD15" s="126"/>
      <c r="JZE15" s="183"/>
      <c r="JZF15" s="126"/>
      <c r="JZG15" s="183"/>
      <c r="JZH15" s="126"/>
      <c r="JZI15" s="183"/>
      <c r="JZJ15" s="126"/>
      <c r="JZK15" s="183"/>
      <c r="JZL15" s="126"/>
      <c r="JZM15" s="183"/>
      <c r="JZN15" s="126"/>
      <c r="JZO15" s="183"/>
      <c r="JZP15" s="126"/>
      <c r="JZQ15" s="183"/>
      <c r="JZR15" s="126"/>
      <c r="JZS15" s="183"/>
      <c r="JZT15" s="126"/>
      <c r="JZU15" s="183"/>
      <c r="JZV15" s="126"/>
      <c r="JZW15" s="183"/>
      <c r="JZX15" s="126"/>
      <c r="JZY15" s="183"/>
      <c r="JZZ15" s="126"/>
      <c r="KAA15" s="183"/>
      <c r="KAB15" s="126"/>
      <c r="KAC15" s="183"/>
      <c r="KAD15" s="126"/>
      <c r="KAE15" s="183"/>
      <c r="KAF15" s="126"/>
      <c r="KAG15" s="183"/>
      <c r="KAH15" s="126"/>
      <c r="KAI15" s="183"/>
      <c r="KAJ15" s="126"/>
      <c r="KAK15" s="183"/>
      <c r="KAL15" s="126"/>
      <c r="KAM15" s="183"/>
      <c r="KAN15" s="126"/>
      <c r="KAO15" s="183"/>
      <c r="KAP15" s="126"/>
      <c r="KAQ15" s="183"/>
      <c r="KAR15" s="126"/>
      <c r="KAS15" s="183"/>
      <c r="KAT15" s="126"/>
      <c r="KAU15" s="183"/>
      <c r="KAV15" s="126"/>
      <c r="KAW15" s="183"/>
      <c r="KAX15" s="126"/>
      <c r="KAY15" s="183"/>
      <c r="KAZ15" s="126"/>
      <c r="KBA15" s="183"/>
      <c r="KBB15" s="126"/>
      <c r="KBC15" s="183"/>
      <c r="KBD15" s="126"/>
      <c r="KBE15" s="183"/>
      <c r="KBF15" s="126"/>
      <c r="KBG15" s="183"/>
      <c r="KBH15" s="126"/>
      <c r="KBI15" s="183"/>
      <c r="KBJ15" s="126"/>
      <c r="KBK15" s="183"/>
      <c r="KBL15" s="126"/>
      <c r="KBM15" s="183"/>
      <c r="KBN15" s="126"/>
      <c r="KBO15" s="183"/>
      <c r="KBP15" s="126"/>
      <c r="KBQ15" s="183"/>
      <c r="KBR15" s="126"/>
      <c r="KBS15" s="183"/>
      <c r="KBT15" s="126"/>
      <c r="KBU15" s="183"/>
      <c r="KBV15" s="126"/>
      <c r="KBW15" s="183"/>
      <c r="KBX15" s="126"/>
      <c r="KBY15" s="183"/>
      <c r="KBZ15" s="126"/>
      <c r="KCA15" s="183"/>
      <c r="KCB15" s="126"/>
      <c r="KCC15" s="183"/>
      <c r="KCD15" s="126"/>
      <c r="KCE15" s="183"/>
      <c r="KCF15" s="126"/>
      <c r="KCG15" s="183"/>
      <c r="KCH15" s="126"/>
      <c r="KCI15" s="183"/>
      <c r="KCJ15" s="126"/>
      <c r="KCK15" s="183"/>
      <c r="KCL15" s="126"/>
      <c r="KCM15" s="183"/>
      <c r="KCN15" s="126"/>
      <c r="KCO15" s="183"/>
      <c r="KCP15" s="126"/>
      <c r="KCQ15" s="183"/>
      <c r="KCR15" s="126"/>
      <c r="KCS15" s="183"/>
      <c r="KCT15" s="126"/>
      <c r="KCU15" s="183"/>
      <c r="KCV15" s="126"/>
      <c r="KCW15" s="183"/>
      <c r="KCX15" s="126"/>
      <c r="KCY15" s="183"/>
      <c r="KCZ15" s="126"/>
      <c r="KDA15" s="183"/>
      <c r="KDB15" s="126"/>
      <c r="KDC15" s="183"/>
      <c r="KDD15" s="126"/>
      <c r="KDE15" s="183"/>
      <c r="KDF15" s="126"/>
      <c r="KDG15" s="183"/>
      <c r="KDH15" s="126"/>
      <c r="KDI15" s="183"/>
      <c r="KDJ15" s="126"/>
      <c r="KDK15" s="183"/>
      <c r="KDL15" s="126"/>
      <c r="KDM15" s="183"/>
      <c r="KDN15" s="126"/>
      <c r="KDO15" s="183"/>
      <c r="KDP15" s="126"/>
      <c r="KDQ15" s="183"/>
      <c r="KDR15" s="126"/>
      <c r="KDS15" s="183"/>
      <c r="KDT15" s="126"/>
      <c r="KDU15" s="183"/>
      <c r="KDV15" s="126"/>
      <c r="KDW15" s="183"/>
      <c r="KDX15" s="126"/>
      <c r="KDY15" s="183"/>
      <c r="KDZ15" s="126"/>
      <c r="KEA15" s="183"/>
      <c r="KEB15" s="126"/>
      <c r="KEC15" s="183"/>
      <c r="KED15" s="126"/>
      <c r="KEE15" s="183"/>
      <c r="KEF15" s="126"/>
      <c r="KEG15" s="183"/>
      <c r="KEH15" s="126"/>
      <c r="KEI15" s="183"/>
      <c r="KEJ15" s="126"/>
      <c r="KEK15" s="183"/>
      <c r="KEL15" s="126"/>
      <c r="KEM15" s="183"/>
      <c r="KEN15" s="126"/>
      <c r="KEO15" s="183"/>
      <c r="KEP15" s="126"/>
      <c r="KEQ15" s="183"/>
      <c r="KER15" s="126"/>
      <c r="KES15" s="183"/>
      <c r="KET15" s="126"/>
      <c r="KEU15" s="183"/>
      <c r="KEV15" s="126"/>
      <c r="KEW15" s="183"/>
      <c r="KEX15" s="126"/>
      <c r="KEY15" s="183"/>
      <c r="KEZ15" s="126"/>
      <c r="KFA15" s="183"/>
      <c r="KFB15" s="126"/>
      <c r="KFC15" s="183"/>
      <c r="KFD15" s="126"/>
      <c r="KFE15" s="183"/>
      <c r="KFF15" s="126"/>
      <c r="KFG15" s="183"/>
      <c r="KFH15" s="126"/>
      <c r="KFI15" s="183"/>
      <c r="KFJ15" s="126"/>
      <c r="KFK15" s="183"/>
      <c r="KFL15" s="126"/>
      <c r="KFM15" s="183"/>
      <c r="KFN15" s="126"/>
      <c r="KFO15" s="183"/>
      <c r="KFP15" s="126"/>
      <c r="KFQ15" s="183"/>
      <c r="KFR15" s="126"/>
      <c r="KFS15" s="183"/>
      <c r="KFT15" s="126"/>
      <c r="KFU15" s="183"/>
      <c r="KFV15" s="126"/>
      <c r="KFW15" s="183"/>
      <c r="KFX15" s="126"/>
      <c r="KFY15" s="183"/>
      <c r="KFZ15" s="126"/>
      <c r="KGA15" s="183"/>
      <c r="KGB15" s="126"/>
      <c r="KGC15" s="183"/>
      <c r="KGD15" s="126"/>
      <c r="KGE15" s="183"/>
      <c r="KGF15" s="126"/>
      <c r="KGG15" s="183"/>
      <c r="KGH15" s="126"/>
      <c r="KGI15" s="183"/>
      <c r="KGJ15" s="126"/>
      <c r="KGK15" s="183"/>
      <c r="KGL15" s="126"/>
      <c r="KGM15" s="183"/>
      <c r="KGN15" s="126"/>
      <c r="KGO15" s="183"/>
      <c r="KGP15" s="126"/>
      <c r="KGQ15" s="183"/>
      <c r="KGR15" s="126"/>
      <c r="KGS15" s="183"/>
      <c r="KGT15" s="126"/>
      <c r="KGU15" s="183"/>
      <c r="KGV15" s="126"/>
      <c r="KGW15" s="183"/>
      <c r="KGX15" s="126"/>
      <c r="KGY15" s="183"/>
      <c r="KGZ15" s="126"/>
      <c r="KHA15" s="183"/>
      <c r="KHB15" s="126"/>
      <c r="KHC15" s="183"/>
      <c r="KHD15" s="126"/>
      <c r="KHE15" s="183"/>
      <c r="KHF15" s="126"/>
      <c r="KHG15" s="183"/>
      <c r="KHH15" s="126"/>
      <c r="KHI15" s="183"/>
      <c r="KHJ15" s="126"/>
      <c r="KHK15" s="183"/>
      <c r="KHL15" s="126"/>
      <c r="KHM15" s="183"/>
      <c r="KHN15" s="126"/>
      <c r="KHO15" s="183"/>
      <c r="KHP15" s="126"/>
      <c r="KHQ15" s="183"/>
      <c r="KHR15" s="126"/>
      <c r="KHS15" s="183"/>
      <c r="KHT15" s="126"/>
      <c r="KHU15" s="183"/>
      <c r="KHV15" s="126"/>
      <c r="KHW15" s="183"/>
      <c r="KHX15" s="126"/>
      <c r="KHY15" s="183"/>
      <c r="KHZ15" s="126"/>
      <c r="KIA15" s="183"/>
      <c r="KIB15" s="126"/>
      <c r="KIC15" s="183"/>
      <c r="KID15" s="126"/>
      <c r="KIE15" s="183"/>
      <c r="KIF15" s="126"/>
      <c r="KIG15" s="183"/>
      <c r="KIH15" s="126"/>
      <c r="KII15" s="183"/>
      <c r="KIJ15" s="126"/>
      <c r="KIK15" s="183"/>
      <c r="KIL15" s="126"/>
      <c r="KIM15" s="183"/>
      <c r="KIN15" s="126"/>
      <c r="KIO15" s="183"/>
      <c r="KIP15" s="126"/>
      <c r="KIQ15" s="183"/>
      <c r="KIR15" s="126"/>
      <c r="KIS15" s="183"/>
      <c r="KIT15" s="126"/>
      <c r="KIU15" s="183"/>
      <c r="KIV15" s="126"/>
      <c r="KIW15" s="183"/>
      <c r="KIX15" s="126"/>
      <c r="KIY15" s="183"/>
      <c r="KIZ15" s="126"/>
      <c r="KJA15" s="183"/>
      <c r="KJB15" s="126"/>
      <c r="KJC15" s="183"/>
      <c r="KJD15" s="126"/>
      <c r="KJE15" s="183"/>
      <c r="KJF15" s="126"/>
      <c r="KJG15" s="183"/>
      <c r="KJH15" s="126"/>
      <c r="KJI15" s="183"/>
      <c r="KJJ15" s="126"/>
      <c r="KJK15" s="183"/>
      <c r="KJL15" s="126"/>
      <c r="KJM15" s="183"/>
      <c r="KJN15" s="126"/>
      <c r="KJO15" s="183"/>
      <c r="KJP15" s="126"/>
      <c r="KJQ15" s="183"/>
      <c r="KJR15" s="126"/>
      <c r="KJS15" s="183"/>
      <c r="KJT15" s="126"/>
      <c r="KJU15" s="183"/>
      <c r="KJV15" s="126"/>
      <c r="KJW15" s="183"/>
      <c r="KJX15" s="126"/>
      <c r="KJY15" s="183"/>
      <c r="KJZ15" s="126"/>
      <c r="KKA15" s="183"/>
      <c r="KKB15" s="126"/>
      <c r="KKC15" s="183"/>
      <c r="KKD15" s="126"/>
      <c r="KKE15" s="183"/>
      <c r="KKF15" s="126"/>
      <c r="KKG15" s="183"/>
      <c r="KKH15" s="126"/>
      <c r="KKI15" s="183"/>
      <c r="KKJ15" s="126"/>
      <c r="KKK15" s="183"/>
      <c r="KKL15" s="126"/>
      <c r="KKM15" s="183"/>
      <c r="KKN15" s="126"/>
      <c r="KKO15" s="183"/>
      <c r="KKP15" s="126"/>
      <c r="KKQ15" s="183"/>
      <c r="KKR15" s="126"/>
      <c r="KKS15" s="183"/>
      <c r="KKT15" s="126"/>
      <c r="KKU15" s="183"/>
      <c r="KKV15" s="126"/>
      <c r="KKW15" s="183"/>
      <c r="KKX15" s="126"/>
      <c r="KKY15" s="183"/>
      <c r="KKZ15" s="126"/>
      <c r="KLA15" s="183"/>
      <c r="KLB15" s="126"/>
      <c r="KLC15" s="183"/>
      <c r="KLD15" s="126"/>
      <c r="KLE15" s="183"/>
      <c r="KLF15" s="126"/>
      <c r="KLG15" s="183"/>
      <c r="KLH15" s="126"/>
      <c r="KLI15" s="183"/>
      <c r="KLJ15" s="126"/>
      <c r="KLK15" s="183"/>
      <c r="KLL15" s="126"/>
      <c r="KLM15" s="183"/>
      <c r="KLN15" s="126"/>
      <c r="KLO15" s="183"/>
      <c r="KLP15" s="126"/>
      <c r="KLQ15" s="183"/>
      <c r="KLR15" s="126"/>
      <c r="KLS15" s="183"/>
      <c r="KLT15" s="126"/>
      <c r="KLU15" s="183"/>
      <c r="KLV15" s="126"/>
      <c r="KLW15" s="183"/>
      <c r="KLX15" s="126"/>
      <c r="KLY15" s="183"/>
      <c r="KLZ15" s="126"/>
      <c r="KMA15" s="183"/>
      <c r="KMB15" s="126"/>
      <c r="KMC15" s="183"/>
      <c r="KMD15" s="126"/>
      <c r="KME15" s="183"/>
      <c r="KMF15" s="126"/>
      <c r="KMG15" s="183"/>
      <c r="KMH15" s="126"/>
      <c r="KMI15" s="183"/>
      <c r="KMJ15" s="126"/>
      <c r="KMK15" s="183"/>
      <c r="KML15" s="126"/>
      <c r="KMM15" s="183"/>
      <c r="KMN15" s="126"/>
      <c r="KMO15" s="183"/>
      <c r="KMP15" s="126"/>
      <c r="KMQ15" s="183"/>
      <c r="KMR15" s="126"/>
      <c r="KMS15" s="183"/>
      <c r="KMT15" s="126"/>
      <c r="KMU15" s="183"/>
      <c r="KMV15" s="126"/>
      <c r="KMW15" s="183"/>
      <c r="KMX15" s="126"/>
      <c r="KMY15" s="183"/>
      <c r="KMZ15" s="126"/>
      <c r="KNA15" s="183"/>
      <c r="KNB15" s="126"/>
      <c r="KNC15" s="183"/>
      <c r="KND15" s="126"/>
      <c r="KNE15" s="183"/>
      <c r="KNF15" s="126"/>
      <c r="KNG15" s="183"/>
      <c r="KNH15" s="126"/>
      <c r="KNI15" s="183"/>
      <c r="KNJ15" s="126"/>
      <c r="KNK15" s="183"/>
      <c r="KNL15" s="126"/>
      <c r="KNM15" s="183"/>
      <c r="KNN15" s="126"/>
      <c r="KNO15" s="183"/>
      <c r="KNP15" s="126"/>
      <c r="KNQ15" s="183"/>
      <c r="KNR15" s="126"/>
      <c r="KNS15" s="183"/>
      <c r="KNT15" s="126"/>
      <c r="KNU15" s="183"/>
      <c r="KNV15" s="126"/>
      <c r="KNW15" s="183"/>
      <c r="KNX15" s="126"/>
      <c r="KNY15" s="183"/>
      <c r="KNZ15" s="126"/>
      <c r="KOA15" s="183"/>
      <c r="KOB15" s="126"/>
      <c r="KOC15" s="183"/>
      <c r="KOD15" s="126"/>
      <c r="KOE15" s="183"/>
      <c r="KOF15" s="126"/>
      <c r="KOG15" s="183"/>
      <c r="KOH15" s="126"/>
      <c r="KOI15" s="183"/>
      <c r="KOJ15" s="126"/>
      <c r="KOK15" s="183"/>
      <c r="KOL15" s="126"/>
      <c r="KOM15" s="183"/>
      <c r="KON15" s="126"/>
      <c r="KOO15" s="183"/>
      <c r="KOP15" s="126"/>
      <c r="KOQ15" s="183"/>
      <c r="KOR15" s="126"/>
      <c r="KOS15" s="183"/>
      <c r="KOT15" s="126"/>
      <c r="KOU15" s="183"/>
      <c r="KOV15" s="126"/>
      <c r="KOW15" s="183"/>
      <c r="KOX15" s="126"/>
      <c r="KOY15" s="183"/>
      <c r="KOZ15" s="126"/>
      <c r="KPA15" s="183"/>
      <c r="KPB15" s="126"/>
      <c r="KPC15" s="183"/>
      <c r="KPD15" s="126"/>
      <c r="KPE15" s="183"/>
      <c r="KPF15" s="126"/>
      <c r="KPG15" s="183"/>
      <c r="KPH15" s="126"/>
      <c r="KPI15" s="183"/>
      <c r="KPJ15" s="126"/>
      <c r="KPK15" s="183"/>
      <c r="KPL15" s="126"/>
      <c r="KPM15" s="183"/>
      <c r="KPN15" s="126"/>
      <c r="KPO15" s="183"/>
      <c r="KPP15" s="126"/>
      <c r="KPQ15" s="183"/>
      <c r="KPR15" s="126"/>
      <c r="KPS15" s="183"/>
      <c r="KPT15" s="126"/>
      <c r="KPU15" s="183"/>
      <c r="KPV15" s="126"/>
      <c r="KPW15" s="183"/>
      <c r="KPX15" s="126"/>
      <c r="KPY15" s="183"/>
      <c r="KPZ15" s="126"/>
      <c r="KQA15" s="183"/>
      <c r="KQB15" s="126"/>
      <c r="KQC15" s="183"/>
      <c r="KQD15" s="126"/>
      <c r="KQE15" s="183"/>
      <c r="KQF15" s="126"/>
      <c r="KQG15" s="183"/>
      <c r="KQH15" s="126"/>
      <c r="KQI15" s="183"/>
      <c r="KQJ15" s="126"/>
      <c r="KQK15" s="183"/>
      <c r="KQL15" s="126"/>
      <c r="KQM15" s="183"/>
      <c r="KQN15" s="126"/>
      <c r="KQO15" s="183"/>
      <c r="KQP15" s="126"/>
      <c r="KQQ15" s="183"/>
      <c r="KQR15" s="126"/>
      <c r="KQS15" s="183"/>
      <c r="KQT15" s="126"/>
      <c r="KQU15" s="183"/>
      <c r="KQV15" s="126"/>
      <c r="KQW15" s="183"/>
      <c r="KQX15" s="126"/>
      <c r="KQY15" s="183"/>
      <c r="KQZ15" s="126"/>
      <c r="KRA15" s="183"/>
      <c r="KRB15" s="126"/>
      <c r="KRC15" s="183"/>
      <c r="KRD15" s="126"/>
      <c r="KRE15" s="183"/>
      <c r="KRF15" s="126"/>
      <c r="KRG15" s="183"/>
      <c r="KRH15" s="126"/>
      <c r="KRI15" s="183"/>
      <c r="KRJ15" s="126"/>
      <c r="KRK15" s="183"/>
      <c r="KRL15" s="126"/>
      <c r="KRM15" s="183"/>
      <c r="KRN15" s="126"/>
      <c r="KRO15" s="183"/>
      <c r="KRP15" s="126"/>
      <c r="KRQ15" s="183"/>
      <c r="KRR15" s="126"/>
      <c r="KRS15" s="183"/>
      <c r="KRT15" s="126"/>
      <c r="KRU15" s="183"/>
      <c r="KRV15" s="126"/>
      <c r="KRW15" s="183"/>
      <c r="KRX15" s="126"/>
      <c r="KRY15" s="183"/>
      <c r="KRZ15" s="126"/>
      <c r="KSA15" s="183"/>
      <c r="KSB15" s="126"/>
      <c r="KSC15" s="183"/>
      <c r="KSD15" s="126"/>
      <c r="KSE15" s="183"/>
      <c r="KSF15" s="126"/>
      <c r="KSG15" s="183"/>
      <c r="KSH15" s="126"/>
      <c r="KSI15" s="183"/>
      <c r="KSJ15" s="126"/>
      <c r="KSK15" s="183"/>
      <c r="KSL15" s="126"/>
      <c r="KSM15" s="183"/>
      <c r="KSN15" s="126"/>
      <c r="KSO15" s="183"/>
      <c r="KSP15" s="126"/>
      <c r="KSQ15" s="183"/>
      <c r="KSR15" s="126"/>
      <c r="KSS15" s="183"/>
      <c r="KST15" s="126"/>
      <c r="KSU15" s="183"/>
      <c r="KSV15" s="126"/>
      <c r="KSW15" s="183"/>
      <c r="KSX15" s="126"/>
      <c r="KSY15" s="183"/>
      <c r="KSZ15" s="126"/>
      <c r="KTA15" s="183"/>
      <c r="KTB15" s="126"/>
      <c r="KTC15" s="183"/>
      <c r="KTD15" s="126"/>
      <c r="KTE15" s="183"/>
      <c r="KTF15" s="126"/>
      <c r="KTG15" s="183"/>
      <c r="KTH15" s="126"/>
      <c r="KTI15" s="183"/>
      <c r="KTJ15" s="126"/>
      <c r="KTK15" s="183"/>
      <c r="KTL15" s="126"/>
      <c r="KTM15" s="183"/>
      <c r="KTN15" s="126"/>
      <c r="KTO15" s="183"/>
      <c r="KTP15" s="126"/>
      <c r="KTQ15" s="183"/>
      <c r="KTR15" s="126"/>
      <c r="KTS15" s="183"/>
      <c r="KTT15" s="126"/>
      <c r="KTU15" s="183"/>
      <c r="KTV15" s="126"/>
      <c r="KTW15" s="183"/>
      <c r="KTX15" s="126"/>
      <c r="KTY15" s="183"/>
      <c r="KTZ15" s="126"/>
      <c r="KUA15" s="183"/>
      <c r="KUB15" s="126"/>
      <c r="KUC15" s="183"/>
      <c r="KUD15" s="126"/>
      <c r="KUE15" s="183"/>
      <c r="KUF15" s="126"/>
      <c r="KUG15" s="183"/>
      <c r="KUH15" s="126"/>
      <c r="KUI15" s="183"/>
      <c r="KUJ15" s="126"/>
      <c r="KUK15" s="183"/>
      <c r="KUL15" s="126"/>
      <c r="KUM15" s="183"/>
      <c r="KUN15" s="126"/>
      <c r="KUO15" s="183"/>
      <c r="KUP15" s="126"/>
      <c r="KUQ15" s="183"/>
      <c r="KUR15" s="126"/>
      <c r="KUS15" s="183"/>
      <c r="KUT15" s="126"/>
      <c r="KUU15" s="183"/>
      <c r="KUV15" s="126"/>
      <c r="KUW15" s="183"/>
      <c r="KUX15" s="126"/>
      <c r="KUY15" s="183"/>
      <c r="KUZ15" s="126"/>
      <c r="KVA15" s="183"/>
      <c r="KVB15" s="126"/>
      <c r="KVC15" s="183"/>
      <c r="KVD15" s="126"/>
      <c r="KVE15" s="183"/>
      <c r="KVF15" s="126"/>
      <c r="KVG15" s="183"/>
      <c r="KVH15" s="126"/>
      <c r="KVI15" s="183"/>
      <c r="KVJ15" s="126"/>
      <c r="KVK15" s="183"/>
      <c r="KVL15" s="126"/>
      <c r="KVM15" s="183"/>
      <c r="KVN15" s="126"/>
      <c r="KVO15" s="183"/>
      <c r="KVP15" s="126"/>
      <c r="KVQ15" s="183"/>
      <c r="KVR15" s="126"/>
      <c r="KVS15" s="183"/>
      <c r="KVT15" s="126"/>
      <c r="KVU15" s="183"/>
      <c r="KVV15" s="126"/>
      <c r="KVW15" s="183"/>
      <c r="KVX15" s="126"/>
      <c r="KVY15" s="183"/>
      <c r="KVZ15" s="126"/>
      <c r="KWA15" s="183"/>
      <c r="KWB15" s="126"/>
      <c r="KWC15" s="183"/>
      <c r="KWD15" s="126"/>
      <c r="KWE15" s="183"/>
      <c r="KWF15" s="126"/>
      <c r="KWG15" s="183"/>
      <c r="KWH15" s="126"/>
      <c r="KWI15" s="183"/>
      <c r="KWJ15" s="126"/>
      <c r="KWK15" s="183"/>
      <c r="KWL15" s="126"/>
      <c r="KWM15" s="183"/>
      <c r="KWN15" s="126"/>
      <c r="KWO15" s="183"/>
      <c r="KWP15" s="126"/>
      <c r="KWQ15" s="183"/>
      <c r="KWR15" s="126"/>
      <c r="KWS15" s="183"/>
      <c r="KWT15" s="126"/>
      <c r="KWU15" s="183"/>
      <c r="KWV15" s="126"/>
      <c r="KWW15" s="183"/>
      <c r="KWX15" s="126"/>
      <c r="KWY15" s="183"/>
      <c r="KWZ15" s="126"/>
      <c r="KXA15" s="183"/>
      <c r="KXB15" s="126"/>
      <c r="KXC15" s="183"/>
      <c r="KXD15" s="126"/>
      <c r="KXE15" s="183"/>
      <c r="KXF15" s="126"/>
      <c r="KXG15" s="183"/>
      <c r="KXH15" s="126"/>
      <c r="KXI15" s="183"/>
      <c r="KXJ15" s="126"/>
      <c r="KXK15" s="183"/>
      <c r="KXL15" s="126"/>
      <c r="KXM15" s="183"/>
      <c r="KXN15" s="126"/>
      <c r="KXO15" s="183"/>
      <c r="KXP15" s="126"/>
      <c r="KXQ15" s="183"/>
      <c r="KXR15" s="126"/>
      <c r="KXS15" s="183"/>
      <c r="KXT15" s="126"/>
      <c r="KXU15" s="183"/>
      <c r="KXV15" s="126"/>
      <c r="KXW15" s="183"/>
      <c r="KXX15" s="126"/>
      <c r="KXY15" s="183"/>
      <c r="KXZ15" s="126"/>
      <c r="KYA15" s="183"/>
      <c r="KYB15" s="126"/>
      <c r="KYC15" s="183"/>
      <c r="KYD15" s="126"/>
      <c r="KYE15" s="183"/>
      <c r="KYF15" s="126"/>
      <c r="KYG15" s="183"/>
      <c r="KYH15" s="126"/>
      <c r="KYI15" s="183"/>
      <c r="KYJ15" s="126"/>
      <c r="KYK15" s="183"/>
      <c r="KYL15" s="126"/>
      <c r="KYM15" s="183"/>
      <c r="KYN15" s="126"/>
      <c r="KYO15" s="183"/>
      <c r="KYP15" s="126"/>
      <c r="KYQ15" s="183"/>
      <c r="KYR15" s="126"/>
      <c r="KYS15" s="183"/>
      <c r="KYT15" s="126"/>
      <c r="KYU15" s="183"/>
      <c r="KYV15" s="126"/>
      <c r="KYW15" s="183"/>
      <c r="KYX15" s="126"/>
      <c r="KYY15" s="183"/>
      <c r="KYZ15" s="126"/>
      <c r="KZA15" s="183"/>
      <c r="KZB15" s="126"/>
      <c r="KZC15" s="183"/>
      <c r="KZD15" s="126"/>
      <c r="KZE15" s="183"/>
      <c r="KZF15" s="126"/>
      <c r="KZG15" s="183"/>
      <c r="KZH15" s="126"/>
      <c r="KZI15" s="183"/>
      <c r="KZJ15" s="126"/>
      <c r="KZK15" s="183"/>
      <c r="KZL15" s="126"/>
      <c r="KZM15" s="183"/>
      <c r="KZN15" s="126"/>
      <c r="KZO15" s="183"/>
      <c r="KZP15" s="126"/>
      <c r="KZQ15" s="183"/>
      <c r="KZR15" s="126"/>
      <c r="KZS15" s="183"/>
      <c r="KZT15" s="126"/>
      <c r="KZU15" s="183"/>
      <c r="KZV15" s="126"/>
      <c r="KZW15" s="183"/>
      <c r="KZX15" s="126"/>
      <c r="KZY15" s="183"/>
      <c r="KZZ15" s="126"/>
      <c r="LAA15" s="183"/>
      <c r="LAB15" s="126"/>
      <c r="LAC15" s="183"/>
      <c r="LAD15" s="126"/>
      <c r="LAE15" s="183"/>
      <c r="LAF15" s="126"/>
      <c r="LAG15" s="183"/>
      <c r="LAH15" s="126"/>
      <c r="LAI15" s="183"/>
      <c r="LAJ15" s="126"/>
      <c r="LAK15" s="183"/>
      <c r="LAL15" s="126"/>
      <c r="LAM15" s="183"/>
      <c r="LAN15" s="126"/>
      <c r="LAO15" s="183"/>
      <c r="LAP15" s="126"/>
      <c r="LAQ15" s="183"/>
      <c r="LAR15" s="126"/>
      <c r="LAS15" s="183"/>
      <c r="LAT15" s="126"/>
      <c r="LAU15" s="183"/>
      <c r="LAV15" s="126"/>
      <c r="LAW15" s="183"/>
      <c r="LAX15" s="126"/>
      <c r="LAY15" s="183"/>
      <c r="LAZ15" s="126"/>
      <c r="LBA15" s="183"/>
      <c r="LBB15" s="126"/>
      <c r="LBC15" s="183"/>
      <c r="LBD15" s="126"/>
      <c r="LBE15" s="183"/>
      <c r="LBF15" s="126"/>
      <c r="LBG15" s="183"/>
      <c r="LBH15" s="126"/>
      <c r="LBI15" s="183"/>
      <c r="LBJ15" s="126"/>
      <c r="LBK15" s="183"/>
      <c r="LBL15" s="126"/>
      <c r="LBM15" s="183"/>
      <c r="LBN15" s="126"/>
      <c r="LBO15" s="183"/>
      <c r="LBP15" s="126"/>
      <c r="LBQ15" s="183"/>
      <c r="LBR15" s="126"/>
      <c r="LBS15" s="183"/>
      <c r="LBT15" s="126"/>
      <c r="LBU15" s="183"/>
      <c r="LBV15" s="126"/>
      <c r="LBW15" s="183"/>
      <c r="LBX15" s="126"/>
      <c r="LBY15" s="183"/>
      <c r="LBZ15" s="126"/>
      <c r="LCA15" s="183"/>
      <c r="LCB15" s="126"/>
      <c r="LCC15" s="183"/>
      <c r="LCD15" s="126"/>
      <c r="LCE15" s="183"/>
      <c r="LCF15" s="126"/>
      <c r="LCG15" s="183"/>
      <c r="LCH15" s="126"/>
      <c r="LCI15" s="183"/>
      <c r="LCJ15" s="126"/>
      <c r="LCK15" s="183"/>
      <c r="LCL15" s="126"/>
      <c r="LCM15" s="183"/>
      <c r="LCN15" s="126"/>
      <c r="LCO15" s="183"/>
      <c r="LCP15" s="126"/>
      <c r="LCQ15" s="183"/>
      <c r="LCR15" s="126"/>
      <c r="LCS15" s="183"/>
      <c r="LCT15" s="126"/>
      <c r="LCU15" s="183"/>
      <c r="LCV15" s="126"/>
      <c r="LCW15" s="183"/>
      <c r="LCX15" s="126"/>
      <c r="LCY15" s="183"/>
      <c r="LCZ15" s="126"/>
      <c r="LDA15" s="183"/>
      <c r="LDB15" s="126"/>
      <c r="LDC15" s="183"/>
      <c r="LDD15" s="126"/>
      <c r="LDE15" s="183"/>
      <c r="LDF15" s="126"/>
      <c r="LDG15" s="183"/>
      <c r="LDH15" s="126"/>
      <c r="LDI15" s="183"/>
      <c r="LDJ15" s="126"/>
      <c r="LDK15" s="183"/>
      <c r="LDL15" s="126"/>
      <c r="LDM15" s="183"/>
      <c r="LDN15" s="126"/>
      <c r="LDO15" s="183"/>
      <c r="LDP15" s="126"/>
      <c r="LDQ15" s="183"/>
      <c r="LDR15" s="126"/>
      <c r="LDS15" s="183"/>
      <c r="LDT15" s="126"/>
      <c r="LDU15" s="183"/>
      <c r="LDV15" s="126"/>
      <c r="LDW15" s="183"/>
      <c r="LDX15" s="126"/>
      <c r="LDY15" s="183"/>
      <c r="LDZ15" s="126"/>
      <c r="LEA15" s="183"/>
      <c r="LEB15" s="126"/>
      <c r="LEC15" s="183"/>
      <c r="LED15" s="126"/>
      <c r="LEE15" s="183"/>
      <c r="LEF15" s="126"/>
      <c r="LEG15" s="183"/>
      <c r="LEH15" s="126"/>
      <c r="LEI15" s="183"/>
      <c r="LEJ15" s="126"/>
      <c r="LEK15" s="183"/>
      <c r="LEL15" s="126"/>
      <c r="LEM15" s="183"/>
      <c r="LEN15" s="126"/>
      <c r="LEO15" s="183"/>
      <c r="LEP15" s="126"/>
      <c r="LEQ15" s="183"/>
      <c r="LER15" s="126"/>
      <c r="LES15" s="183"/>
      <c r="LET15" s="126"/>
      <c r="LEU15" s="183"/>
      <c r="LEV15" s="126"/>
      <c r="LEW15" s="183"/>
      <c r="LEX15" s="126"/>
      <c r="LEY15" s="183"/>
      <c r="LEZ15" s="126"/>
      <c r="LFA15" s="183"/>
      <c r="LFB15" s="126"/>
      <c r="LFC15" s="183"/>
      <c r="LFD15" s="126"/>
      <c r="LFE15" s="183"/>
      <c r="LFF15" s="126"/>
      <c r="LFG15" s="183"/>
      <c r="LFH15" s="126"/>
      <c r="LFI15" s="183"/>
      <c r="LFJ15" s="126"/>
      <c r="LFK15" s="183"/>
      <c r="LFL15" s="126"/>
      <c r="LFM15" s="183"/>
      <c r="LFN15" s="126"/>
      <c r="LFO15" s="183"/>
      <c r="LFP15" s="126"/>
      <c r="LFQ15" s="183"/>
      <c r="LFR15" s="126"/>
      <c r="LFS15" s="183"/>
      <c r="LFT15" s="126"/>
      <c r="LFU15" s="183"/>
      <c r="LFV15" s="126"/>
      <c r="LFW15" s="183"/>
      <c r="LFX15" s="126"/>
      <c r="LFY15" s="183"/>
      <c r="LFZ15" s="126"/>
      <c r="LGA15" s="183"/>
      <c r="LGB15" s="126"/>
      <c r="LGC15" s="183"/>
      <c r="LGD15" s="126"/>
      <c r="LGE15" s="183"/>
      <c r="LGF15" s="126"/>
      <c r="LGG15" s="183"/>
      <c r="LGH15" s="126"/>
      <c r="LGI15" s="183"/>
      <c r="LGJ15" s="126"/>
      <c r="LGK15" s="183"/>
      <c r="LGL15" s="126"/>
      <c r="LGM15" s="183"/>
      <c r="LGN15" s="126"/>
      <c r="LGO15" s="183"/>
      <c r="LGP15" s="126"/>
      <c r="LGQ15" s="183"/>
      <c r="LGR15" s="126"/>
      <c r="LGS15" s="183"/>
      <c r="LGT15" s="126"/>
      <c r="LGU15" s="183"/>
      <c r="LGV15" s="126"/>
      <c r="LGW15" s="183"/>
      <c r="LGX15" s="126"/>
      <c r="LGY15" s="183"/>
      <c r="LGZ15" s="126"/>
      <c r="LHA15" s="183"/>
      <c r="LHB15" s="126"/>
      <c r="LHC15" s="183"/>
      <c r="LHD15" s="126"/>
      <c r="LHE15" s="183"/>
      <c r="LHF15" s="126"/>
      <c r="LHG15" s="183"/>
      <c r="LHH15" s="126"/>
      <c r="LHI15" s="183"/>
      <c r="LHJ15" s="126"/>
      <c r="LHK15" s="183"/>
      <c r="LHL15" s="126"/>
      <c r="LHM15" s="183"/>
      <c r="LHN15" s="126"/>
      <c r="LHO15" s="183"/>
      <c r="LHP15" s="126"/>
      <c r="LHQ15" s="183"/>
      <c r="LHR15" s="126"/>
      <c r="LHS15" s="183"/>
      <c r="LHT15" s="126"/>
      <c r="LHU15" s="183"/>
      <c r="LHV15" s="126"/>
      <c r="LHW15" s="183"/>
      <c r="LHX15" s="126"/>
      <c r="LHY15" s="183"/>
      <c r="LHZ15" s="126"/>
      <c r="LIA15" s="183"/>
      <c r="LIB15" s="126"/>
      <c r="LIC15" s="183"/>
      <c r="LID15" s="126"/>
      <c r="LIE15" s="183"/>
      <c r="LIF15" s="126"/>
      <c r="LIG15" s="183"/>
      <c r="LIH15" s="126"/>
      <c r="LII15" s="183"/>
      <c r="LIJ15" s="126"/>
      <c r="LIK15" s="183"/>
      <c r="LIL15" s="126"/>
      <c r="LIM15" s="183"/>
      <c r="LIN15" s="126"/>
      <c r="LIO15" s="183"/>
      <c r="LIP15" s="126"/>
      <c r="LIQ15" s="183"/>
      <c r="LIR15" s="126"/>
      <c r="LIS15" s="183"/>
      <c r="LIT15" s="126"/>
      <c r="LIU15" s="183"/>
      <c r="LIV15" s="126"/>
      <c r="LIW15" s="183"/>
      <c r="LIX15" s="126"/>
      <c r="LIY15" s="183"/>
      <c r="LIZ15" s="126"/>
      <c r="LJA15" s="183"/>
      <c r="LJB15" s="126"/>
      <c r="LJC15" s="183"/>
      <c r="LJD15" s="126"/>
      <c r="LJE15" s="183"/>
      <c r="LJF15" s="126"/>
      <c r="LJG15" s="183"/>
      <c r="LJH15" s="126"/>
      <c r="LJI15" s="183"/>
      <c r="LJJ15" s="126"/>
      <c r="LJK15" s="183"/>
      <c r="LJL15" s="126"/>
      <c r="LJM15" s="183"/>
      <c r="LJN15" s="126"/>
      <c r="LJO15" s="183"/>
      <c r="LJP15" s="126"/>
      <c r="LJQ15" s="183"/>
      <c r="LJR15" s="126"/>
      <c r="LJS15" s="183"/>
      <c r="LJT15" s="126"/>
      <c r="LJU15" s="183"/>
      <c r="LJV15" s="126"/>
      <c r="LJW15" s="183"/>
      <c r="LJX15" s="126"/>
      <c r="LJY15" s="183"/>
      <c r="LJZ15" s="126"/>
      <c r="LKA15" s="183"/>
      <c r="LKB15" s="126"/>
      <c r="LKC15" s="183"/>
      <c r="LKD15" s="126"/>
      <c r="LKE15" s="183"/>
      <c r="LKF15" s="126"/>
      <c r="LKG15" s="183"/>
      <c r="LKH15" s="126"/>
      <c r="LKI15" s="183"/>
      <c r="LKJ15" s="126"/>
      <c r="LKK15" s="183"/>
      <c r="LKL15" s="126"/>
      <c r="LKM15" s="183"/>
      <c r="LKN15" s="126"/>
      <c r="LKO15" s="183"/>
      <c r="LKP15" s="126"/>
      <c r="LKQ15" s="183"/>
      <c r="LKR15" s="126"/>
      <c r="LKS15" s="183"/>
      <c r="LKT15" s="126"/>
      <c r="LKU15" s="183"/>
      <c r="LKV15" s="126"/>
      <c r="LKW15" s="183"/>
      <c r="LKX15" s="126"/>
      <c r="LKY15" s="183"/>
      <c r="LKZ15" s="126"/>
      <c r="LLA15" s="183"/>
      <c r="LLB15" s="126"/>
      <c r="LLC15" s="183"/>
      <c r="LLD15" s="126"/>
      <c r="LLE15" s="183"/>
      <c r="LLF15" s="126"/>
      <c r="LLG15" s="183"/>
      <c r="LLH15" s="126"/>
      <c r="LLI15" s="183"/>
      <c r="LLJ15" s="126"/>
      <c r="LLK15" s="183"/>
      <c r="LLL15" s="126"/>
      <c r="LLM15" s="183"/>
      <c r="LLN15" s="126"/>
      <c r="LLO15" s="183"/>
      <c r="LLP15" s="126"/>
      <c r="LLQ15" s="183"/>
      <c r="LLR15" s="126"/>
      <c r="LLS15" s="183"/>
      <c r="LLT15" s="126"/>
      <c r="LLU15" s="183"/>
      <c r="LLV15" s="126"/>
      <c r="LLW15" s="183"/>
      <c r="LLX15" s="126"/>
      <c r="LLY15" s="183"/>
      <c r="LLZ15" s="126"/>
      <c r="LMA15" s="183"/>
      <c r="LMB15" s="126"/>
      <c r="LMC15" s="183"/>
      <c r="LMD15" s="126"/>
      <c r="LME15" s="183"/>
      <c r="LMF15" s="126"/>
      <c r="LMG15" s="183"/>
      <c r="LMH15" s="126"/>
      <c r="LMI15" s="183"/>
      <c r="LMJ15" s="126"/>
      <c r="LMK15" s="183"/>
      <c r="LML15" s="126"/>
      <c r="LMM15" s="183"/>
      <c r="LMN15" s="126"/>
      <c r="LMO15" s="183"/>
      <c r="LMP15" s="126"/>
      <c r="LMQ15" s="183"/>
      <c r="LMR15" s="126"/>
      <c r="LMS15" s="183"/>
      <c r="LMT15" s="126"/>
      <c r="LMU15" s="183"/>
      <c r="LMV15" s="126"/>
      <c r="LMW15" s="183"/>
      <c r="LMX15" s="126"/>
      <c r="LMY15" s="183"/>
      <c r="LMZ15" s="126"/>
      <c r="LNA15" s="183"/>
      <c r="LNB15" s="126"/>
      <c r="LNC15" s="183"/>
      <c r="LND15" s="126"/>
      <c r="LNE15" s="183"/>
      <c r="LNF15" s="126"/>
      <c r="LNG15" s="183"/>
      <c r="LNH15" s="126"/>
      <c r="LNI15" s="183"/>
      <c r="LNJ15" s="126"/>
      <c r="LNK15" s="183"/>
      <c r="LNL15" s="126"/>
      <c r="LNM15" s="183"/>
      <c r="LNN15" s="126"/>
      <c r="LNO15" s="183"/>
      <c r="LNP15" s="126"/>
      <c r="LNQ15" s="183"/>
      <c r="LNR15" s="126"/>
      <c r="LNS15" s="183"/>
      <c r="LNT15" s="126"/>
      <c r="LNU15" s="183"/>
      <c r="LNV15" s="126"/>
      <c r="LNW15" s="183"/>
      <c r="LNX15" s="126"/>
      <c r="LNY15" s="183"/>
      <c r="LNZ15" s="126"/>
      <c r="LOA15" s="183"/>
      <c r="LOB15" s="126"/>
      <c r="LOC15" s="183"/>
      <c r="LOD15" s="126"/>
      <c r="LOE15" s="183"/>
      <c r="LOF15" s="126"/>
      <c r="LOG15" s="183"/>
      <c r="LOH15" s="126"/>
      <c r="LOI15" s="183"/>
      <c r="LOJ15" s="126"/>
      <c r="LOK15" s="183"/>
      <c r="LOL15" s="126"/>
      <c r="LOM15" s="183"/>
      <c r="LON15" s="126"/>
      <c r="LOO15" s="183"/>
      <c r="LOP15" s="126"/>
      <c r="LOQ15" s="183"/>
      <c r="LOR15" s="126"/>
      <c r="LOS15" s="183"/>
      <c r="LOT15" s="126"/>
      <c r="LOU15" s="183"/>
      <c r="LOV15" s="126"/>
      <c r="LOW15" s="183"/>
      <c r="LOX15" s="126"/>
      <c r="LOY15" s="183"/>
      <c r="LOZ15" s="126"/>
      <c r="LPA15" s="183"/>
      <c r="LPB15" s="126"/>
      <c r="LPC15" s="183"/>
      <c r="LPD15" s="126"/>
      <c r="LPE15" s="183"/>
      <c r="LPF15" s="126"/>
      <c r="LPG15" s="183"/>
      <c r="LPH15" s="126"/>
      <c r="LPI15" s="183"/>
      <c r="LPJ15" s="126"/>
      <c r="LPK15" s="183"/>
      <c r="LPL15" s="126"/>
      <c r="LPM15" s="183"/>
      <c r="LPN15" s="126"/>
      <c r="LPO15" s="183"/>
      <c r="LPP15" s="126"/>
      <c r="LPQ15" s="183"/>
      <c r="LPR15" s="126"/>
      <c r="LPS15" s="183"/>
      <c r="LPT15" s="126"/>
      <c r="LPU15" s="183"/>
      <c r="LPV15" s="126"/>
      <c r="LPW15" s="183"/>
      <c r="LPX15" s="126"/>
      <c r="LPY15" s="183"/>
      <c r="LPZ15" s="126"/>
      <c r="LQA15" s="183"/>
      <c r="LQB15" s="126"/>
      <c r="LQC15" s="183"/>
      <c r="LQD15" s="126"/>
      <c r="LQE15" s="183"/>
      <c r="LQF15" s="126"/>
      <c r="LQG15" s="183"/>
      <c r="LQH15" s="126"/>
      <c r="LQI15" s="183"/>
      <c r="LQJ15" s="126"/>
      <c r="LQK15" s="183"/>
      <c r="LQL15" s="126"/>
      <c r="LQM15" s="183"/>
      <c r="LQN15" s="126"/>
      <c r="LQO15" s="183"/>
      <c r="LQP15" s="126"/>
      <c r="LQQ15" s="183"/>
      <c r="LQR15" s="126"/>
      <c r="LQS15" s="183"/>
      <c r="LQT15" s="126"/>
      <c r="LQU15" s="183"/>
      <c r="LQV15" s="126"/>
      <c r="LQW15" s="183"/>
      <c r="LQX15" s="126"/>
      <c r="LQY15" s="183"/>
      <c r="LQZ15" s="126"/>
      <c r="LRA15" s="183"/>
      <c r="LRB15" s="126"/>
      <c r="LRC15" s="183"/>
      <c r="LRD15" s="126"/>
      <c r="LRE15" s="183"/>
      <c r="LRF15" s="126"/>
      <c r="LRG15" s="183"/>
      <c r="LRH15" s="126"/>
      <c r="LRI15" s="183"/>
      <c r="LRJ15" s="126"/>
      <c r="LRK15" s="183"/>
      <c r="LRL15" s="126"/>
      <c r="LRM15" s="183"/>
      <c r="LRN15" s="126"/>
      <c r="LRO15" s="183"/>
      <c r="LRP15" s="126"/>
      <c r="LRQ15" s="183"/>
      <c r="LRR15" s="126"/>
      <c r="LRS15" s="183"/>
      <c r="LRT15" s="126"/>
      <c r="LRU15" s="183"/>
      <c r="LRV15" s="126"/>
      <c r="LRW15" s="183"/>
      <c r="LRX15" s="126"/>
      <c r="LRY15" s="183"/>
      <c r="LRZ15" s="126"/>
      <c r="LSA15" s="183"/>
      <c r="LSB15" s="126"/>
      <c r="LSC15" s="183"/>
      <c r="LSD15" s="126"/>
      <c r="LSE15" s="183"/>
      <c r="LSF15" s="126"/>
      <c r="LSG15" s="183"/>
      <c r="LSH15" s="126"/>
      <c r="LSI15" s="183"/>
      <c r="LSJ15" s="126"/>
      <c r="LSK15" s="183"/>
      <c r="LSL15" s="126"/>
      <c r="LSM15" s="183"/>
      <c r="LSN15" s="126"/>
      <c r="LSO15" s="183"/>
      <c r="LSP15" s="126"/>
      <c r="LSQ15" s="183"/>
      <c r="LSR15" s="126"/>
      <c r="LSS15" s="183"/>
      <c r="LST15" s="126"/>
      <c r="LSU15" s="183"/>
      <c r="LSV15" s="126"/>
      <c r="LSW15" s="183"/>
      <c r="LSX15" s="126"/>
      <c r="LSY15" s="183"/>
      <c r="LSZ15" s="126"/>
      <c r="LTA15" s="183"/>
      <c r="LTB15" s="126"/>
      <c r="LTC15" s="183"/>
      <c r="LTD15" s="126"/>
      <c r="LTE15" s="183"/>
      <c r="LTF15" s="126"/>
      <c r="LTG15" s="183"/>
      <c r="LTH15" s="126"/>
      <c r="LTI15" s="183"/>
      <c r="LTJ15" s="126"/>
      <c r="LTK15" s="183"/>
      <c r="LTL15" s="126"/>
      <c r="LTM15" s="183"/>
      <c r="LTN15" s="126"/>
      <c r="LTO15" s="183"/>
      <c r="LTP15" s="126"/>
      <c r="LTQ15" s="183"/>
      <c r="LTR15" s="126"/>
      <c r="LTS15" s="183"/>
      <c r="LTT15" s="126"/>
      <c r="LTU15" s="183"/>
      <c r="LTV15" s="126"/>
      <c r="LTW15" s="183"/>
      <c r="LTX15" s="126"/>
      <c r="LTY15" s="183"/>
      <c r="LTZ15" s="126"/>
      <c r="LUA15" s="183"/>
      <c r="LUB15" s="126"/>
      <c r="LUC15" s="183"/>
      <c r="LUD15" s="126"/>
      <c r="LUE15" s="183"/>
      <c r="LUF15" s="126"/>
      <c r="LUG15" s="183"/>
      <c r="LUH15" s="126"/>
      <c r="LUI15" s="183"/>
      <c r="LUJ15" s="126"/>
      <c r="LUK15" s="183"/>
      <c r="LUL15" s="126"/>
      <c r="LUM15" s="183"/>
      <c r="LUN15" s="126"/>
      <c r="LUO15" s="183"/>
      <c r="LUP15" s="126"/>
      <c r="LUQ15" s="183"/>
      <c r="LUR15" s="126"/>
      <c r="LUS15" s="183"/>
      <c r="LUT15" s="126"/>
      <c r="LUU15" s="183"/>
      <c r="LUV15" s="126"/>
      <c r="LUW15" s="183"/>
      <c r="LUX15" s="126"/>
      <c r="LUY15" s="183"/>
      <c r="LUZ15" s="126"/>
      <c r="LVA15" s="183"/>
      <c r="LVB15" s="126"/>
      <c r="LVC15" s="183"/>
      <c r="LVD15" s="126"/>
      <c r="LVE15" s="183"/>
      <c r="LVF15" s="126"/>
      <c r="LVG15" s="183"/>
      <c r="LVH15" s="126"/>
      <c r="LVI15" s="183"/>
      <c r="LVJ15" s="126"/>
      <c r="LVK15" s="183"/>
      <c r="LVL15" s="126"/>
      <c r="LVM15" s="183"/>
      <c r="LVN15" s="126"/>
      <c r="LVO15" s="183"/>
      <c r="LVP15" s="126"/>
      <c r="LVQ15" s="183"/>
      <c r="LVR15" s="126"/>
      <c r="LVS15" s="183"/>
      <c r="LVT15" s="126"/>
      <c r="LVU15" s="183"/>
      <c r="LVV15" s="126"/>
      <c r="LVW15" s="183"/>
      <c r="LVX15" s="126"/>
      <c r="LVY15" s="183"/>
      <c r="LVZ15" s="126"/>
      <c r="LWA15" s="183"/>
      <c r="LWB15" s="126"/>
      <c r="LWC15" s="183"/>
      <c r="LWD15" s="126"/>
      <c r="LWE15" s="183"/>
      <c r="LWF15" s="126"/>
      <c r="LWG15" s="183"/>
      <c r="LWH15" s="126"/>
      <c r="LWI15" s="183"/>
      <c r="LWJ15" s="126"/>
      <c r="LWK15" s="183"/>
      <c r="LWL15" s="126"/>
      <c r="LWM15" s="183"/>
      <c r="LWN15" s="126"/>
      <c r="LWO15" s="183"/>
      <c r="LWP15" s="126"/>
      <c r="LWQ15" s="183"/>
      <c r="LWR15" s="126"/>
      <c r="LWS15" s="183"/>
      <c r="LWT15" s="126"/>
      <c r="LWU15" s="183"/>
      <c r="LWV15" s="126"/>
      <c r="LWW15" s="183"/>
      <c r="LWX15" s="126"/>
      <c r="LWY15" s="183"/>
      <c r="LWZ15" s="126"/>
      <c r="LXA15" s="183"/>
      <c r="LXB15" s="126"/>
      <c r="LXC15" s="183"/>
      <c r="LXD15" s="126"/>
      <c r="LXE15" s="183"/>
      <c r="LXF15" s="126"/>
      <c r="LXG15" s="183"/>
      <c r="LXH15" s="126"/>
      <c r="LXI15" s="183"/>
      <c r="LXJ15" s="126"/>
      <c r="LXK15" s="183"/>
      <c r="LXL15" s="126"/>
      <c r="LXM15" s="183"/>
      <c r="LXN15" s="126"/>
      <c r="LXO15" s="183"/>
      <c r="LXP15" s="126"/>
      <c r="LXQ15" s="183"/>
      <c r="LXR15" s="126"/>
      <c r="LXS15" s="183"/>
      <c r="LXT15" s="126"/>
      <c r="LXU15" s="183"/>
      <c r="LXV15" s="126"/>
      <c r="LXW15" s="183"/>
      <c r="LXX15" s="126"/>
      <c r="LXY15" s="183"/>
      <c r="LXZ15" s="126"/>
      <c r="LYA15" s="183"/>
      <c r="LYB15" s="126"/>
      <c r="LYC15" s="183"/>
      <c r="LYD15" s="126"/>
      <c r="LYE15" s="183"/>
      <c r="LYF15" s="126"/>
      <c r="LYG15" s="183"/>
      <c r="LYH15" s="126"/>
      <c r="LYI15" s="183"/>
      <c r="LYJ15" s="126"/>
      <c r="LYK15" s="183"/>
      <c r="LYL15" s="126"/>
      <c r="LYM15" s="183"/>
      <c r="LYN15" s="126"/>
      <c r="LYO15" s="183"/>
      <c r="LYP15" s="126"/>
      <c r="LYQ15" s="183"/>
      <c r="LYR15" s="126"/>
      <c r="LYS15" s="183"/>
      <c r="LYT15" s="126"/>
      <c r="LYU15" s="183"/>
      <c r="LYV15" s="126"/>
      <c r="LYW15" s="183"/>
      <c r="LYX15" s="126"/>
      <c r="LYY15" s="183"/>
      <c r="LYZ15" s="126"/>
      <c r="LZA15" s="183"/>
      <c r="LZB15" s="126"/>
      <c r="LZC15" s="183"/>
      <c r="LZD15" s="126"/>
      <c r="LZE15" s="183"/>
      <c r="LZF15" s="126"/>
      <c r="LZG15" s="183"/>
      <c r="LZH15" s="126"/>
      <c r="LZI15" s="183"/>
      <c r="LZJ15" s="126"/>
      <c r="LZK15" s="183"/>
      <c r="LZL15" s="126"/>
      <c r="LZM15" s="183"/>
      <c r="LZN15" s="126"/>
      <c r="LZO15" s="183"/>
      <c r="LZP15" s="126"/>
      <c r="LZQ15" s="183"/>
      <c r="LZR15" s="126"/>
      <c r="LZS15" s="183"/>
      <c r="LZT15" s="126"/>
      <c r="LZU15" s="183"/>
      <c r="LZV15" s="126"/>
      <c r="LZW15" s="183"/>
      <c r="LZX15" s="126"/>
      <c r="LZY15" s="183"/>
      <c r="LZZ15" s="126"/>
      <c r="MAA15" s="183"/>
      <c r="MAB15" s="126"/>
      <c r="MAC15" s="183"/>
      <c r="MAD15" s="126"/>
      <c r="MAE15" s="183"/>
      <c r="MAF15" s="126"/>
      <c r="MAG15" s="183"/>
      <c r="MAH15" s="126"/>
      <c r="MAI15" s="183"/>
      <c r="MAJ15" s="126"/>
      <c r="MAK15" s="183"/>
      <c r="MAL15" s="126"/>
      <c r="MAM15" s="183"/>
      <c r="MAN15" s="126"/>
      <c r="MAO15" s="183"/>
      <c r="MAP15" s="126"/>
      <c r="MAQ15" s="183"/>
      <c r="MAR15" s="126"/>
      <c r="MAS15" s="183"/>
      <c r="MAT15" s="126"/>
      <c r="MAU15" s="183"/>
      <c r="MAV15" s="126"/>
      <c r="MAW15" s="183"/>
      <c r="MAX15" s="126"/>
      <c r="MAY15" s="183"/>
      <c r="MAZ15" s="126"/>
      <c r="MBA15" s="183"/>
      <c r="MBB15" s="126"/>
      <c r="MBC15" s="183"/>
      <c r="MBD15" s="126"/>
      <c r="MBE15" s="183"/>
      <c r="MBF15" s="126"/>
      <c r="MBG15" s="183"/>
      <c r="MBH15" s="126"/>
      <c r="MBI15" s="183"/>
      <c r="MBJ15" s="126"/>
      <c r="MBK15" s="183"/>
      <c r="MBL15" s="126"/>
      <c r="MBM15" s="183"/>
      <c r="MBN15" s="126"/>
      <c r="MBO15" s="183"/>
      <c r="MBP15" s="126"/>
      <c r="MBQ15" s="183"/>
      <c r="MBR15" s="126"/>
      <c r="MBS15" s="183"/>
      <c r="MBT15" s="126"/>
      <c r="MBU15" s="183"/>
      <c r="MBV15" s="126"/>
      <c r="MBW15" s="183"/>
      <c r="MBX15" s="126"/>
      <c r="MBY15" s="183"/>
      <c r="MBZ15" s="126"/>
      <c r="MCA15" s="183"/>
      <c r="MCB15" s="126"/>
      <c r="MCC15" s="183"/>
      <c r="MCD15" s="126"/>
      <c r="MCE15" s="183"/>
      <c r="MCF15" s="126"/>
      <c r="MCG15" s="183"/>
      <c r="MCH15" s="126"/>
      <c r="MCI15" s="183"/>
      <c r="MCJ15" s="126"/>
      <c r="MCK15" s="183"/>
      <c r="MCL15" s="126"/>
      <c r="MCM15" s="183"/>
      <c r="MCN15" s="126"/>
      <c r="MCO15" s="183"/>
      <c r="MCP15" s="126"/>
      <c r="MCQ15" s="183"/>
      <c r="MCR15" s="126"/>
      <c r="MCS15" s="183"/>
      <c r="MCT15" s="126"/>
      <c r="MCU15" s="183"/>
      <c r="MCV15" s="126"/>
      <c r="MCW15" s="183"/>
      <c r="MCX15" s="126"/>
      <c r="MCY15" s="183"/>
      <c r="MCZ15" s="126"/>
      <c r="MDA15" s="183"/>
      <c r="MDB15" s="126"/>
      <c r="MDC15" s="183"/>
      <c r="MDD15" s="126"/>
      <c r="MDE15" s="183"/>
      <c r="MDF15" s="126"/>
      <c r="MDG15" s="183"/>
      <c r="MDH15" s="126"/>
      <c r="MDI15" s="183"/>
      <c r="MDJ15" s="126"/>
      <c r="MDK15" s="183"/>
      <c r="MDL15" s="126"/>
      <c r="MDM15" s="183"/>
      <c r="MDN15" s="126"/>
      <c r="MDO15" s="183"/>
      <c r="MDP15" s="126"/>
      <c r="MDQ15" s="183"/>
      <c r="MDR15" s="126"/>
      <c r="MDS15" s="183"/>
      <c r="MDT15" s="126"/>
      <c r="MDU15" s="183"/>
      <c r="MDV15" s="126"/>
      <c r="MDW15" s="183"/>
      <c r="MDX15" s="126"/>
      <c r="MDY15" s="183"/>
      <c r="MDZ15" s="126"/>
      <c r="MEA15" s="183"/>
      <c r="MEB15" s="126"/>
      <c r="MEC15" s="183"/>
      <c r="MED15" s="126"/>
      <c r="MEE15" s="183"/>
      <c r="MEF15" s="126"/>
      <c r="MEG15" s="183"/>
      <c r="MEH15" s="126"/>
      <c r="MEI15" s="183"/>
      <c r="MEJ15" s="126"/>
      <c r="MEK15" s="183"/>
      <c r="MEL15" s="126"/>
      <c r="MEM15" s="183"/>
      <c r="MEN15" s="126"/>
      <c r="MEO15" s="183"/>
      <c r="MEP15" s="126"/>
      <c r="MEQ15" s="183"/>
      <c r="MER15" s="126"/>
      <c r="MES15" s="183"/>
      <c r="MET15" s="126"/>
      <c r="MEU15" s="183"/>
      <c r="MEV15" s="126"/>
      <c r="MEW15" s="183"/>
      <c r="MEX15" s="126"/>
      <c r="MEY15" s="183"/>
      <c r="MEZ15" s="126"/>
      <c r="MFA15" s="183"/>
      <c r="MFB15" s="126"/>
      <c r="MFC15" s="183"/>
      <c r="MFD15" s="126"/>
      <c r="MFE15" s="183"/>
      <c r="MFF15" s="126"/>
      <c r="MFG15" s="183"/>
      <c r="MFH15" s="126"/>
      <c r="MFI15" s="183"/>
      <c r="MFJ15" s="126"/>
      <c r="MFK15" s="183"/>
      <c r="MFL15" s="126"/>
      <c r="MFM15" s="183"/>
      <c r="MFN15" s="126"/>
      <c r="MFO15" s="183"/>
      <c r="MFP15" s="126"/>
      <c r="MFQ15" s="183"/>
      <c r="MFR15" s="126"/>
      <c r="MFS15" s="183"/>
      <c r="MFT15" s="126"/>
      <c r="MFU15" s="183"/>
      <c r="MFV15" s="126"/>
      <c r="MFW15" s="183"/>
      <c r="MFX15" s="126"/>
      <c r="MFY15" s="183"/>
      <c r="MFZ15" s="126"/>
      <c r="MGA15" s="183"/>
      <c r="MGB15" s="126"/>
      <c r="MGC15" s="183"/>
      <c r="MGD15" s="126"/>
      <c r="MGE15" s="183"/>
      <c r="MGF15" s="126"/>
      <c r="MGG15" s="183"/>
      <c r="MGH15" s="126"/>
      <c r="MGI15" s="183"/>
      <c r="MGJ15" s="126"/>
      <c r="MGK15" s="183"/>
      <c r="MGL15" s="126"/>
      <c r="MGM15" s="183"/>
      <c r="MGN15" s="126"/>
      <c r="MGO15" s="183"/>
      <c r="MGP15" s="126"/>
      <c r="MGQ15" s="183"/>
      <c r="MGR15" s="126"/>
      <c r="MGS15" s="183"/>
      <c r="MGT15" s="126"/>
      <c r="MGU15" s="183"/>
      <c r="MGV15" s="126"/>
      <c r="MGW15" s="183"/>
      <c r="MGX15" s="126"/>
      <c r="MGY15" s="183"/>
      <c r="MGZ15" s="126"/>
      <c r="MHA15" s="183"/>
      <c r="MHB15" s="126"/>
      <c r="MHC15" s="183"/>
      <c r="MHD15" s="126"/>
      <c r="MHE15" s="183"/>
      <c r="MHF15" s="126"/>
      <c r="MHG15" s="183"/>
      <c r="MHH15" s="126"/>
      <c r="MHI15" s="183"/>
      <c r="MHJ15" s="126"/>
      <c r="MHK15" s="183"/>
      <c r="MHL15" s="126"/>
      <c r="MHM15" s="183"/>
      <c r="MHN15" s="126"/>
      <c r="MHO15" s="183"/>
      <c r="MHP15" s="126"/>
      <c r="MHQ15" s="183"/>
      <c r="MHR15" s="126"/>
      <c r="MHS15" s="183"/>
      <c r="MHT15" s="126"/>
      <c r="MHU15" s="183"/>
      <c r="MHV15" s="126"/>
      <c r="MHW15" s="183"/>
      <c r="MHX15" s="126"/>
      <c r="MHY15" s="183"/>
      <c r="MHZ15" s="126"/>
      <c r="MIA15" s="183"/>
      <c r="MIB15" s="126"/>
      <c r="MIC15" s="183"/>
      <c r="MID15" s="126"/>
      <c r="MIE15" s="183"/>
      <c r="MIF15" s="126"/>
      <c r="MIG15" s="183"/>
      <c r="MIH15" s="126"/>
      <c r="MII15" s="183"/>
      <c r="MIJ15" s="126"/>
      <c r="MIK15" s="183"/>
      <c r="MIL15" s="126"/>
      <c r="MIM15" s="183"/>
      <c r="MIN15" s="126"/>
      <c r="MIO15" s="183"/>
      <c r="MIP15" s="126"/>
      <c r="MIQ15" s="183"/>
      <c r="MIR15" s="126"/>
      <c r="MIS15" s="183"/>
      <c r="MIT15" s="126"/>
      <c r="MIU15" s="183"/>
      <c r="MIV15" s="126"/>
      <c r="MIW15" s="183"/>
      <c r="MIX15" s="126"/>
      <c r="MIY15" s="183"/>
      <c r="MIZ15" s="126"/>
      <c r="MJA15" s="183"/>
      <c r="MJB15" s="126"/>
      <c r="MJC15" s="183"/>
      <c r="MJD15" s="126"/>
      <c r="MJE15" s="183"/>
      <c r="MJF15" s="126"/>
      <c r="MJG15" s="183"/>
      <c r="MJH15" s="126"/>
      <c r="MJI15" s="183"/>
      <c r="MJJ15" s="126"/>
      <c r="MJK15" s="183"/>
      <c r="MJL15" s="126"/>
      <c r="MJM15" s="183"/>
      <c r="MJN15" s="126"/>
      <c r="MJO15" s="183"/>
      <c r="MJP15" s="126"/>
      <c r="MJQ15" s="183"/>
      <c r="MJR15" s="126"/>
      <c r="MJS15" s="183"/>
      <c r="MJT15" s="126"/>
      <c r="MJU15" s="183"/>
      <c r="MJV15" s="126"/>
      <c r="MJW15" s="183"/>
      <c r="MJX15" s="126"/>
      <c r="MJY15" s="183"/>
      <c r="MJZ15" s="126"/>
      <c r="MKA15" s="183"/>
      <c r="MKB15" s="126"/>
      <c r="MKC15" s="183"/>
      <c r="MKD15" s="126"/>
      <c r="MKE15" s="183"/>
      <c r="MKF15" s="126"/>
      <c r="MKG15" s="183"/>
      <c r="MKH15" s="126"/>
      <c r="MKI15" s="183"/>
      <c r="MKJ15" s="126"/>
      <c r="MKK15" s="183"/>
      <c r="MKL15" s="126"/>
      <c r="MKM15" s="183"/>
      <c r="MKN15" s="126"/>
      <c r="MKO15" s="183"/>
      <c r="MKP15" s="126"/>
      <c r="MKQ15" s="183"/>
      <c r="MKR15" s="126"/>
      <c r="MKS15" s="183"/>
      <c r="MKT15" s="126"/>
      <c r="MKU15" s="183"/>
      <c r="MKV15" s="126"/>
      <c r="MKW15" s="183"/>
      <c r="MKX15" s="126"/>
      <c r="MKY15" s="183"/>
      <c r="MKZ15" s="126"/>
      <c r="MLA15" s="183"/>
      <c r="MLB15" s="126"/>
      <c r="MLC15" s="183"/>
      <c r="MLD15" s="126"/>
      <c r="MLE15" s="183"/>
      <c r="MLF15" s="126"/>
      <c r="MLG15" s="183"/>
      <c r="MLH15" s="126"/>
      <c r="MLI15" s="183"/>
      <c r="MLJ15" s="126"/>
      <c r="MLK15" s="183"/>
      <c r="MLL15" s="126"/>
      <c r="MLM15" s="183"/>
      <c r="MLN15" s="126"/>
      <c r="MLO15" s="183"/>
      <c r="MLP15" s="126"/>
      <c r="MLQ15" s="183"/>
      <c r="MLR15" s="126"/>
      <c r="MLS15" s="183"/>
      <c r="MLT15" s="126"/>
      <c r="MLU15" s="183"/>
      <c r="MLV15" s="126"/>
      <c r="MLW15" s="183"/>
      <c r="MLX15" s="126"/>
      <c r="MLY15" s="183"/>
      <c r="MLZ15" s="126"/>
      <c r="MMA15" s="183"/>
      <c r="MMB15" s="126"/>
      <c r="MMC15" s="183"/>
      <c r="MMD15" s="126"/>
      <c r="MME15" s="183"/>
      <c r="MMF15" s="126"/>
      <c r="MMG15" s="183"/>
      <c r="MMH15" s="126"/>
      <c r="MMI15" s="183"/>
      <c r="MMJ15" s="126"/>
      <c r="MMK15" s="183"/>
      <c r="MML15" s="126"/>
      <c r="MMM15" s="183"/>
      <c r="MMN15" s="126"/>
      <c r="MMO15" s="183"/>
      <c r="MMP15" s="126"/>
      <c r="MMQ15" s="183"/>
      <c r="MMR15" s="126"/>
      <c r="MMS15" s="183"/>
      <c r="MMT15" s="126"/>
      <c r="MMU15" s="183"/>
      <c r="MMV15" s="126"/>
      <c r="MMW15" s="183"/>
      <c r="MMX15" s="126"/>
      <c r="MMY15" s="183"/>
      <c r="MMZ15" s="126"/>
      <c r="MNA15" s="183"/>
      <c r="MNB15" s="126"/>
      <c r="MNC15" s="183"/>
      <c r="MND15" s="126"/>
      <c r="MNE15" s="183"/>
      <c r="MNF15" s="126"/>
      <c r="MNG15" s="183"/>
      <c r="MNH15" s="126"/>
      <c r="MNI15" s="183"/>
      <c r="MNJ15" s="126"/>
      <c r="MNK15" s="183"/>
      <c r="MNL15" s="126"/>
      <c r="MNM15" s="183"/>
      <c r="MNN15" s="126"/>
      <c r="MNO15" s="183"/>
      <c r="MNP15" s="126"/>
      <c r="MNQ15" s="183"/>
      <c r="MNR15" s="126"/>
      <c r="MNS15" s="183"/>
      <c r="MNT15" s="126"/>
      <c r="MNU15" s="183"/>
      <c r="MNV15" s="126"/>
      <c r="MNW15" s="183"/>
      <c r="MNX15" s="126"/>
      <c r="MNY15" s="183"/>
      <c r="MNZ15" s="126"/>
      <c r="MOA15" s="183"/>
      <c r="MOB15" s="126"/>
      <c r="MOC15" s="183"/>
      <c r="MOD15" s="126"/>
      <c r="MOE15" s="183"/>
      <c r="MOF15" s="126"/>
      <c r="MOG15" s="183"/>
      <c r="MOH15" s="126"/>
      <c r="MOI15" s="183"/>
      <c r="MOJ15" s="126"/>
      <c r="MOK15" s="183"/>
      <c r="MOL15" s="126"/>
      <c r="MOM15" s="183"/>
      <c r="MON15" s="126"/>
      <c r="MOO15" s="183"/>
      <c r="MOP15" s="126"/>
      <c r="MOQ15" s="183"/>
      <c r="MOR15" s="126"/>
      <c r="MOS15" s="183"/>
      <c r="MOT15" s="126"/>
      <c r="MOU15" s="183"/>
      <c r="MOV15" s="126"/>
      <c r="MOW15" s="183"/>
      <c r="MOX15" s="126"/>
      <c r="MOY15" s="183"/>
      <c r="MOZ15" s="126"/>
      <c r="MPA15" s="183"/>
      <c r="MPB15" s="126"/>
      <c r="MPC15" s="183"/>
      <c r="MPD15" s="126"/>
      <c r="MPE15" s="183"/>
      <c r="MPF15" s="126"/>
      <c r="MPG15" s="183"/>
      <c r="MPH15" s="126"/>
      <c r="MPI15" s="183"/>
      <c r="MPJ15" s="126"/>
      <c r="MPK15" s="183"/>
      <c r="MPL15" s="126"/>
      <c r="MPM15" s="183"/>
      <c r="MPN15" s="126"/>
      <c r="MPO15" s="183"/>
      <c r="MPP15" s="126"/>
      <c r="MPQ15" s="183"/>
      <c r="MPR15" s="126"/>
      <c r="MPS15" s="183"/>
      <c r="MPT15" s="126"/>
      <c r="MPU15" s="183"/>
      <c r="MPV15" s="126"/>
      <c r="MPW15" s="183"/>
      <c r="MPX15" s="126"/>
      <c r="MPY15" s="183"/>
      <c r="MPZ15" s="126"/>
      <c r="MQA15" s="183"/>
      <c r="MQB15" s="126"/>
      <c r="MQC15" s="183"/>
      <c r="MQD15" s="126"/>
      <c r="MQE15" s="183"/>
      <c r="MQF15" s="126"/>
      <c r="MQG15" s="183"/>
      <c r="MQH15" s="126"/>
      <c r="MQI15" s="183"/>
      <c r="MQJ15" s="126"/>
      <c r="MQK15" s="183"/>
      <c r="MQL15" s="126"/>
      <c r="MQM15" s="183"/>
      <c r="MQN15" s="126"/>
      <c r="MQO15" s="183"/>
      <c r="MQP15" s="126"/>
      <c r="MQQ15" s="183"/>
      <c r="MQR15" s="126"/>
      <c r="MQS15" s="183"/>
      <c r="MQT15" s="126"/>
      <c r="MQU15" s="183"/>
      <c r="MQV15" s="126"/>
      <c r="MQW15" s="183"/>
      <c r="MQX15" s="126"/>
      <c r="MQY15" s="183"/>
      <c r="MQZ15" s="126"/>
      <c r="MRA15" s="183"/>
      <c r="MRB15" s="126"/>
      <c r="MRC15" s="183"/>
      <c r="MRD15" s="126"/>
      <c r="MRE15" s="183"/>
      <c r="MRF15" s="126"/>
      <c r="MRG15" s="183"/>
      <c r="MRH15" s="126"/>
      <c r="MRI15" s="183"/>
      <c r="MRJ15" s="126"/>
      <c r="MRK15" s="183"/>
      <c r="MRL15" s="126"/>
      <c r="MRM15" s="183"/>
      <c r="MRN15" s="126"/>
      <c r="MRO15" s="183"/>
      <c r="MRP15" s="126"/>
      <c r="MRQ15" s="183"/>
      <c r="MRR15" s="126"/>
      <c r="MRS15" s="183"/>
      <c r="MRT15" s="126"/>
      <c r="MRU15" s="183"/>
      <c r="MRV15" s="126"/>
      <c r="MRW15" s="183"/>
      <c r="MRX15" s="126"/>
      <c r="MRY15" s="183"/>
      <c r="MRZ15" s="126"/>
      <c r="MSA15" s="183"/>
      <c r="MSB15" s="126"/>
      <c r="MSC15" s="183"/>
      <c r="MSD15" s="126"/>
      <c r="MSE15" s="183"/>
      <c r="MSF15" s="126"/>
      <c r="MSG15" s="183"/>
      <c r="MSH15" s="126"/>
      <c r="MSI15" s="183"/>
      <c r="MSJ15" s="126"/>
      <c r="MSK15" s="183"/>
      <c r="MSL15" s="126"/>
      <c r="MSM15" s="183"/>
      <c r="MSN15" s="126"/>
      <c r="MSO15" s="183"/>
      <c r="MSP15" s="126"/>
      <c r="MSQ15" s="183"/>
      <c r="MSR15" s="126"/>
      <c r="MSS15" s="183"/>
      <c r="MST15" s="126"/>
      <c r="MSU15" s="183"/>
      <c r="MSV15" s="126"/>
      <c r="MSW15" s="183"/>
      <c r="MSX15" s="126"/>
      <c r="MSY15" s="183"/>
      <c r="MSZ15" s="126"/>
      <c r="MTA15" s="183"/>
      <c r="MTB15" s="126"/>
      <c r="MTC15" s="183"/>
      <c r="MTD15" s="126"/>
      <c r="MTE15" s="183"/>
      <c r="MTF15" s="126"/>
      <c r="MTG15" s="183"/>
      <c r="MTH15" s="126"/>
      <c r="MTI15" s="183"/>
      <c r="MTJ15" s="126"/>
      <c r="MTK15" s="183"/>
      <c r="MTL15" s="126"/>
      <c r="MTM15" s="183"/>
      <c r="MTN15" s="126"/>
      <c r="MTO15" s="183"/>
      <c r="MTP15" s="126"/>
      <c r="MTQ15" s="183"/>
      <c r="MTR15" s="126"/>
      <c r="MTS15" s="183"/>
      <c r="MTT15" s="126"/>
      <c r="MTU15" s="183"/>
      <c r="MTV15" s="126"/>
      <c r="MTW15" s="183"/>
      <c r="MTX15" s="126"/>
      <c r="MTY15" s="183"/>
      <c r="MTZ15" s="126"/>
      <c r="MUA15" s="183"/>
      <c r="MUB15" s="126"/>
      <c r="MUC15" s="183"/>
      <c r="MUD15" s="126"/>
      <c r="MUE15" s="183"/>
      <c r="MUF15" s="126"/>
      <c r="MUG15" s="183"/>
      <c r="MUH15" s="126"/>
      <c r="MUI15" s="183"/>
      <c r="MUJ15" s="126"/>
      <c r="MUK15" s="183"/>
      <c r="MUL15" s="126"/>
      <c r="MUM15" s="183"/>
      <c r="MUN15" s="126"/>
      <c r="MUO15" s="183"/>
      <c r="MUP15" s="126"/>
      <c r="MUQ15" s="183"/>
      <c r="MUR15" s="126"/>
      <c r="MUS15" s="183"/>
      <c r="MUT15" s="126"/>
      <c r="MUU15" s="183"/>
      <c r="MUV15" s="126"/>
      <c r="MUW15" s="183"/>
      <c r="MUX15" s="126"/>
      <c r="MUY15" s="183"/>
      <c r="MUZ15" s="126"/>
      <c r="MVA15" s="183"/>
      <c r="MVB15" s="126"/>
      <c r="MVC15" s="183"/>
      <c r="MVD15" s="126"/>
      <c r="MVE15" s="183"/>
      <c r="MVF15" s="126"/>
      <c r="MVG15" s="183"/>
      <c r="MVH15" s="126"/>
      <c r="MVI15" s="183"/>
      <c r="MVJ15" s="126"/>
      <c r="MVK15" s="183"/>
      <c r="MVL15" s="126"/>
      <c r="MVM15" s="183"/>
      <c r="MVN15" s="126"/>
      <c r="MVO15" s="183"/>
      <c r="MVP15" s="126"/>
      <c r="MVQ15" s="183"/>
      <c r="MVR15" s="126"/>
      <c r="MVS15" s="183"/>
      <c r="MVT15" s="126"/>
      <c r="MVU15" s="183"/>
      <c r="MVV15" s="126"/>
      <c r="MVW15" s="183"/>
      <c r="MVX15" s="126"/>
      <c r="MVY15" s="183"/>
      <c r="MVZ15" s="126"/>
      <c r="MWA15" s="183"/>
      <c r="MWB15" s="126"/>
      <c r="MWC15" s="183"/>
      <c r="MWD15" s="126"/>
      <c r="MWE15" s="183"/>
      <c r="MWF15" s="126"/>
      <c r="MWG15" s="183"/>
      <c r="MWH15" s="126"/>
      <c r="MWI15" s="183"/>
      <c r="MWJ15" s="126"/>
      <c r="MWK15" s="183"/>
      <c r="MWL15" s="126"/>
      <c r="MWM15" s="183"/>
      <c r="MWN15" s="126"/>
      <c r="MWO15" s="183"/>
      <c r="MWP15" s="126"/>
      <c r="MWQ15" s="183"/>
      <c r="MWR15" s="126"/>
      <c r="MWS15" s="183"/>
      <c r="MWT15" s="126"/>
      <c r="MWU15" s="183"/>
      <c r="MWV15" s="126"/>
      <c r="MWW15" s="183"/>
      <c r="MWX15" s="126"/>
      <c r="MWY15" s="183"/>
      <c r="MWZ15" s="126"/>
      <c r="MXA15" s="183"/>
      <c r="MXB15" s="126"/>
      <c r="MXC15" s="183"/>
      <c r="MXD15" s="126"/>
      <c r="MXE15" s="183"/>
      <c r="MXF15" s="126"/>
      <c r="MXG15" s="183"/>
      <c r="MXH15" s="126"/>
      <c r="MXI15" s="183"/>
      <c r="MXJ15" s="126"/>
      <c r="MXK15" s="183"/>
      <c r="MXL15" s="126"/>
      <c r="MXM15" s="183"/>
      <c r="MXN15" s="126"/>
      <c r="MXO15" s="183"/>
      <c r="MXP15" s="126"/>
      <c r="MXQ15" s="183"/>
      <c r="MXR15" s="126"/>
      <c r="MXS15" s="183"/>
      <c r="MXT15" s="126"/>
      <c r="MXU15" s="183"/>
      <c r="MXV15" s="126"/>
      <c r="MXW15" s="183"/>
      <c r="MXX15" s="126"/>
      <c r="MXY15" s="183"/>
      <c r="MXZ15" s="126"/>
      <c r="MYA15" s="183"/>
      <c r="MYB15" s="126"/>
      <c r="MYC15" s="183"/>
      <c r="MYD15" s="126"/>
      <c r="MYE15" s="183"/>
      <c r="MYF15" s="126"/>
      <c r="MYG15" s="183"/>
      <c r="MYH15" s="126"/>
      <c r="MYI15" s="183"/>
      <c r="MYJ15" s="126"/>
      <c r="MYK15" s="183"/>
      <c r="MYL15" s="126"/>
      <c r="MYM15" s="183"/>
      <c r="MYN15" s="126"/>
      <c r="MYO15" s="183"/>
      <c r="MYP15" s="126"/>
      <c r="MYQ15" s="183"/>
      <c r="MYR15" s="126"/>
      <c r="MYS15" s="183"/>
      <c r="MYT15" s="126"/>
      <c r="MYU15" s="183"/>
      <c r="MYV15" s="126"/>
      <c r="MYW15" s="183"/>
      <c r="MYX15" s="126"/>
      <c r="MYY15" s="183"/>
      <c r="MYZ15" s="126"/>
      <c r="MZA15" s="183"/>
      <c r="MZB15" s="126"/>
      <c r="MZC15" s="183"/>
      <c r="MZD15" s="126"/>
      <c r="MZE15" s="183"/>
      <c r="MZF15" s="126"/>
      <c r="MZG15" s="183"/>
      <c r="MZH15" s="126"/>
      <c r="MZI15" s="183"/>
      <c r="MZJ15" s="126"/>
      <c r="MZK15" s="183"/>
      <c r="MZL15" s="126"/>
      <c r="MZM15" s="183"/>
      <c r="MZN15" s="126"/>
      <c r="MZO15" s="183"/>
      <c r="MZP15" s="126"/>
      <c r="MZQ15" s="183"/>
      <c r="MZR15" s="126"/>
      <c r="MZS15" s="183"/>
      <c r="MZT15" s="126"/>
      <c r="MZU15" s="183"/>
      <c r="MZV15" s="126"/>
      <c r="MZW15" s="183"/>
      <c r="MZX15" s="126"/>
      <c r="MZY15" s="183"/>
      <c r="MZZ15" s="126"/>
      <c r="NAA15" s="183"/>
      <c r="NAB15" s="126"/>
      <c r="NAC15" s="183"/>
      <c r="NAD15" s="126"/>
      <c r="NAE15" s="183"/>
      <c r="NAF15" s="126"/>
      <c r="NAG15" s="183"/>
      <c r="NAH15" s="126"/>
      <c r="NAI15" s="183"/>
      <c r="NAJ15" s="126"/>
      <c r="NAK15" s="183"/>
      <c r="NAL15" s="126"/>
      <c r="NAM15" s="183"/>
      <c r="NAN15" s="126"/>
      <c r="NAO15" s="183"/>
      <c r="NAP15" s="126"/>
      <c r="NAQ15" s="183"/>
      <c r="NAR15" s="126"/>
      <c r="NAS15" s="183"/>
      <c r="NAT15" s="126"/>
      <c r="NAU15" s="183"/>
      <c r="NAV15" s="126"/>
      <c r="NAW15" s="183"/>
      <c r="NAX15" s="126"/>
      <c r="NAY15" s="183"/>
      <c r="NAZ15" s="126"/>
      <c r="NBA15" s="183"/>
      <c r="NBB15" s="126"/>
      <c r="NBC15" s="183"/>
      <c r="NBD15" s="126"/>
      <c r="NBE15" s="183"/>
      <c r="NBF15" s="126"/>
      <c r="NBG15" s="183"/>
      <c r="NBH15" s="126"/>
      <c r="NBI15" s="183"/>
      <c r="NBJ15" s="126"/>
      <c r="NBK15" s="183"/>
      <c r="NBL15" s="126"/>
      <c r="NBM15" s="183"/>
      <c r="NBN15" s="126"/>
      <c r="NBO15" s="183"/>
      <c r="NBP15" s="126"/>
      <c r="NBQ15" s="183"/>
      <c r="NBR15" s="126"/>
      <c r="NBS15" s="183"/>
      <c r="NBT15" s="126"/>
      <c r="NBU15" s="183"/>
      <c r="NBV15" s="126"/>
      <c r="NBW15" s="183"/>
      <c r="NBX15" s="126"/>
      <c r="NBY15" s="183"/>
      <c r="NBZ15" s="126"/>
      <c r="NCA15" s="183"/>
      <c r="NCB15" s="126"/>
      <c r="NCC15" s="183"/>
      <c r="NCD15" s="126"/>
      <c r="NCE15" s="183"/>
      <c r="NCF15" s="126"/>
      <c r="NCG15" s="183"/>
      <c r="NCH15" s="126"/>
      <c r="NCI15" s="183"/>
      <c r="NCJ15" s="126"/>
      <c r="NCK15" s="183"/>
      <c r="NCL15" s="126"/>
      <c r="NCM15" s="183"/>
      <c r="NCN15" s="126"/>
      <c r="NCO15" s="183"/>
      <c r="NCP15" s="126"/>
      <c r="NCQ15" s="183"/>
      <c r="NCR15" s="126"/>
      <c r="NCS15" s="183"/>
      <c r="NCT15" s="126"/>
      <c r="NCU15" s="183"/>
      <c r="NCV15" s="126"/>
      <c r="NCW15" s="183"/>
      <c r="NCX15" s="126"/>
      <c r="NCY15" s="183"/>
      <c r="NCZ15" s="126"/>
      <c r="NDA15" s="183"/>
      <c r="NDB15" s="126"/>
      <c r="NDC15" s="183"/>
      <c r="NDD15" s="126"/>
      <c r="NDE15" s="183"/>
      <c r="NDF15" s="126"/>
      <c r="NDG15" s="183"/>
      <c r="NDH15" s="126"/>
      <c r="NDI15" s="183"/>
      <c r="NDJ15" s="126"/>
      <c r="NDK15" s="183"/>
      <c r="NDL15" s="126"/>
      <c r="NDM15" s="183"/>
      <c r="NDN15" s="126"/>
      <c r="NDO15" s="183"/>
      <c r="NDP15" s="126"/>
      <c r="NDQ15" s="183"/>
      <c r="NDR15" s="126"/>
      <c r="NDS15" s="183"/>
      <c r="NDT15" s="126"/>
      <c r="NDU15" s="183"/>
      <c r="NDV15" s="126"/>
      <c r="NDW15" s="183"/>
      <c r="NDX15" s="126"/>
      <c r="NDY15" s="183"/>
      <c r="NDZ15" s="126"/>
      <c r="NEA15" s="183"/>
      <c r="NEB15" s="126"/>
      <c r="NEC15" s="183"/>
      <c r="NED15" s="126"/>
      <c r="NEE15" s="183"/>
      <c r="NEF15" s="126"/>
      <c r="NEG15" s="183"/>
      <c r="NEH15" s="126"/>
      <c r="NEI15" s="183"/>
      <c r="NEJ15" s="126"/>
      <c r="NEK15" s="183"/>
      <c r="NEL15" s="126"/>
      <c r="NEM15" s="183"/>
      <c r="NEN15" s="126"/>
      <c r="NEO15" s="183"/>
      <c r="NEP15" s="126"/>
      <c r="NEQ15" s="183"/>
      <c r="NER15" s="126"/>
      <c r="NES15" s="183"/>
      <c r="NET15" s="126"/>
      <c r="NEU15" s="183"/>
      <c r="NEV15" s="126"/>
      <c r="NEW15" s="183"/>
      <c r="NEX15" s="126"/>
      <c r="NEY15" s="183"/>
      <c r="NEZ15" s="126"/>
      <c r="NFA15" s="183"/>
      <c r="NFB15" s="126"/>
      <c r="NFC15" s="183"/>
      <c r="NFD15" s="126"/>
      <c r="NFE15" s="183"/>
      <c r="NFF15" s="126"/>
      <c r="NFG15" s="183"/>
      <c r="NFH15" s="126"/>
      <c r="NFI15" s="183"/>
      <c r="NFJ15" s="126"/>
      <c r="NFK15" s="183"/>
      <c r="NFL15" s="126"/>
      <c r="NFM15" s="183"/>
      <c r="NFN15" s="126"/>
      <c r="NFO15" s="183"/>
      <c r="NFP15" s="126"/>
      <c r="NFQ15" s="183"/>
      <c r="NFR15" s="126"/>
      <c r="NFS15" s="183"/>
      <c r="NFT15" s="126"/>
      <c r="NFU15" s="183"/>
      <c r="NFV15" s="126"/>
      <c r="NFW15" s="183"/>
      <c r="NFX15" s="126"/>
      <c r="NFY15" s="183"/>
      <c r="NFZ15" s="126"/>
      <c r="NGA15" s="183"/>
      <c r="NGB15" s="126"/>
      <c r="NGC15" s="183"/>
      <c r="NGD15" s="126"/>
      <c r="NGE15" s="183"/>
      <c r="NGF15" s="126"/>
      <c r="NGG15" s="183"/>
      <c r="NGH15" s="126"/>
      <c r="NGI15" s="183"/>
      <c r="NGJ15" s="126"/>
      <c r="NGK15" s="183"/>
      <c r="NGL15" s="126"/>
      <c r="NGM15" s="183"/>
      <c r="NGN15" s="126"/>
      <c r="NGO15" s="183"/>
      <c r="NGP15" s="126"/>
      <c r="NGQ15" s="183"/>
      <c r="NGR15" s="126"/>
      <c r="NGS15" s="183"/>
      <c r="NGT15" s="126"/>
      <c r="NGU15" s="183"/>
      <c r="NGV15" s="126"/>
      <c r="NGW15" s="183"/>
      <c r="NGX15" s="126"/>
      <c r="NGY15" s="183"/>
      <c r="NGZ15" s="126"/>
      <c r="NHA15" s="183"/>
      <c r="NHB15" s="126"/>
      <c r="NHC15" s="183"/>
      <c r="NHD15" s="126"/>
      <c r="NHE15" s="183"/>
      <c r="NHF15" s="126"/>
      <c r="NHG15" s="183"/>
      <c r="NHH15" s="126"/>
      <c r="NHI15" s="183"/>
      <c r="NHJ15" s="126"/>
      <c r="NHK15" s="183"/>
      <c r="NHL15" s="126"/>
      <c r="NHM15" s="183"/>
      <c r="NHN15" s="126"/>
      <c r="NHO15" s="183"/>
      <c r="NHP15" s="126"/>
      <c r="NHQ15" s="183"/>
      <c r="NHR15" s="126"/>
      <c r="NHS15" s="183"/>
      <c r="NHT15" s="126"/>
      <c r="NHU15" s="183"/>
      <c r="NHV15" s="126"/>
      <c r="NHW15" s="183"/>
      <c r="NHX15" s="126"/>
      <c r="NHY15" s="183"/>
      <c r="NHZ15" s="126"/>
      <c r="NIA15" s="183"/>
      <c r="NIB15" s="126"/>
      <c r="NIC15" s="183"/>
      <c r="NID15" s="126"/>
      <c r="NIE15" s="183"/>
      <c r="NIF15" s="126"/>
      <c r="NIG15" s="183"/>
      <c r="NIH15" s="126"/>
      <c r="NII15" s="183"/>
      <c r="NIJ15" s="126"/>
      <c r="NIK15" s="183"/>
      <c r="NIL15" s="126"/>
      <c r="NIM15" s="183"/>
      <c r="NIN15" s="126"/>
      <c r="NIO15" s="183"/>
      <c r="NIP15" s="126"/>
      <c r="NIQ15" s="183"/>
      <c r="NIR15" s="126"/>
      <c r="NIS15" s="183"/>
      <c r="NIT15" s="126"/>
      <c r="NIU15" s="183"/>
      <c r="NIV15" s="126"/>
      <c r="NIW15" s="183"/>
      <c r="NIX15" s="126"/>
      <c r="NIY15" s="183"/>
      <c r="NIZ15" s="126"/>
      <c r="NJA15" s="183"/>
      <c r="NJB15" s="126"/>
      <c r="NJC15" s="183"/>
      <c r="NJD15" s="126"/>
      <c r="NJE15" s="183"/>
      <c r="NJF15" s="126"/>
      <c r="NJG15" s="183"/>
      <c r="NJH15" s="126"/>
      <c r="NJI15" s="183"/>
      <c r="NJJ15" s="126"/>
      <c r="NJK15" s="183"/>
      <c r="NJL15" s="126"/>
      <c r="NJM15" s="183"/>
      <c r="NJN15" s="126"/>
      <c r="NJO15" s="183"/>
      <c r="NJP15" s="126"/>
      <c r="NJQ15" s="183"/>
      <c r="NJR15" s="126"/>
      <c r="NJS15" s="183"/>
      <c r="NJT15" s="126"/>
      <c r="NJU15" s="183"/>
      <c r="NJV15" s="126"/>
      <c r="NJW15" s="183"/>
      <c r="NJX15" s="126"/>
      <c r="NJY15" s="183"/>
      <c r="NJZ15" s="126"/>
      <c r="NKA15" s="183"/>
      <c r="NKB15" s="126"/>
      <c r="NKC15" s="183"/>
      <c r="NKD15" s="126"/>
      <c r="NKE15" s="183"/>
      <c r="NKF15" s="126"/>
      <c r="NKG15" s="183"/>
      <c r="NKH15" s="126"/>
      <c r="NKI15" s="183"/>
      <c r="NKJ15" s="126"/>
      <c r="NKK15" s="183"/>
      <c r="NKL15" s="126"/>
      <c r="NKM15" s="183"/>
      <c r="NKN15" s="126"/>
      <c r="NKO15" s="183"/>
      <c r="NKP15" s="126"/>
      <c r="NKQ15" s="183"/>
      <c r="NKR15" s="126"/>
      <c r="NKS15" s="183"/>
      <c r="NKT15" s="126"/>
      <c r="NKU15" s="183"/>
      <c r="NKV15" s="126"/>
      <c r="NKW15" s="183"/>
      <c r="NKX15" s="126"/>
      <c r="NKY15" s="183"/>
      <c r="NKZ15" s="126"/>
      <c r="NLA15" s="183"/>
      <c r="NLB15" s="126"/>
      <c r="NLC15" s="183"/>
      <c r="NLD15" s="126"/>
      <c r="NLE15" s="183"/>
      <c r="NLF15" s="126"/>
      <c r="NLG15" s="183"/>
      <c r="NLH15" s="126"/>
      <c r="NLI15" s="183"/>
      <c r="NLJ15" s="126"/>
      <c r="NLK15" s="183"/>
      <c r="NLL15" s="126"/>
      <c r="NLM15" s="183"/>
      <c r="NLN15" s="126"/>
      <c r="NLO15" s="183"/>
      <c r="NLP15" s="126"/>
      <c r="NLQ15" s="183"/>
      <c r="NLR15" s="126"/>
      <c r="NLS15" s="183"/>
      <c r="NLT15" s="126"/>
      <c r="NLU15" s="183"/>
      <c r="NLV15" s="126"/>
      <c r="NLW15" s="183"/>
      <c r="NLX15" s="126"/>
      <c r="NLY15" s="183"/>
      <c r="NLZ15" s="126"/>
      <c r="NMA15" s="183"/>
      <c r="NMB15" s="126"/>
      <c r="NMC15" s="183"/>
      <c r="NMD15" s="126"/>
      <c r="NME15" s="183"/>
      <c r="NMF15" s="126"/>
      <c r="NMG15" s="183"/>
      <c r="NMH15" s="126"/>
      <c r="NMI15" s="183"/>
      <c r="NMJ15" s="126"/>
      <c r="NMK15" s="183"/>
      <c r="NML15" s="126"/>
      <c r="NMM15" s="183"/>
      <c r="NMN15" s="126"/>
      <c r="NMO15" s="183"/>
      <c r="NMP15" s="126"/>
      <c r="NMQ15" s="183"/>
      <c r="NMR15" s="126"/>
      <c r="NMS15" s="183"/>
      <c r="NMT15" s="126"/>
      <c r="NMU15" s="183"/>
      <c r="NMV15" s="126"/>
      <c r="NMW15" s="183"/>
      <c r="NMX15" s="126"/>
      <c r="NMY15" s="183"/>
      <c r="NMZ15" s="126"/>
      <c r="NNA15" s="183"/>
      <c r="NNB15" s="126"/>
      <c r="NNC15" s="183"/>
      <c r="NND15" s="126"/>
      <c r="NNE15" s="183"/>
      <c r="NNF15" s="126"/>
      <c r="NNG15" s="183"/>
      <c r="NNH15" s="126"/>
      <c r="NNI15" s="183"/>
      <c r="NNJ15" s="126"/>
      <c r="NNK15" s="183"/>
      <c r="NNL15" s="126"/>
      <c r="NNM15" s="183"/>
      <c r="NNN15" s="126"/>
      <c r="NNO15" s="183"/>
      <c r="NNP15" s="126"/>
      <c r="NNQ15" s="183"/>
      <c r="NNR15" s="126"/>
      <c r="NNS15" s="183"/>
      <c r="NNT15" s="126"/>
      <c r="NNU15" s="183"/>
      <c r="NNV15" s="126"/>
      <c r="NNW15" s="183"/>
      <c r="NNX15" s="126"/>
      <c r="NNY15" s="183"/>
      <c r="NNZ15" s="126"/>
      <c r="NOA15" s="183"/>
      <c r="NOB15" s="126"/>
      <c r="NOC15" s="183"/>
      <c r="NOD15" s="126"/>
      <c r="NOE15" s="183"/>
      <c r="NOF15" s="126"/>
      <c r="NOG15" s="183"/>
      <c r="NOH15" s="126"/>
      <c r="NOI15" s="183"/>
      <c r="NOJ15" s="126"/>
      <c r="NOK15" s="183"/>
      <c r="NOL15" s="126"/>
      <c r="NOM15" s="183"/>
      <c r="NON15" s="126"/>
      <c r="NOO15" s="183"/>
      <c r="NOP15" s="126"/>
      <c r="NOQ15" s="183"/>
      <c r="NOR15" s="126"/>
      <c r="NOS15" s="183"/>
      <c r="NOT15" s="126"/>
      <c r="NOU15" s="183"/>
      <c r="NOV15" s="126"/>
      <c r="NOW15" s="183"/>
      <c r="NOX15" s="126"/>
      <c r="NOY15" s="183"/>
      <c r="NOZ15" s="126"/>
      <c r="NPA15" s="183"/>
      <c r="NPB15" s="126"/>
      <c r="NPC15" s="183"/>
      <c r="NPD15" s="126"/>
      <c r="NPE15" s="183"/>
      <c r="NPF15" s="126"/>
      <c r="NPG15" s="183"/>
      <c r="NPH15" s="126"/>
      <c r="NPI15" s="183"/>
      <c r="NPJ15" s="126"/>
      <c r="NPK15" s="183"/>
      <c r="NPL15" s="126"/>
      <c r="NPM15" s="183"/>
      <c r="NPN15" s="126"/>
      <c r="NPO15" s="183"/>
      <c r="NPP15" s="126"/>
      <c r="NPQ15" s="183"/>
      <c r="NPR15" s="126"/>
      <c r="NPS15" s="183"/>
      <c r="NPT15" s="126"/>
      <c r="NPU15" s="183"/>
      <c r="NPV15" s="126"/>
      <c r="NPW15" s="183"/>
      <c r="NPX15" s="126"/>
      <c r="NPY15" s="183"/>
      <c r="NPZ15" s="126"/>
      <c r="NQA15" s="183"/>
      <c r="NQB15" s="126"/>
      <c r="NQC15" s="183"/>
      <c r="NQD15" s="126"/>
      <c r="NQE15" s="183"/>
      <c r="NQF15" s="126"/>
      <c r="NQG15" s="183"/>
      <c r="NQH15" s="126"/>
      <c r="NQI15" s="183"/>
      <c r="NQJ15" s="126"/>
      <c r="NQK15" s="183"/>
      <c r="NQL15" s="126"/>
      <c r="NQM15" s="183"/>
      <c r="NQN15" s="126"/>
      <c r="NQO15" s="183"/>
      <c r="NQP15" s="126"/>
      <c r="NQQ15" s="183"/>
      <c r="NQR15" s="126"/>
      <c r="NQS15" s="183"/>
      <c r="NQT15" s="126"/>
      <c r="NQU15" s="183"/>
      <c r="NQV15" s="126"/>
      <c r="NQW15" s="183"/>
      <c r="NQX15" s="126"/>
      <c r="NQY15" s="183"/>
      <c r="NQZ15" s="126"/>
      <c r="NRA15" s="183"/>
      <c r="NRB15" s="126"/>
      <c r="NRC15" s="183"/>
      <c r="NRD15" s="126"/>
      <c r="NRE15" s="183"/>
      <c r="NRF15" s="126"/>
      <c r="NRG15" s="183"/>
      <c r="NRH15" s="126"/>
      <c r="NRI15" s="183"/>
      <c r="NRJ15" s="126"/>
      <c r="NRK15" s="183"/>
      <c r="NRL15" s="126"/>
      <c r="NRM15" s="183"/>
      <c r="NRN15" s="126"/>
      <c r="NRO15" s="183"/>
      <c r="NRP15" s="126"/>
      <c r="NRQ15" s="183"/>
      <c r="NRR15" s="126"/>
      <c r="NRS15" s="183"/>
      <c r="NRT15" s="126"/>
      <c r="NRU15" s="183"/>
      <c r="NRV15" s="126"/>
      <c r="NRW15" s="183"/>
      <c r="NRX15" s="126"/>
      <c r="NRY15" s="183"/>
      <c r="NRZ15" s="126"/>
      <c r="NSA15" s="183"/>
      <c r="NSB15" s="126"/>
      <c r="NSC15" s="183"/>
      <c r="NSD15" s="126"/>
      <c r="NSE15" s="183"/>
      <c r="NSF15" s="126"/>
      <c r="NSG15" s="183"/>
      <c r="NSH15" s="126"/>
      <c r="NSI15" s="183"/>
      <c r="NSJ15" s="126"/>
      <c r="NSK15" s="183"/>
      <c r="NSL15" s="126"/>
      <c r="NSM15" s="183"/>
      <c r="NSN15" s="126"/>
      <c r="NSO15" s="183"/>
      <c r="NSP15" s="126"/>
      <c r="NSQ15" s="183"/>
      <c r="NSR15" s="126"/>
      <c r="NSS15" s="183"/>
      <c r="NST15" s="126"/>
      <c r="NSU15" s="183"/>
      <c r="NSV15" s="126"/>
      <c r="NSW15" s="183"/>
      <c r="NSX15" s="126"/>
      <c r="NSY15" s="183"/>
      <c r="NSZ15" s="126"/>
      <c r="NTA15" s="183"/>
      <c r="NTB15" s="126"/>
      <c r="NTC15" s="183"/>
      <c r="NTD15" s="126"/>
      <c r="NTE15" s="183"/>
      <c r="NTF15" s="126"/>
      <c r="NTG15" s="183"/>
      <c r="NTH15" s="126"/>
      <c r="NTI15" s="183"/>
      <c r="NTJ15" s="126"/>
      <c r="NTK15" s="183"/>
      <c r="NTL15" s="126"/>
      <c r="NTM15" s="183"/>
      <c r="NTN15" s="126"/>
      <c r="NTO15" s="183"/>
      <c r="NTP15" s="126"/>
      <c r="NTQ15" s="183"/>
      <c r="NTR15" s="126"/>
      <c r="NTS15" s="183"/>
      <c r="NTT15" s="126"/>
      <c r="NTU15" s="183"/>
      <c r="NTV15" s="126"/>
      <c r="NTW15" s="183"/>
      <c r="NTX15" s="126"/>
      <c r="NTY15" s="183"/>
      <c r="NTZ15" s="126"/>
      <c r="NUA15" s="183"/>
      <c r="NUB15" s="126"/>
      <c r="NUC15" s="183"/>
      <c r="NUD15" s="126"/>
      <c r="NUE15" s="183"/>
      <c r="NUF15" s="126"/>
      <c r="NUG15" s="183"/>
      <c r="NUH15" s="126"/>
      <c r="NUI15" s="183"/>
      <c r="NUJ15" s="126"/>
      <c r="NUK15" s="183"/>
      <c r="NUL15" s="126"/>
      <c r="NUM15" s="183"/>
      <c r="NUN15" s="126"/>
      <c r="NUO15" s="183"/>
      <c r="NUP15" s="126"/>
      <c r="NUQ15" s="183"/>
      <c r="NUR15" s="126"/>
      <c r="NUS15" s="183"/>
      <c r="NUT15" s="126"/>
      <c r="NUU15" s="183"/>
      <c r="NUV15" s="126"/>
      <c r="NUW15" s="183"/>
      <c r="NUX15" s="126"/>
      <c r="NUY15" s="183"/>
      <c r="NUZ15" s="126"/>
      <c r="NVA15" s="183"/>
      <c r="NVB15" s="126"/>
      <c r="NVC15" s="183"/>
      <c r="NVD15" s="126"/>
      <c r="NVE15" s="183"/>
      <c r="NVF15" s="126"/>
      <c r="NVG15" s="183"/>
      <c r="NVH15" s="126"/>
      <c r="NVI15" s="183"/>
      <c r="NVJ15" s="126"/>
      <c r="NVK15" s="183"/>
      <c r="NVL15" s="126"/>
      <c r="NVM15" s="183"/>
      <c r="NVN15" s="126"/>
      <c r="NVO15" s="183"/>
      <c r="NVP15" s="126"/>
      <c r="NVQ15" s="183"/>
      <c r="NVR15" s="126"/>
      <c r="NVS15" s="183"/>
      <c r="NVT15" s="126"/>
      <c r="NVU15" s="183"/>
      <c r="NVV15" s="126"/>
      <c r="NVW15" s="183"/>
      <c r="NVX15" s="126"/>
      <c r="NVY15" s="183"/>
      <c r="NVZ15" s="126"/>
      <c r="NWA15" s="183"/>
      <c r="NWB15" s="126"/>
      <c r="NWC15" s="183"/>
      <c r="NWD15" s="126"/>
      <c r="NWE15" s="183"/>
      <c r="NWF15" s="126"/>
      <c r="NWG15" s="183"/>
      <c r="NWH15" s="126"/>
      <c r="NWI15" s="183"/>
      <c r="NWJ15" s="126"/>
      <c r="NWK15" s="183"/>
      <c r="NWL15" s="126"/>
      <c r="NWM15" s="183"/>
      <c r="NWN15" s="126"/>
      <c r="NWO15" s="183"/>
      <c r="NWP15" s="126"/>
      <c r="NWQ15" s="183"/>
      <c r="NWR15" s="126"/>
      <c r="NWS15" s="183"/>
      <c r="NWT15" s="126"/>
      <c r="NWU15" s="183"/>
      <c r="NWV15" s="126"/>
      <c r="NWW15" s="183"/>
      <c r="NWX15" s="126"/>
      <c r="NWY15" s="183"/>
      <c r="NWZ15" s="126"/>
      <c r="NXA15" s="183"/>
      <c r="NXB15" s="126"/>
      <c r="NXC15" s="183"/>
      <c r="NXD15" s="126"/>
      <c r="NXE15" s="183"/>
      <c r="NXF15" s="126"/>
      <c r="NXG15" s="183"/>
      <c r="NXH15" s="126"/>
      <c r="NXI15" s="183"/>
      <c r="NXJ15" s="126"/>
      <c r="NXK15" s="183"/>
      <c r="NXL15" s="126"/>
      <c r="NXM15" s="183"/>
      <c r="NXN15" s="126"/>
      <c r="NXO15" s="183"/>
      <c r="NXP15" s="126"/>
      <c r="NXQ15" s="183"/>
      <c r="NXR15" s="126"/>
      <c r="NXS15" s="183"/>
      <c r="NXT15" s="126"/>
      <c r="NXU15" s="183"/>
      <c r="NXV15" s="126"/>
      <c r="NXW15" s="183"/>
      <c r="NXX15" s="126"/>
      <c r="NXY15" s="183"/>
      <c r="NXZ15" s="126"/>
      <c r="NYA15" s="183"/>
      <c r="NYB15" s="126"/>
      <c r="NYC15" s="183"/>
      <c r="NYD15" s="126"/>
      <c r="NYE15" s="183"/>
      <c r="NYF15" s="126"/>
      <c r="NYG15" s="183"/>
      <c r="NYH15" s="126"/>
      <c r="NYI15" s="183"/>
      <c r="NYJ15" s="126"/>
      <c r="NYK15" s="183"/>
      <c r="NYL15" s="126"/>
      <c r="NYM15" s="183"/>
      <c r="NYN15" s="126"/>
      <c r="NYO15" s="183"/>
      <c r="NYP15" s="126"/>
      <c r="NYQ15" s="183"/>
      <c r="NYR15" s="126"/>
      <c r="NYS15" s="183"/>
      <c r="NYT15" s="126"/>
      <c r="NYU15" s="183"/>
      <c r="NYV15" s="126"/>
      <c r="NYW15" s="183"/>
      <c r="NYX15" s="126"/>
      <c r="NYY15" s="183"/>
      <c r="NYZ15" s="126"/>
      <c r="NZA15" s="183"/>
      <c r="NZB15" s="126"/>
      <c r="NZC15" s="183"/>
      <c r="NZD15" s="126"/>
      <c r="NZE15" s="183"/>
      <c r="NZF15" s="126"/>
      <c r="NZG15" s="183"/>
      <c r="NZH15" s="126"/>
      <c r="NZI15" s="183"/>
      <c r="NZJ15" s="126"/>
      <c r="NZK15" s="183"/>
      <c r="NZL15" s="126"/>
      <c r="NZM15" s="183"/>
      <c r="NZN15" s="126"/>
      <c r="NZO15" s="183"/>
      <c r="NZP15" s="126"/>
      <c r="NZQ15" s="183"/>
      <c r="NZR15" s="126"/>
      <c r="NZS15" s="183"/>
      <c r="NZT15" s="126"/>
      <c r="NZU15" s="183"/>
      <c r="NZV15" s="126"/>
      <c r="NZW15" s="183"/>
      <c r="NZX15" s="126"/>
      <c r="NZY15" s="183"/>
      <c r="NZZ15" s="126"/>
      <c r="OAA15" s="183"/>
      <c r="OAB15" s="126"/>
      <c r="OAC15" s="183"/>
      <c r="OAD15" s="126"/>
      <c r="OAE15" s="183"/>
      <c r="OAF15" s="126"/>
      <c r="OAG15" s="183"/>
      <c r="OAH15" s="126"/>
      <c r="OAI15" s="183"/>
      <c r="OAJ15" s="126"/>
      <c r="OAK15" s="183"/>
      <c r="OAL15" s="126"/>
      <c r="OAM15" s="183"/>
      <c r="OAN15" s="126"/>
      <c r="OAO15" s="183"/>
      <c r="OAP15" s="126"/>
      <c r="OAQ15" s="183"/>
      <c r="OAR15" s="126"/>
      <c r="OAS15" s="183"/>
      <c r="OAT15" s="126"/>
      <c r="OAU15" s="183"/>
      <c r="OAV15" s="126"/>
      <c r="OAW15" s="183"/>
      <c r="OAX15" s="126"/>
      <c r="OAY15" s="183"/>
      <c r="OAZ15" s="126"/>
      <c r="OBA15" s="183"/>
      <c r="OBB15" s="126"/>
      <c r="OBC15" s="183"/>
      <c r="OBD15" s="126"/>
      <c r="OBE15" s="183"/>
      <c r="OBF15" s="126"/>
      <c r="OBG15" s="183"/>
      <c r="OBH15" s="126"/>
      <c r="OBI15" s="183"/>
      <c r="OBJ15" s="126"/>
      <c r="OBK15" s="183"/>
      <c r="OBL15" s="126"/>
      <c r="OBM15" s="183"/>
      <c r="OBN15" s="126"/>
      <c r="OBO15" s="183"/>
      <c r="OBP15" s="126"/>
      <c r="OBQ15" s="183"/>
      <c r="OBR15" s="126"/>
      <c r="OBS15" s="183"/>
      <c r="OBT15" s="126"/>
      <c r="OBU15" s="183"/>
      <c r="OBV15" s="126"/>
      <c r="OBW15" s="183"/>
      <c r="OBX15" s="126"/>
      <c r="OBY15" s="183"/>
      <c r="OBZ15" s="126"/>
      <c r="OCA15" s="183"/>
      <c r="OCB15" s="126"/>
      <c r="OCC15" s="183"/>
      <c r="OCD15" s="126"/>
      <c r="OCE15" s="183"/>
      <c r="OCF15" s="126"/>
      <c r="OCG15" s="183"/>
      <c r="OCH15" s="126"/>
      <c r="OCI15" s="183"/>
      <c r="OCJ15" s="126"/>
      <c r="OCK15" s="183"/>
      <c r="OCL15" s="126"/>
      <c r="OCM15" s="183"/>
      <c r="OCN15" s="126"/>
      <c r="OCO15" s="183"/>
      <c r="OCP15" s="126"/>
      <c r="OCQ15" s="183"/>
      <c r="OCR15" s="126"/>
      <c r="OCS15" s="183"/>
      <c r="OCT15" s="126"/>
      <c r="OCU15" s="183"/>
      <c r="OCV15" s="126"/>
      <c r="OCW15" s="183"/>
      <c r="OCX15" s="126"/>
      <c r="OCY15" s="183"/>
      <c r="OCZ15" s="126"/>
      <c r="ODA15" s="183"/>
      <c r="ODB15" s="126"/>
      <c r="ODC15" s="183"/>
      <c r="ODD15" s="126"/>
      <c r="ODE15" s="183"/>
      <c r="ODF15" s="126"/>
      <c r="ODG15" s="183"/>
      <c r="ODH15" s="126"/>
      <c r="ODI15" s="183"/>
      <c r="ODJ15" s="126"/>
      <c r="ODK15" s="183"/>
      <c r="ODL15" s="126"/>
      <c r="ODM15" s="183"/>
      <c r="ODN15" s="126"/>
      <c r="ODO15" s="183"/>
      <c r="ODP15" s="126"/>
      <c r="ODQ15" s="183"/>
      <c r="ODR15" s="126"/>
      <c r="ODS15" s="183"/>
      <c r="ODT15" s="126"/>
      <c r="ODU15" s="183"/>
      <c r="ODV15" s="126"/>
      <c r="ODW15" s="183"/>
      <c r="ODX15" s="126"/>
      <c r="ODY15" s="183"/>
      <c r="ODZ15" s="126"/>
      <c r="OEA15" s="183"/>
      <c r="OEB15" s="126"/>
      <c r="OEC15" s="183"/>
      <c r="OED15" s="126"/>
      <c r="OEE15" s="183"/>
      <c r="OEF15" s="126"/>
      <c r="OEG15" s="183"/>
      <c r="OEH15" s="126"/>
      <c r="OEI15" s="183"/>
      <c r="OEJ15" s="126"/>
      <c r="OEK15" s="183"/>
      <c r="OEL15" s="126"/>
      <c r="OEM15" s="183"/>
      <c r="OEN15" s="126"/>
      <c r="OEO15" s="183"/>
      <c r="OEP15" s="126"/>
      <c r="OEQ15" s="183"/>
      <c r="OER15" s="126"/>
      <c r="OES15" s="183"/>
      <c r="OET15" s="126"/>
      <c r="OEU15" s="183"/>
      <c r="OEV15" s="126"/>
      <c r="OEW15" s="183"/>
      <c r="OEX15" s="126"/>
      <c r="OEY15" s="183"/>
      <c r="OEZ15" s="126"/>
      <c r="OFA15" s="183"/>
      <c r="OFB15" s="126"/>
      <c r="OFC15" s="183"/>
      <c r="OFD15" s="126"/>
      <c r="OFE15" s="183"/>
      <c r="OFF15" s="126"/>
      <c r="OFG15" s="183"/>
      <c r="OFH15" s="126"/>
      <c r="OFI15" s="183"/>
      <c r="OFJ15" s="126"/>
      <c r="OFK15" s="183"/>
      <c r="OFL15" s="126"/>
      <c r="OFM15" s="183"/>
      <c r="OFN15" s="126"/>
      <c r="OFO15" s="183"/>
      <c r="OFP15" s="126"/>
      <c r="OFQ15" s="183"/>
      <c r="OFR15" s="126"/>
      <c r="OFS15" s="183"/>
      <c r="OFT15" s="126"/>
      <c r="OFU15" s="183"/>
      <c r="OFV15" s="126"/>
      <c r="OFW15" s="183"/>
      <c r="OFX15" s="126"/>
      <c r="OFY15" s="183"/>
      <c r="OFZ15" s="126"/>
      <c r="OGA15" s="183"/>
      <c r="OGB15" s="126"/>
      <c r="OGC15" s="183"/>
      <c r="OGD15" s="126"/>
      <c r="OGE15" s="183"/>
      <c r="OGF15" s="126"/>
      <c r="OGG15" s="183"/>
      <c r="OGH15" s="126"/>
      <c r="OGI15" s="183"/>
      <c r="OGJ15" s="126"/>
      <c r="OGK15" s="183"/>
      <c r="OGL15" s="126"/>
      <c r="OGM15" s="183"/>
      <c r="OGN15" s="126"/>
      <c r="OGO15" s="183"/>
      <c r="OGP15" s="126"/>
      <c r="OGQ15" s="183"/>
      <c r="OGR15" s="126"/>
      <c r="OGS15" s="183"/>
      <c r="OGT15" s="126"/>
      <c r="OGU15" s="183"/>
      <c r="OGV15" s="126"/>
      <c r="OGW15" s="183"/>
      <c r="OGX15" s="126"/>
      <c r="OGY15" s="183"/>
      <c r="OGZ15" s="126"/>
      <c r="OHA15" s="183"/>
      <c r="OHB15" s="126"/>
      <c r="OHC15" s="183"/>
      <c r="OHD15" s="126"/>
      <c r="OHE15" s="183"/>
      <c r="OHF15" s="126"/>
      <c r="OHG15" s="183"/>
      <c r="OHH15" s="126"/>
      <c r="OHI15" s="183"/>
      <c r="OHJ15" s="126"/>
      <c r="OHK15" s="183"/>
      <c r="OHL15" s="126"/>
      <c r="OHM15" s="183"/>
      <c r="OHN15" s="126"/>
      <c r="OHO15" s="183"/>
      <c r="OHP15" s="126"/>
      <c r="OHQ15" s="183"/>
      <c r="OHR15" s="126"/>
      <c r="OHS15" s="183"/>
      <c r="OHT15" s="126"/>
      <c r="OHU15" s="183"/>
      <c r="OHV15" s="126"/>
      <c r="OHW15" s="183"/>
      <c r="OHX15" s="126"/>
      <c r="OHY15" s="183"/>
      <c r="OHZ15" s="126"/>
      <c r="OIA15" s="183"/>
      <c r="OIB15" s="126"/>
      <c r="OIC15" s="183"/>
      <c r="OID15" s="126"/>
      <c r="OIE15" s="183"/>
      <c r="OIF15" s="126"/>
      <c r="OIG15" s="183"/>
      <c r="OIH15" s="126"/>
      <c r="OII15" s="183"/>
      <c r="OIJ15" s="126"/>
      <c r="OIK15" s="183"/>
      <c r="OIL15" s="126"/>
      <c r="OIM15" s="183"/>
      <c r="OIN15" s="126"/>
      <c r="OIO15" s="183"/>
      <c r="OIP15" s="126"/>
      <c r="OIQ15" s="183"/>
      <c r="OIR15" s="126"/>
      <c r="OIS15" s="183"/>
      <c r="OIT15" s="126"/>
      <c r="OIU15" s="183"/>
      <c r="OIV15" s="126"/>
      <c r="OIW15" s="183"/>
      <c r="OIX15" s="126"/>
      <c r="OIY15" s="183"/>
      <c r="OIZ15" s="126"/>
      <c r="OJA15" s="183"/>
      <c r="OJB15" s="126"/>
      <c r="OJC15" s="183"/>
      <c r="OJD15" s="126"/>
      <c r="OJE15" s="183"/>
      <c r="OJF15" s="126"/>
      <c r="OJG15" s="183"/>
      <c r="OJH15" s="126"/>
      <c r="OJI15" s="183"/>
      <c r="OJJ15" s="126"/>
      <c r="OJK15" s="183"/>
      <c r="OJL15" s="126"/>
      <c r="OJM15" s="183"/>
      <c r="OJN15" s="126"/>
      <c r="OJO15" s="183"/>
      <c r="OJP15" s="126"/>
      <c r="OJQ15" s="183"/>
      <c r="OJR15" s="126"/>
      <c r="OJS15" s="183"/>
      <c r="OJT15" s="126"/>
      <c r="OJU15" s="183"/>
      <c r="OJV15" s="126"/>
      <c r="OJW15" s="183"/>
      <c r="OJX15" s="126"/>
      <c r="OJY15" s="183"/>
      <c r="OJZ15" s="126"/>
      <c r="OKA15" s="183"/>
      <c r="OKB15" s="126"/>
      <c r="OKC15" s="183"/>
      <c r="OKD15" s="126"/>
      <c r="OKE15" s="183"/>
      <c r="OKF15" s="126"/>
      <c r="OKG15" s="183"/>
      <c r="OKH15" s="126"/>
      <c r="OKI15" s="183"/>
      <c r="OKJ15" s="126"/>
      <c r="OKK15" s="183"/>
      <c r="OKL15" s="126"/>
      <c r="OKM15" s="183"/>
      <c r="OKN15" s="126"/>
      <c r="OKO15" s="183"/>
      <c r="OKP15" s="126"/>
      <c r="OKQ15" s="183"/>
      <c r="OKR15" s="126"/>
      <c r="OKS15" s="183"/>
      <c r="OKT15" s="126"/>
      <c r="OKU15" s="183"/>
      <c r="OKV15" s="126"/>
      <c r="OKW15" s="183"/>
      <c r="OKX15" s="126"/>
      <c r="OKY15" s="183"/>
      <c r="OKZ15" s="126"/>
      <c r="OLA15" s="183"/>
      <c r="OLB15" s="126"/>
      <c r="OLC15" s="183"/>
      <c r="OLD15" s="126"/>
      <c r="OLE15" s="183"/>
      <c r="OLF15" s="126"/>
      <c r="OLG15" s="183"/>
      <c r="OLH15" s="126"/>
      <c r="OLI15" s="183"/>
      <c r="OLJ15" s="126"/>
      <c r="OLK15" s="183"/>
      <c r="OLL15" s="126"/>
      <c r="OLM15" s="183"/>
      <c r="OLN15" s="126"/>
      <c r="OLO15" s="183"/>
      <c r="OLP15" s="126"/>
      <c r="OLQ15" s="183"/>
      <c r="OLR15" s="126"/>
      <c r="OLS15" s="183"/>
      <c r="OLT15" s="126"/>
      <c r="OLU15" s="183"/>
      <c r="OLV15" s="126"/>
      <c r="OLW15" s="183"/>
      <c r="OLX15" s="126"/>
      <c r="OLY15" s="183"/>
      <c r="OLZ15" s="126"/>
      <c r="OMA15" s="183"/>
      <c r="OMB15" s="126"/>
      <c r="OMC15" s="183"/>
      <c r="OMD15" s="126"/>
      <c r="OME15" s="183"/>
      <c r="OMF15" s="126"/>
      <c r="OMG15" s="183"/>
      <c r="OMH15" s="126"/>
      <c r="OMI15" s="183"/>
      <c r="OMJ15" s="126"/>
      <c r="OMK15" s="183"/>
      <c r="OML15" s="126"/>
      <c r="OMM15" s="183"/>
      <c r="OMN15" s="126"/>
      <c r="OMO15" s="183"/>
      <c r="OMP15" s="126"/>
      <c r="OMQ15" s="183"/>
      <c r="OMR15" s="126"/>
      <c r="OMS15" s="183"/>
      <c r="OMT15" s="126"/>
      <c r="OMU15" s="183"/>
      <c r="OMV15" s="126"/>
      <c r="OMW15" s="183"/>
      <c r="OMX15" s="126"/>
      <c r="OMY15" s="183"/>
      <c r="OMZ15" s="126"/>
      <c r="ONA15" s="183"/>
      <c r="ONB15" s="126"/>
      <c r="ONC15" s="183"/>
      <c r="OND15" s="126"/>
      <c r="ONE15" s="183"/>
      <c r="ONF15" s="126"/>
      <c r="ONG15" s="183"/>
      <c r="ONH15" s="126"/>
      <c r="ONI15" s="183"/>
      <c r="ONJ15" s="126"/>
      <c r="ONK15" s="183"/>
      <c r="ONL15" s="126"/>
      <c r="ONM15" s="183"/>
      <c r="ONN15" s="126"/>
      <c r="ONO15" s="183"/>
      <c r="ONP15" s="126"/>
      <c r="ONQ15" s="183"/>
      <c r="ONR15" s="126"/>
      <c r="ONS15" s="183"/>
      <c r="ONT15" s="126"/>
      <c r="ONU15" s="183"/>
      <c r="ONV15" s="126"/>
      <c r="ONW15" s="183"/>
      <c r="ONX15" s="126"/>
      <c r="ONY15" s="183"/>
      <c r="ONZ15" s="126"/>
      <c r="OOA15" s="183"/>
      <c r="OOB15" s="126"/>
      <c r="OOC15" s="183"/>
      <c r="OOD15" s="126"/>
      <c r="OOE15" s="183"/>
      <c r="OOF15" s="126"/>
      <c r="OOG15" s="183"/>
      <c r="OOH15" s="126"/>
      <c r="OOI15" s="183"/>
      <c r="OOJ15" s="126"/>
      <c r="OOK15" s="183"/>
      <c r="OOL15" s="126"/>
      <c r="OOM15" s="183"/>
      <c r="OON15" s="126"/>
      <c r="OOO15" s="183"/>
      <c r="OOP15" s="126"/>
      <c r="OOQ15" s="183"/>
      <c r="OOR15" s="126"/>
      <c r="OOS15" s="183"/>
      <c r="OOT15" s="126"/>
      <c r="OOU15" s="183"/>
      <c r="OOV15" s="126"/>
      <c r="OOW15" s="183"/>
      <c r="OOX15" s="126"/>
      <c r="OOY15" s="183"/>
      <c r="OOZ15" s="126"/>
      <c r="OPA15" s="183"/>
      <c r="OPB15" s="126"/>
      <c r="OPC15" s="183"/>
      <c r="OPD15" s="126"/>
      <c r="OPE15" s="183"/>
      <c r="OPF15" s="126"/>
      <c r="OPG15" s="183"/>
      <c r="OPH15" s="126"/>
      <c r="OPI15" s="183"/>
      <c r="OPJ15" s="126"/>
      <c r="OPK15" s="183"/>
      <c r="OPL15" s="126"/>
      <c r="OPM15" s="183"/>
      <c r="OPN15" s="126"/>
      <c r="OPO15" s="183"/>
      <c r="OPP15" s="126"/>
      <c r="OPQ15" s="183"/>
      <c r="OPR15" s="126"/>
      <c r="OPS15" s="183"/>
      <c r="OPT15" s="126"/>
      <c r="OPU15" s="183"/>
      <c r="OPV15" s="126"/>
      <c r="OPW15" s="183"/>
      <c r="OPX15" s="126"/>
      <c r="OPY15" s="183"/>
      <c r="OPZ15" s="126"/>
      <c r="OQA15" s="183"/>
      <c r="OQB15" s="126"/>
      <c r="OQC15" s="183"/>
      <c r="OQD15" s="126"/>
      <c r="OQE15" s="183"/>
      <c r="OQF15" s="126"/>
      <c r="OQG15" s="183"/>
      <c r="OQH15" s="126"/>
      <c r="OQI15" s="183"/>
      <c r="OQJ15" s="126"/>
      <c r="OQK15" s="183"/>
      <c r="OQL15" s="126"/>
      <c r="OQM15" s="183"/>
      <c r="OQN15" s="126"/>
      <c r="OQO15" s="183"/>
      <c r="OQP15" s="126"/>
      <c r="OQQ15" s="183"/>
      <c r="OQR15" s="126"/>
      <c r="OQS15" s="183"/>
      <c r="OQT15" s="126"/>
      <c r="OQU15" s="183"/>
      <c r="OQV15" s="126"/>
      <c r="OQW15" s="183"/>
      <c r="OQX15" s="126"/>
      <c r="OQY15" s="183"/>
      <c r="OQZ15" s="126"/>
      <c r="ORA15" s="183"/>
      <c r="ORB15" s="126"/>
      <c r="ORC15" s="183"/>
      <c r="ORD15" s="126"/>
      <c r="ORE15" s="183"/>
      <c r="ORF15" s="126"/>
      <c r="ORG15" s="183"/>
      <c r="ORH15" s="126"/>
      <c r="ORI15" s="183"/>
      <c r="ORJ15" s="126"/>
      <c r="ORK15" s="183"/>
      <c r="ORL15" s="126"/>
      <c r="ORM15" s="183"/>
      <c r="ORN15" s="126"/>
      <c r="ORO15" s="183"/>
      <c r="ORP15" s="126"/>
      <c r="ORQ15" s="183"/>
      <c r="ORR15" s="126"/>
      <c r="ORS15" s="183"/>
      <c r="ORT15" s="126"/>
      <c r="ORU15" s="183"/>
      <c r="ORV15" s="126"/>
      <c r="ORW15" s="183"/>
      <c r="ORX15" s="126"/>
      <c r="ORY15" s="183"/>
      <c r="ORZ15" s="126"/>
      <c r="OSA15" s="183"/>
      <c r="OSB15" s="126"/>
      <c r="OSC15" s="183"/>
      <c r="OSD15" s="126"/>
      <c r="OSE15" s="183"/>
      <c r="OSF15" s="126"/>
      <c r="OSG15" s="183"/>
      <c r="OSH15" s="126"/>
      <c r="OSI15" s="183"/>
      <c r="OSJ15" s="126"/>
      <c r="OSK15" s="183"/>
      <c r="OSL15" s="126"/>
      <c r="OSM15" s="183"/>
      <c r="OSN15" s="126"/>
      <c r="OSO15" s="183"/>
      <c r="OSP15" s="126"/>
      <c r="OSQ15" s="183"/>
      <c r="OSR15" s="126"/>
      <c r="OSS15" s="183"/>
      <c r="OST15" s="126"/>
      <c r="OSU15" s="183"/>
      <c r="OSV15" s="126"/>
      <c r="OSW15" s="183"/>
      <c r="OSX15" s="126"/>
      <c r="OSY15" s="183"/>
      <c r="OSZ15" s="126"/>
      <c r="OTA15" s="183"/>
      <c r="OTB15" s="126"/>
      <c r="OTC15" s="183"/>
      <c r="OTD15" s="126"/>
      <c r="OTE15" s="183"/>
      <c r="OTF15" s="126"/>
      <c r="OTG15" s="183"/>
      <c r="OTH15" s="126"/>
      <c r="OTI15" s="183"/>
      <c r="OTJ15" s="126"/>
      <c r="OTK15" s="183"/>
      <c r="OTL15" s="126"/>
      <c r="OTM15" s="183"/>
      <c r="OTN15" s="126"/>
      <c r="OTO15" s="183"/>
      <c r="OTP15" s="126"/>
      <c r="OTQ15" s="183"/>
      <c r="OTR15" s="126"/>
      <c r="OTS15" s="183"/>
      <c r="OTT15" s="126"/>
      <c r="OTU15" s="183"/>
      <c r="OTV15" s="126"/>
      <c r="OTW15" s="183"/>
      <c r="OTX15" s="126"/>
      <c r="OTY15" s="183"/>
      <c r="OTZ15" s="126"/>
      <c r="OUA15" s="183"/>
      <c r="OUB15" s="126"/>
      <c r="OUC15" s="183"/>
      <c r="OUD15" s="126"/>
      <c r="OUE15" s="183"/>
      <c r="OUF15" s="126"/>
      <c r="OUG15" s="183"/>
      <c r="OUH15" s="126"/>
      <c r="OUI15" s="183"/>
      <c r="OUJ15" s="126"/>
      <c r="OUK15" s="183"/>
      <c r="OUL15" s="126"/>
      <c r="OUM15" s="183"/>
      <c r="OUN15" s="126"/>
      <c r="OUO15" s="183"/>
      <c r="OUP15" s="126"/>
      <c r="OUQ15" s="183"/>
      <c r="OUR15" s="126"/>
      <c r="OUS15" s="183"/>
      <c r="OUT15" s="126"/>
      <c r="OUU15" s="183"/>
      <c r="OUV15" s="126"/>
      <c r="OUW15" s="183"/>
      <c r="OUX15" s="126"/>
      <c r="OUY15" s="183"/>
      <c r="OUZ15" s="126"/>
      <c r="OVA15" s="183"/>
      <c r="OVB15" s="126"/>
      <c r="OVC15" s="183"/>
      <c r="OVD15" s="126"/>
      <c r="OVE15" s="183"/>
      <c r="OVF15" s="126"/>
      <c r="OVG15" s="183"/>
      <c r="OVH15" s="126"/>
      <c r="OVI15" s="183"/>
      <c r="OVJ15" s="126"/>
      <c r="OVK15" s="183"/>
      <c r="OVL15" s="126"/>
      <c r="OVM15" s="183"/>
      <c r="OVN15" s="126"/>
      <c r="OVO15" s="183"/>
      <c r="OVP15" s="126"/>
      <c r="OVQ15" s="183"/>
      <c r="OVR15" s="126"/>
      <c r="OVS15" s="183"/>
      <c r="OVT15" s="126"/>
      <c r="OVU15" s="183"/>
      <c r="OVV15" s="126"/>
      <c r="OVW15" s="183"/>
      <c r="OVX15" s="126"/>
      <c r="OVY15" s="183"/>
      <c r="OVZ15" s="126"/>
      <c r="OWA15" s="183"/>
      <c r="OWB15" s="126"/>
      <c r="OWC15" s="183"/>
      <c r="OWD15" s="126"/>
      <c r="OWE15" s="183"/>
      <c r="OWF15" s="126"/>
      <c r="OWG15" s="183"/>
      <c r="OWH15" s="126"/>
      <c r="OWI15" s="183"/>
      <c r="OWJ15" s="126"/>
      <c r="OWK15" s="183"/>
      <c r="OWL15" s="126"/>
      <c r="OWM15" s="183"/>
      <c r="OWN15" s="126"/>
      <c r="OWO15" s="183"/>
      <c r="OWP15" s="126"/>
      <c r="OWQ15" s="183"/>
      <c r="OWR15" s="126"/>
      <c r="OWS15" s="183"/>
      <c r="OWT15" s="126"/>
      <c r="OWU15" s="183"/>
      <c r="OWV15" s="126"/>
      <c r="OWW15" s="183"/>
      <c r="OWX15" s="126"/>
      <c r="OWY15" s="183"/>
      <c r="OWZ15" s="126"/>
      <c r="OXA15" s="183"/>
      <c r="OXB15" s="126"/>
      <c r="OXC15" s="183"/>
      <c r="OXD15" s="126"/>
      <c r="OXE15" s="183"/>
      <c r="OXF15" s="126"/>
      <c r="OXG15" s="183"/>
      <c r="OXH15" s="126"/>
      <c r="OXI15" s="183"/>
      <c r="OXJ15" s="126"/>
      <c r="OXK15" s="183"/>
      <c r="OXL15" s="126"/>
      <c r="OXM15" s="183"/>
      <c r="OXN15" s="126"/>
      <c r="OXO15" s="183"/>
      <c r="OXP15" s="126"/>
      <c r="OXQ15" s="183"/>
      <c r="OXR15" s="126"/>
      <c r="OXS15" s="183"/>
      <c r="OXT15" s="126"/>
      <c r="OXU15" s="183"/>
      <c r="OXV15" s="126"/>
      <c r="OXW15" s="183"/>
      <c r="OXX15" s="126"/>
      <c r="OXY15" s="183"/>
      <c r="OXZ15" s="126"/>
      <c r="OYA15" s="183"/>
      <c r="OYB15" s="126"/>
      <c r="OYC15" s="183"/>
      <c r="OYD15" s="126"/>
      <c r="OYE15" s="183"/>
      <c r="OYF15" s="126"/>
      <c r="OYG15" s="183"/>
      <c r="OYH15" s="126"/>
      <c r="OYI15" s="183"/>
      <c r="OYJ15" s="126"/>
      <c r="OYK15" s="183"/>
      <c r="OYL15" s="126"/>
      <c r="OYM15" s="183"/>
      <c r="OYN15" s="126"/>
      <c r="OYO15" s="183"/>
      <c r="OYP15" s="126"/>
      <c r="OYQ15" s="183"/>
      <c r="OYR15" s="126"/>
      <c r="OYS15" s="183"/>
      <c r="OYT15" s="126"/>
      <c r="OYU15" s="183"/>
      <c r="OYV15" s="126"/>
      <c r="OYW15" s="183"/>
      <c r="OYX15" s="126"/>
      <c r="OYY15" s="183"/>
      <c r="OYZ15" s="126"/>
      <c r="OZA15" s="183"/>
      <c r="OZB15" s="126"/>
      <c r="OZC15" s="183"/>
      <c r="OZD15" s="126"/>
      <c r="OZE15" s="183"/>
      <c r="OZF15" s="126"/>
      <c r="OZG15" s="183"/>
      <c r="OZH15" s="126"/>
      <c r="OZI15" s="183"/>
      <c r="OZJ15" s="126"/>
      <c r="OZK15" s="183"/>
      <c r="OZL15" s="126"/>
      <c r="OZM15" s="183"/>
      <c r="OZN15" s="126"/>
      <c r="OZO15" s="183"/>
      <c r="OZP15" s="126"/>
      <c r="OZQ15" s="183"/>
      <c r="OZR15" s="126"/>
      <c r="OZS15" s="183"/>
      <c r="OZT15" s="126"/>
      <c r="OZU15" s="183"/>
      <c r="OZV15" s="126"/>
      <c r="OZW15" s="183"/>
      <c r="OZX15" s="126"/>
      <c r="OZY15" s="183"/>
      <c r="OZZ15" s="126"/>
      <c r="PAA15" s="183"/>
      <c r="PAB15" s="126"/>
      <c r="PAC15" s="183"/>
      <c r="PAD15" s="126"/>
      <c r="PAE15" s="183"/>
      <c r="PAF15" s="126"/>
      <c r="PAG15" s="183"/>
      <c r="PAH15" s="126"/>
      <c r="PAI15" s="183"/>
      <c r="PAJ15" s="126"/>
      <c r="PAK15" s="183"/>
      <c r="PAL15" s="126"/>
      <c r="PAM15" s="183"/>
      <c r="PAN15" s="126"/>
      <c r="PAO15" s="183"/>
      <c r="PAP15" s="126"/>
      <c r="PAQ15" s="183"/>
      <c r="PAR15" s="126"/>
      <c r="PAS15" s="183"/>
      <c r="PAT15" s="126"/>
      <c r="PAU15" s="183"/>
      <c r="PAV15" s="126"/>
      <c r="PAW15" s="183"/>
      <c r="PAX15" s="126"/>
      <c r="PAY15" s="183"/>
      <c r="PAZ15" s="126"/>
      <c r="PBA15" s="183"/>
      <c r="PBB15" s="126"/>
      <c r="PBC15" s="183"/>
      <c r="PBD15" s="126"/>
      <c r="PBE15" s="183"/>
      <c r="PBF15" s="126"/>
      <c r="PBG15" s="183"/>
      <c r="PBH15" s="126"/>
      <c r="PBI15" s="183"/>
      <c r="PBJ15" s="126"/>
      <c r="PBK15" s="183"/>
      <c r="PBL15" s="126"/>
      <c r="PBM15" s="183"/>
      <c r="PBN15" s="126"/>
      <c r="PBO15" s="183"/>
      <c r="PBP15" s="126"/>
      <c r="PBQ15" s="183"/>
      <c r="PBR15" s="126"/>
      <c r="PBS15" s="183"/>
      <c r="PBT15" s="126"/>
      <c r="PBU15" s="183"/>
      <c r="PBV15" s="126"/>
      <c r="PBW15" s="183"/>
      <c r="PBX15" s="126"/>
      <c r="PBY15" s="183"/>
      <c r="PBZ15" s="126"/>
      <c r="PCA15" s="183"/>
      <c r="PCB15" s="126"/>
      <c r="PCC15" s="183"/>
      <c r="PCD15" s="126"/>
      <c r="PCE15" s="183"/>
      <c r="PCF15" s="126"/>
      <c r="PCG15" s="183"/>
      <c r="PCH15" s="126"/>
      <c r="PCI15" s="183"/>
      <c r="PCJ15" s="126"/>
      <c r="PCK15" s="183"/>
      <c r="PCL15" s="126"/>
      <c r="PCM15" s="183"/>
      <c r="PCN15" s="126"/>
      <c r="PCO15" s="183"/>
      <c r="PCP15" s="126"/>
      <c r="PCQ15" s="183"/>
      <c r="PCR15" s="126"/>
      <c r="PCS15" s="183"/>
      <c r="PCT15" s="126"/>
      <c r="PCU15" s="183"/>
      <c r="PCV15" s="126"/>
      <c r="PCW15" s="183"/>
      <c r="PCX15" s="126"/>
      <c r="PCY15" s="183"/>
      <c r="PCZ15" s="126"/>
      <c r="PDA15" s="183"/>
      <c r="PDB15" s="126"/>
      <c r="PDC15" s="183"/>
      <c r="PDD15" s="126"/>
      <c r="PDE15" s="183"/>
      <c r="PDF15" s="126"/>
      <c r="PDG15" s="183"/>
      <c r="PDH15" s="126"/>
      <c r="PDI15" s="183"/>
      <c r="PDJ15" s="126"/>
      <c r="PDK15" s="183"/>
      <c r="PDL15" s="126"/>
      <c r="PDM15" s="183"/>
      <c r="PDN15" s="126"/>
      <c r="PDO15" s="183"/>
      <c r="PDP15" s="126"/>
      <c r="PDQ15" s="183"/>
      <c r="PDR15" s="126"/>
      <c r="PDS15" s="183"/>
      <c r="PDT15" s="126"/>
      <c r="PDU15" s="183"/>
      <c r="PDV15" s="126"/>
      <c r="PDW15" s="183"/>
      <c r="PDX15" s="126"/>
      <c r="PDY15" s="183"/>
      <c r="PDZ15" s="126"/>
      <c r="PEA15" s="183"/>
      <c r="PEB15" s="126"/>
      <c r="PEC15" s="183"/>
      <c r="PED15" s="126"/>
      <c r="PEE15" s="183"/>
      <c r="PEF15" s="126"/>
      <c r="PEG15" s="183"/>
      <c r="PEH15" s="126"/>
      <c r="PEI15" s="183"/>
      <c r="PEJ15" s="126"/>
      <c r="PEK15" s="183"/>
      <c r="PEL15" s="126"/>
      <c r="PEM15" s="183"/>
      <c r="PEN15" s="126"/>
      <c r="PEO15" s="183"/>
      <c r="PEP15" s="126"/>
      <c r="PEQ15" s="183"/>
      <c r="PER15" s="126"/>
      <c r="PES15" s="183"/>
      <c r="PET15" s="126"/>
      <c r="PEU15" s="183"/>
      <c r="PEV15" s="126"/>
      <c r="PEW15" s="183"/>
      <c r="PEX15" s="126"/>
      <c r="PEY15" s="183"/>
      <c r="PEZ15" s="126"/>
      <c r="PFA15" s="183"/>
      <c r="PFB15" s="126"/>
      <c r="PFC15" s="183"/>
      <c r="PFD15" s="126"/>
      <c r="PFE15" s="183"/>
      <c r="PFF15" s="126"/>
      <c r="PFG15" s="183"/>
      <c r="PFH15" s="126"/>
      <c r="PFI15" s="183"/>
      <c r="PFJ15" s="126"/>
      <c r="PFK15" s="183"/>
      <c r="PFL15" s="126"/>
      <c r="PFM15" s="183"/>
      <c r="PFN15" s="126"/>
      <c r="PFO15" s="183"/>
      <c r="PFP15" s="126"/>
      <c r="PFQ15" s="183"/>
      <c r="PFR15" s="126"/>
      <c r="PFS15" s="183"/>
      <c r="PFT15" s="126"/>
      <c r="PFU15" s="183"/>
      <c r="PFV15" s="126"/>
      <c r="PFW15" s="183"/>
      <c r="PFX15" s="126"/>
      <c r="PFY15" s="183"/>
      <c r="PFZ15" s="126"/>
      <c r="PGA15" s="183"/>
      <c r="PGB15" s="126"/>
      <c r="PGC15" s="183"/>
      <c r="PGD15" s="126"/>
      <c r="PGE15" s="183"/>
      <c r="PGF15" s="126"/>
      <c r="PGG15" s="183"/>
      <c r="PGH15" s="126"/>
      <c r="PGI15" s="183"/>
      <c r="PGJ15" s="126"/>
      <c r="PGK15" s="183"/>
      <c r="PGL15" s="126"/>
      <c r="PGM15" s="183"/>
      <c r="PGN15" s="126"/>
      <c r="PGO15" s="183"/>
      <c r="PGP15" s="126"/>
      <c r="PGQ15" s="183"/>
      <c r="PGR15" s="126"/>
      <c r="PGS15" s="183"/>
      <c r="PGT15" s="126"/>
      <c r="PGU15" s="183"/>
      <c r="PGV15" s="126"/>
      <c r="PGW15" s="183"/>
      <c r="PGX15" s="126"/>
      <c r="PGY15" s="183"/>
      <c r="PGZ15" s="126"/>
      <c r="PHA15" s="183"/>
      <c r="PHB15" s="126"/>
      <c r="PHC15" s="183"/>
      <c r="PHD15" s="126"/>
      <c r="PHE15" s="183"/>
      <c r="PHF15" s="126"/>
      <c r="PHG15" s="183"/>
      <c r="PHH15" s="126"/>
      <c r="PHI15" s="183"/>
      <c r="PHJ15" s="126"/>
      <c r="PHK15" s="183"/>
      <c r="PHL15" s="126"/>
      <c r="PHM15" s="183"/>
      <c r="PHN15" s="126"/>
      <c r="PHO15" s="183"/>
      <c r="PHP15" s="126"/>
      <c r="PHQ15" s="183"/>
      <c r="PHR15" s="126"/>
      <c r="PHS15" s="183"/>
      <c r="PHT15" s="126"/>
      <c r="PHU15" s="183"/>
      <c r="PHV15" s="126"/>
      <c r="PHW15" s="183"/>
      <c r="PHX15" s="126"/>
      <c r="PHY15" s="183"/>
      <c r="PHZ15" s="126"/>
      <c r="PIA15" s="183"/>
      <c r="PIB15" s="126"/>
      <c r="PIC15" s="183"/>
      <c r="PID15" s="126"/>
      <c r="PIE15" s="183"/>
      <c r="PIF15" s="126"/>
      <c r="PIG15" s="183"/>
      <c r="PIH15" s="126"/>
      <c r="PII15" s="183"/>
      <c r="PIJ15" s="126"/>
      <c r="PIK15" s="183"/>
      <c r="PIL15" s="126"/>
      <c r="PIM15" s="183"/>
      <c r="PIN15" s="126"/>
      <c r="PIO15" s="183"/>
      <c r="PIP15" s="126"/>
      <c r="PIQ15" s="183"/>
      <c r="PIR15" s="126"/>
      <c r="PIS15" s="183"/>
      <c r="PIT15" s="126"/>
      <c r="PIU15" s="183"/>
      <c r="PIV15" s="126"/>
      <c r="PIW15" s="183"/>
      <c r="PIX15" s="126"/>
      <c r="PIY15" s="183"/>
      <c r="PIZ15" s="126"/>
      <c r="PJA15" s="183"/>
      <c r="PJB15" s="126"/>
      <c r="PJC15" s="183"/>
      <c r="PJD15" s="126"/>
      <c r="PJE15" s="183"/>
      <c r="PJF15" s="126"/>
      <c r="PJG15" s="183"/>
      <c r="PJH15" s="126"/>
      <c r="PJI15" s="183"/>
      <c r="PJJ15" s="126"/>
      <c r="PJK15" s="183"/>
      <c r="PJL15" s="126"/>
      <c r="PJM15" s="183"/>
      <c r="PJN15" s="126"/>
      <c r="PJO15" s="183"/>
      <c r="PJP15" s="126"/>
      <c r="PJQ15" s="183"/>
      <c r="PJR15" s="126"/>
      <c r="PJS15" s="183"/>
      <c r="PJT15" s="126"/>
      <c r="PJU15" s="183"/>
      <c r="PJV15" s="126"/>
      <c r="PJW15" s="183"/>
      <c r="PJX15" s="126"/>
      <c r="PJY15" s="183"/>
      <c r="PJZ15" s="126"/>
      <c r="PKA15" s="183"/>
      <c r="PKB15" s="126"/>
      <c r="PKC15" s="183"/>
      <c r="PKD15" s="126"/>
      <c r="PKE15" s="183"/>
      <c r="PKF15" s="126"/>
      <c r="PKG15" s="183"/>
      <c r="PKH15" s="126"/>
      <c r="PKI15" s="183"/>
      <c r="PKJ15" s="126"/>
      <c r="PKK15" s="183"/>
      <c r="PKL15" s="126"/>
      <c r="PKM15" s="183"/>
      <c r="PKN15" s="126"/>
      <c r="PKO15" s="183"/>
      <c r="PKP15" s="126"/>
      <c r="PKQ15" s="183"/>
      <c r="PKR15" s="126"/>
      <c r="PKS15" s="183"/>
      <c r="PKT15" s="126"/>
      <c r="PKU15" s="183"/>
      <c r="PKV15" s="126"/>
      <c r="PKW15" s="183"/>
      <c r="PKX15" s="126"/>
      <c r="PKY15" s="183"/>
      <c r="PKZ15" s="126"/>
      <c r="PLA15" s="183"/>
      <c r="PLB15" s="126"/>
      <c r="PLC15" s="183"/>
      <c r="PLD15" s="126"/>
      <c r="PLE15" s="183"/>
      <c r="PLF15" s="126"/>
      <c r="PLG15" s="183"/>
      <c r="PLH15" s="126"/>
      <c r="PLI15" s="183"/>
      <c r="PLJ15" s="126"/>
      <c r="PLK15" s="183"/>
      <c r="PLL15" s="126"/>
      <c r="PLM15" s="183"/>
      <c r="PLN15" s="126"/>
      <c r="PLO15" s="183"/>
      <c r="PLP15" s="126"/>
      <c r="PLQ15" s="183"/>
      <c r="PLR15" s="126"/>
      <c r="PLS15" s="183"/>
      <c r="PLT15" s="126"/>
      <c r="PLU15" s="183"/>
      <c r="PLV15" s="126"/>
      <c r="PLW15" s="183"/>
      <c r="PLX15" s="126"/>
      <c r="PLY15" s="183"/>
      <c r="PLZ15" s="126"/>
      <c r="PMA15" s="183"/>
      <c r="PMB15" s="126"/>
      <c r="PMC15" s="183"/>
      <c r="PMD15" s="126"/>
      <c r="PME15" s="183"/>
      <c r="PMF15" s="126"/>
      <c r="PMG15" s="183"/>
      <c r="PMH15" s="126"/>
      <c r="PMI15" s="183"/>
      <c r="PMJ15" s="126"/>
      <c r="PMK15" s="183"/>
      <c r="PML15" s="126"/>
      <c r="PMM15" s="183"/>
      <c r="PMN15" s="126"/>
      <c r="PMO15" s="183"/>
      <c r="PMP15" s="126"/>
      <c r="PMQ15" s="183"/>
      <c r="PMR15" s="126"/>
      <c r="PMS15" s="183"/>
      <c r="PMT15" s="126"/>
      <c r="PMU15" s="183"/>
      <c r="PMV15" s="126"/>
      <c r="PMW15" s="183"/>
      <c r="PMX15" s="126"/>
      <c r="PMY15" s="183"/>
      <c r="PMZ15" s="126"/>
      <c r="PNA15" s="183"/>
      <c r="PNB15" s="126"/>
      <c r="PNC15" s="183"/>
      <c r="PND15" s="126"/>
      <c r="PNE15" s="183"/>
      <c r="PNF15" s="126"/>
      <c r="PNG15" s="183"/>
      <c r="PNH15" s="126"/>
      <c r="PNI15" s="183"/>
      <c r="PNJ15" s="126"/>
      <c r="PNK15" s="183"/>
      <c r="PNL15" s="126"/>
      <c r="PNM15" s="183"/>
      <c r="PNN15" s="126"/>
      <c r="PNO15" s="183"/>
      <c r="PNP15" s="126"/>
      <c r="PNQ15" s="183"/>
      <c r="PNR15" s="126"/>
      <c r="PNS15" s="183"/>
      <c r="PNT15" s="126"/>
      <c r="PNU15" s="183"/>
      <c r="PNV15" s="126"/>
      <c r="PNW15" s="183"/>
      <c r="PNX15" s="126"/>
      <c r="PNY15" s="183"/>
      <c r="PNZ15" s="126"/>
      <c r="POA15" s="183"/>
      <c r="POB15" s="126"/>
      <c r="POC15" s="183"/>
      <c r="POD15" s="126"/>
      <c r="POE15" s="183"/>
      <c r="POF15" s="126"/>
      <c r="POG15" s="183"/>
      <c r="POH15" s="126"/>
      <c r="POI15" s="183"/>
      <c r="POJ15" s="126"/>
      <c r="POK15" s="183"/>
      <c r="POL15" s="126"/>
      <c r="POM15" s="183"/>
      <c r="PON15" s="126"/>
      <c r="POO15" s="183"/>
      <c r="POP15" s="126"/>
      <c r="POQ15" s="183"/>
      <c r="POR15" s="126"/>
      <c r="POS15" s="183"/>
      <c r="POT15" s="126"/>
      <c r="POU15" s="183"/>
      <c r="POV15" s="126"/>
      <c r="POW15" s="183"/>
      <c r="POX15" s="126"/>
      <c r="POY15" s="183"/>
      <c r="POZ15" s="126"/>
      <c r="PPA15" s="183"/>
      <c r="PPB15" s="126"/>
      <c r="PPC15" s="183"/>
      <c r="PPD15" s="126"/>
      <c r="PPE15" s="183"/>
      <c r="PPF15" s="126"/>
      <c r="PPG15" s="183"/>
      <c r="PPH15" s="126"/>
      <c r="PPI15" s="183"/>
      <c r="PPJ15" s="126"/>
      <c r="PPK15" s="183"/>
      <c r="PPL15" s="126"/>
      <c r="PPM15" s="183"/>
      <c r="PPN15" s="126"/>
      <c r="PPO15" s="183"/>
      <c r="PPP15" s="126"/>
      <c r="PPQ15" s="183"/>
      <c r="PPR15" s="126"/>
      <c r="PPS15" s="183"/>
      <c r="PPT15" s="126"/>
      <c r="PPU15" s="183"/>
      <c r="PPV15" s="126"/>
      <c r="PPW15" s="183"/>
      <c r="PPX15" s="126"/>
      <c r="PPY15" s="183"/>
      <c r="PPZ15" s="126"/>
      <c r="PQA15" s="183"/>
      <c r="PQB15" s="126"/>
      <c r="PQC15" s="183"/>
      <c r="PQD15" s="126"/>
      <c r="PQE15" s="183"/>
      <c r="PQF15" s="126"/>
      <c r="PQG15" s="183"/>
      <c r="PQH15" s="126"/>
      <c r="PQI15" s="183"/>
      <c r="PQJ15" s="126"/>
      <c r="PQK15" s="183"/>
      <c r="PQL15" s="126"/>
      <c r="PQM15" s="183"/>
      <c r="PQN15" s="126"/>
      <c r="PQO15" s="183"/>
      <c r="PQP15" s="126"/>
      <c r="PQQ15" s="183"/>
      <c r="PQR15" s="126"/>
      <c r="PQS15" s="183"/>
      <c r="PQT15" s="126"/>
      <c r="PQU15" s="183"/>
      <c r="PQV15" s="126"/>
      <c r="PQW15" s="183"/>
      <c r="PQX15" s="126"/>
      <c r="PQY15" s="183"/>
      <c r="PQZ15" s="126"/>
      <c r="PRA15" s="183"/>
      <c r="PRB15" s="126"/>
      <c r="PRC15" s="183"/>
      <c r="PRD15" s="126"/>
      <c r="PRE15" s="183"/>
      <c r="PRF15" s="126"/>
      <c r="PRG15" s="183"/>
      <c r="PRH15" s="126"/>
      <c r="PRI15" s="183"/>
      <c r="PRJ15" s="126"/>
      <c r="PRK15" s="183"/>
      <c r="PRL15" s="126"/>
      <c r="PRM15" s="183"/>
      <c r="PRN15" s="126"/>
      <c r="PRO15" s="183"/>
      <c r="PRP15" s="126"/>
      <c r="PRQ15" s="183"/>
      <c r="PRR15" s="126"/>
      <c r="PRS15" s="183"/>
      <c r="PRT15" s="126"/>
      <c r="PRU15" s="183"/>
      <c r="PRV15" s="126"/>
      <c r="PRW15" s="183"/>
      <c r="PRX15" s="126"/>
      <c r="PRY15" s="183"/>
      <c r="PRZ15" s="126"/>
      <c r="PSA15" s="183"/>
      <c r="PSB15" s="126"/>
      <c r="PSC15" s="183"/>
      <c r="PSD15" s="126"/>
      <c r="PSE15" s="183"/>
      <c r="PSF15" s="126"/>
      <c r="PSG15" s="183"/>
      <c r="PSH15" s="126"/>
      <c r="PSI15" s="183"/>
      <c r="PSJ15" s="126"/>
      <c r="PSK15" s="183"/>
      <c r="PSL15" s="126"/>
      <c r="PSM15" s="183"/>
      <c r="PSN15" s="126"/>
      <c r="PSO15" s="183"/>
      <c r="PSP15" s="126"/>
      <c r="PSQ15" s="183"/>
      <c r="PSR15" s="126"/>
      <c r="PSS15" s="183"/>
      <c r="PST15" s="126"/>
      <c r="PSU15" s="183"/>
      <c r="PSV15" s="126"/>
      <c r="PSW15" s="183"/>
      <c r="PSX15" s="126"/>
      <c r="PSY15" s="183"/>
      <c r="PSZ15" s="126"/>
      <c r="PTA15" s="183"/>
      <c r="PTB15" s="126"/>
      <c r="PTC15" s="183"/>
      <c r="PTD15" s="126"/>
      <c r="PTE15" s="183"/>
      <c r="PTF15" s="126"/>
      <c r="PTG15" s="183"/>
      <c r="PTH15" s="126"/>
      <c r="PTI15" s="183"/>
      <c r="PTJ15" s="126"/>
      <c r="PTK15" s="183"/>
      <c r="PTL15" s="126"/>
      <c r="PTM15" s="183"/>
      <c r="PTN15" s="126"/>
      <c r="PTO15" s="183"/>
      <c r="PTP15" s="126"/>
      <c r="PTQ15" s="183"/>
      <c r="PTR15" s="126"/>
      <c r="PTS15" s="183"/>
      <c r="PTT15" s="126"/>
      <c r="PTU15" s="183"/>
      <c r="PTV15" s="126"/>
      <c r="PTW15" s="183"/>
      <c r="PTX15" s="126"/>
      <c r="PTY15" s="183"/>
      <c r="PTZ15" s="126"/>
      <c r="PUA15" s="183"/>
      <c r="PUB15" s="126"/>
      <c r="PUC15" s="183"/>
      <c r="PUD15" s="126"/>
      <c r="PUE15" s="183"/>
      <c r="PUF15" s="126"/>
      <c r="PUG15" s="183"/>
      <c r="PUH15" s="126"/>
      <c r="PUI15" s="183"/>
      <c r="PUJ15" s="126"/>
      <c r="PUK15" s="183"/>
      <c r="PUL15" s="126"/>
      <c r="PUM15" s="183"/>
      <c r="PUN15" s="126"/>
      <c r="PUO15" s="183"/>
      <c r="PUP15" s="126"/>
      <c r="PUQ15" s="183"/>
      <c r="PUR15" s="126"/>
      <c r="PUS15" s="183"/>
      <c r="PUT15" s="126"/>
      <c r="PUU15" s="183"/>
      <c r="PUV15" s="126"/>
      <c r="PUW15" s="183"/>
      <c r="PUX15" s="126"/>
      <c r="PUY15" s="183"/>
      <c r="PUZ15" s="126"/>
      <c r="PVA15" s="183"/>
      <c r="PVB15" s="126"/>
      <c r="PVC15" s="183"/>
      <c r="PVD15" s="126"/>
      <c r="PVE15" s="183"/>
      <c r="PVF15" s="126"/>
      <c r="PVG15" s="183"/>
      <c r="PVH15" s="126"/>
      <c r="PVI15" s="183"/>
      <c r="PVJ15" s="126"/>
      <c r="PVK15" s="183"/>
      <c r="PVL15" s="126"/>
      <c r="PVM15" s="183"/>
      <c r="PVN15" s="126"/>
      <c r="PVO15" s="183"/>
      <c r="PVP15" s="126"/>
      <c r="PVQ15" s="183"/>
      <c r="PVR15" s="126"/>
      <c r="PVS15" s="183"/>
      <c r="PVT15" s="126"/>
      <c r="PVU15" s="183"/>
      <c r="PVV15" s="126"/>
      <c r="PVW15" s="183"/>
      <c r="PVX15" s="126"/>
      <c r="PVY15" s="183"/>
      <c r="PVZ15" s="126"/>
      <c r="PWA15" s="183"/>
      <c r="PWB15" s="126"/>
      <c r="PWC15" s="183"/>
      <c r="PWD15" s="126"/>
      <c r="PWE15" s="183"/>
      <c r="PWF15" s="126"/>
      <c r="PWG15" s="183"/>
      <c r="PWH15" s="126"/>
      <c r="PWI15" s="183"/>
      <c r="PWJ15" s="126"/>
      <c r="PWK15" s="183"/>
      <c r="PWL15" s="126"/>
      <c r="PWM15" s="183"/>
      <c r="PWN15" s="126"/>
      <c r="PWO15" s="183"/>
      <c r="PWP15" s="126"/>
      <c r="PWQ15" s="183"/>
      <c r="PWR15" s="126"/>
      <c r="PWS15" s="183"/>
      <c r="PWT15" s="126"/>
      <c r="PWU15" s="183"/>
      <c r="PWV15" s="126"/>
      <c r="PWW15" s="183"/>
      <c r="PWX15" s="126"/>
      <c r="PWY15" s="183"/>
      <c r="PWZ15" s="126"/>
      <c r="PXA15" s="183"/>
      <c r="PXB15" s="126"/>
      <c r="PXC15" s="183"/>
      <c r="PXD15" s="126"/>
      <c r="PXE15" s="183"/>
      <c r="PXF15" s="126"/>
      <c r="PXG15" s="183"/>
      <c r="PXH15" s="126"/>
      <c r="PXI15" s="183"/>
      <c r="PXJ15" s="126"/>
      <c r="PXK15" s="183"/>
      <c r="PXL15" s="126"/>
      <c r="PXM15" s="183"/>
      <c r="PXN15" s="126"/>
      <c r="PXO15" s="183"/>
      <c r="PXP15" s="126"/>
      <c r="PXQ15" s="183"/>
      <c r="PXR15" s="126"/>
      <c r="PXS15" s="183"/>
      <c r="PXT15" s="126"/>
      <c r="PXU15" s="183"/>
      <c r="PXV15" s="126"/>
      <c r="PXW15" s="183"/>
      <c r="PXX15" s="126"/>
      <c r="PXY15" s="183"/>
      <c r="PXZ15" s="126"/>
      <c r="PYA15" s="183"/>
      <c r="PYB15" s="126"/>
      <c r="PYC15" s="183"/>
      <c r="PYD15" s="126"/>
      <c r="PYE15" s="183"/>
      <c r="PYF15" s="126"/>
      <c r="PYG15" s="183"/>
      <c r="PYH15" s="126"/>
      <c r="PYI15" s="183"/>
      <c r="PYJ15" s="126"/>
      <c r="PYK15" s="183"/>
      <c r="PYL15" s="126"/>
      <c r="PYM15" s="183"/>
      <c r="PYN15" s="126"/>
      <c r="PYO15" s="183"/>
      <c r="PYP15" s="126"/>
      <c r="PYQ15" s="183"/>
      <c r="PYR15" s="126"/>
      <c r="PYS15" s="183"/>
      <c r="PYT15" s="126"/>
      <c r="PYU15" s="183"/>
      <c r="PYV15" s="126"/>
      <c r="PYW15" s="183"/>
      <c r="PYX15" s="126"/>
      <c r="PYY15" s="183"/>
      <c r="PYZ15" s="126"/>
      <c r="PZA15" s="183"/>
      <c r="PZB15" s="126"/>
      <c r="PZC15" s="183"/>
      <c r="PZD15" s="126"/>
      <c r="PZE15" s="183"/>
      <c r="PZF15" s="126"/>
      <c r="PZG15" s="183"/>
      <c r="PZH15" s="126"/>
      <c r="PZI15" s="183"/>
      <c r="PZJ15" s="126"/>
      <c r="PZK15" s="183"/>
      <c r="PZL15" s="126"/>
      <c r="PZM15" s="183"/>
      <c r="PZN15" s="126"/>
      <c r="PZO15" s="183"/>
      <c r="PZP15" s="126"/>
      <c r="PZQ15" s="183"/>
      <c r="PZR15" s="126"/>
      <c r="PZS15" s="183"/>
      <c r="PZT15" s="126"/>
      <c r="PZU15" s="183"/>
      <c r="PZV15" s="126"/>
      <c r="PZW15" s="183"/>
      <c r="PZX15" s="126"/>
      <c r="PZY15" s="183"/>
      <c r="PZZ15" s="126"/>
      <c r="QAA15" s="183"/>
      <c r="QAB15" s="126"/>
      <c r="QAC15" s="183"/>
      <c r="QAD15" s="126"/>
      <c r="QAE15" s="183"/>
      <c r="QAF15" s="126"/>
      <c r="QAG15" s="183"/>
      <c r="QAH15" s="126"/>
      <c r="QAI15" s="183"/>
      <c r="QAJ15" s="126"/>
      <c r="QAK15" s="183"/>
      <c r="QAL15" s="126"/>
      <c r="QAM15" s="183"/>
      <c r="QAN15" s="126"/>
      <c r="QAO15" s="183"/>
      <c r="QAP15" s="126"/>
      <c r="QAQ15" s="183"/>
      <c r="QAR15" s="126"/>
      <c r="QAS15" s="183"/>
      <c r="QAT15" s="126"/>
      <c r="QAU15" s="183"/>
      <c r="QAV15" s="126"/>
      <c r="QAW15" s="183"/>
      <c r="QAX15" s="126"/>
      <c r="QAY15" s="183"/>
      <c r="QAZ15" s="126"/>
      <c r="QBA15" s="183"/>
      <c r="QBB15" s="126"/>
      <c r="QBC15" s="183"/>
      <c r="QBD15" s="126"/>
      <c r="QBE15" s="183"/>
      <c r="QBF15" s="126"/>
      <c r="QBG15" s="183"/>
      <c r="QBH15" s="126"/>
      <c r="QBI15" s="183"/>
      <c r="QBJ15" s="126"/>
      <c r="QBK15" s="183"/>
      <c r="QBL15" s="126"/>
      <c r="QBM15" s="183"/>
      <c r="QBN15" s="126"/>
      <c r="QBO15" s="183"/>
      <c r="QBP15" s="126"/>
      <c r="QBQ15" s="183"/>
      <c r="QBR15" s="126"/>
      <c r="QBS15" s="183"/>
      <c r="QBT15" s="126"/>
      <c r="QBU15" s="183"/>
      <c r="QBV15" s="126"/>
      <c r="QBW15" s="183"/>
      <c r="QBX15" s="126"/>
      <c r="QBY15" s="183"/>
      <c r="QBZ15" s="126"/>
      <c r="QCA15" s="183"/>
      <c r="QCB15" s="126"/>
      <c r="QCC15" s="183"/>
      <c r="QCD15" s="126"/>
      <c r="QCE15" s="183"/>
      <c r="QCF15" s="126"/>
      <c r="QCG15" s="183"/>
      <c r="QCH15" s="126"/>
      <c r="QCI15" s="183"/>
      <c r="QCJ15" s="126"/>
      <c r="QCK15" s="183"/>
      <c r="QCL15" s="126"/>
      <c r="QCM15" s="183"/>
      <c r="QCN15" s="126"/>
      <c r="QCO15" s="183"/>
      <c r="QCP15" s="126"/>
      <c r="QCQ15" s="183"/>
      <c r="QCR15" s="126"/>
      <c r="QCS15" s="183"/>
      <c r="QCT15" s="126"/>
      <c r="QCU15" s="183"/>
      <c r="QCV15" s="126"/>
      <c r="QCW15" s="183"/>
      <c r="QCX15" s="126"/>
      <c r="QCY15" s="183"/>
      <c r="QCZ15" s="126"/>
      <c r="QDA15" s="183"/>
      <c r="QDB15" s="126"/>
      <c r="QDC15" s="183"/>
      <c r="QDD15" s="126"/>
      <c r="QDE15" s="183"/>
      <c r="QDF15" s="126"/>
      <c r="QDG15" s="183"/>
      <c r="QDH15" s="126"/>
      <c r="QDI15" s="183"/>
      <c r="QDJ15" s="126"/>
      <c r="QDK15" s="183"/>
      <c r="QDL15" s="126"/>
      <c r="QDM15" s="183"/>
      <c r="QDN15" s="126"/>
      <c r="QDO15" s="183"/>
      <c r="QDP15" s="126"/>
      <c r="QDQ15" s="183"/>
      <c r="QDR15" s="126"/>
      <c r="QDS15" s="183"/>
      <c r="QDT15" s="126"/>
      <c r="QDU15" s="183"/>
      <c r="QDV15" s="126"/>
      <c r="QDW15" s="183"/>
      <c r="QDX15" s="126"/>
      <c r="QDY15" s="183"/>
      <c r="QDZ15" s="126"/>
      <c r="QEA15" s="183"/>
      <c r="QEB15" s="126"/>
      <c r="QEC15" s="183"/>
      <c r="QED15" s="126"/>
      <c r="QEE15" s="183"/>
      <c r="QEF15" s="126"/>
      <c r="QEG15" s="183"/>
      <c r="QEH15" s="126"/>
      <c r="QEI15" s="183"/>
      <c r="QEJ15" s="126"/>
      <c r="QEK15" s="183"/>
      <c r="QEL15" s="126"/>
      <c r="QEM15" s="183"/>
      <c r="QEN15" s="126"/>
      <c r="QEO15" s="183"/>
      <c r="QEP15" s="126"/>
      <c r="QEQ15" s="183"/>
      <c r="QER15" s="126"/>
      <c r="QES15" s="183"/>
      <c r="QET15" s="126"/>
      <c r="QEU15" s="183"/>
      <c r="QEV15" s="126"/>
      <c r="QEW15" s="183"/>
      <c r="QEX15" s="126"/>
      <c r="QEY15" s="183"/>
      <c r="QEZ15" s="126"/>
      <c r="QFA15" s="183"/>
      <c r="QFB15" s="126"/>
      <c r="QFC15" s="183"/>
      <c r="QFD15" s="126"/>
      <c r="QFE15" s="183"/>
      <c r="QFF15" s="126"/>
      <c r="QFG15" s="183"/>
      <c r="QFH15" s="126"/>
      <c r="QFI15" s="183"/>
      <c r="QFJ15" s="126"/>
      <c r="QFK15" s="183"/>
      <c r="QFL15" s="126"/>
      <c r="QFM15" s="183"/>
      <c r="QFN15" s="126"/>
      <c r="QFO15" s="183"/>
      <c r="QFP15" s="126"/>
      <c r="QFQ15" s="183"/>
      <c r="QFR15" s="126"/>
      <c r="QFS15" s="183"/>
      <c r="QFT15" s="126"/>
      <c r="QFU15" s="183"/>
      <c r="QFV15" s="126"/>
      <c r="QFW15" s="183"/>
      <c r="QFX15" s="126"/>
      <c r="QFY15" s="183"/>
      <c r="QFZ15" s="126"/>
      <c r="QGA15" s="183"/>
      <c r="QGB15" s="126"/>
      <c r="QGC15" s="183"/>
      <c r="QGD15" s="126"/>
      <c r="QGE15" s="183"/>
      <c r="QGF15" s="126"/>
      <c r="QGG15" s="183"/>
      <c r="QGH15" s="126"/>
      <c r="QGI15" s="183"/>
      <c r="QGJ15" s="126"/>
      <c r="QGK15" s="183"/>
      <c r="QGL15" s="126"/>
      <c r="QGM15" s="183"/>
      <c r="QGN15" s="126"/>
      <c r="QGO15" s="183"/>
      <c r="QGP15" s="126"/>
      <c r="QGQ15" s="183"/>
      <c r="QGR15" s="126"/>
      <c r="QGS15" s="183"/>
      <c r="QGT15" s="126"/>
      <c r="QGU15" s="183"/>
      <c r="QGV15" s="126"/>
      <c r="QGW15" s="183"/>
      <c r="QGX15" s="126"/>
      <c r="QGY15" s="183"/>
      <c r="QGZ15" s="126"/>
      <c r="QHA15" s="183"/>
      <c r="QHB15" s="126"/>
      <c r="QHC15" s="183"/>
      <c r="QHD15" s="126"/>
      <c r="QHE15" s="183"/>
      <c r="QHF15" s="126"/>
      <c r="QHG15" s="183"/>
      <c r="QHH15" s="126"/>
      <c r="QHI15" s="183"/>
      <c r="QHJ15" s="126"/>
      <c r="QHK15" s="183"/>
      <c r="QHL15" s="126"/>
      <c r="QHM15" s="183"/>
      <c r="QHN15" s="126"/>
      <c r="QHO15" s="183"/>
      <c r="QHP15" s="126"/>
      <c r="QHQ15" s="183"/>
      <c r="QHR15" s="126"/>
      <c r="QHS15" s="183"/>
      <c r="QHT15" s="126"/>
      <c r="QHU15" s="183"/>
      <c r="QHV15" s="126"/>
      <c r="QHW15" s="183"/>
      <c r="QHX15" s="126"/>
      <c r="QHY15" s="183"/>
      <c r="QHZ15" s="126"/>
      <c r="QIA15" s="183"/>
      <c r="QIB15" s="126"/>
      <c r="QIC15" s="183"/>
      <c r="QID15" s="126"/>
      <c r="QIE15" s="183"/>
      <c r="QIF15" s="126"/>
      <c r="QIG15" s="183"/>
      <c r="QIH15" s="126"/>
      <c r="QII15" s="183"/>
      <c r="QIJ15" s="126"/>
      <c r="QIK15" s="183"/>
      <c r="QIL15" s="126"/>
      <c r="QIM15" s="183"/>
      <c r="QIN15" s="126"/>
      <c r="QIO15" s="183"/>
      <c r="QIP15" s="126"/>
      <c r="QIQ15" s="183"/>
      <c r="QIR15" s="126"/>
      <c r="QIS15" s="183"/>
      <c r="QIT15" s="126"/>
      <c r="QIU15" s="183"/>
      <c r="QIV15" s="126"/>
      <c r="QIW15" s="183"/>
      <c r="QIX15" s="126"/>
      <c r="QIY15" s="183"/>
      <c r="QIZ15" s="126"/>
      <c r="QJA15" s="183"/>
      <c r="QJB15" s="126"/>
      <c r="QJC15" s="183"/>
      <c r="QJD15" s="126"/>
      <c r="QJE15" s="183"/>
      <c r="QJF15" s="126"/>
      <c r="QJG15" s="183"/>
      <c r="QJH15" s="126"/>
      <c r="QJI15" s="183"/>
      <c r="QJJ15" s="126"/>
      <c r="QJK15" s="183"/>
      <c r="QJL15" s="126"/>
      <c r="QJM15" s="183"/>
      <c r="QJN15" s="126"/>
      <c r="QJO15" s="183"/>
      <c r="QJP15" s="126"/>
      <c r="QJQ15" s="183"/>
      <c r="QJR15" s="126"/>
      <c r="QJS15" s="183"/>
      <c r="QJT15" s="126"/>
      <c r="QJU15" s="183"/>
      <c r="QJV15" s="126"/>
      <c r="QJW15" s="183"/>
      <c r="QJX15" s="126"/>
      <c r="QJY15" s="183"/>
      <c r="QJZ15" s="126"/>
      <c r="QKA15" s="183"/>
      <c r="QKB15" s="126"/>
      <c r="QKC15" s="183"/>
      <c r="QKD15" s="126"/>
      <c r="QKE15" s="183"/>
      <c r="QKF15" s="126"/>
      <c r="QKG15" s="183"/>
      <c r="QKH15" s="126"/>
      <c r="QKI15" s="183"/>
      <c r="QKJ15" s="126"/>
      <c r="QKK15" s="183"/>
      <c r="QKL15" s="126"/>
      <c r="QKM15" s="183"/>
      <c r="QKN15" s="126"/>
      <c r="QKO15" s="183"/>
      <c r="QKP15" s="126"/>
      <c r="QKQ15" s="183"/>
      <c r="QKR15" s="126"/>
      <c r="QKS15" s="183"/>
      <c r="QKT15" s="126"/>
      <c r="QKU15" s="183"/>
      <c r="QKV15" s="126"/>
      <c r="QKW15" s="183"/>
      <c r="QKX15" s="126"/>
      <c r="QKY15" s="183"/>
      <c r="QKZ15" s="126"/>
      <c r="QLA15" s="183"/>
      <c r="QLB15" s="126"/>
      <c r="QLC15" s="183"/>
      <c r="QLD15" s="126"/>
      <c r="QLE15" s="183"/>
      <c r="QLF15" s="126"/>
      <c r="QLG15" s="183"/>
      <c r="QLH15" s="126"/>
      <c r="QLI15" s="183"/>
      <c r="QLJ15" s="126"/>
      <c r="QLK15" s="183"/>
      <c r="QLL15" s="126"/>
      <c r="QLM15" s="183"/>
      <c r="QLN15" s="126"/>
      <c r="QLO15" s="183"/>
      <c r="QLP15" s="126"/>
      <c r="QLQ15" s="183"/>
      <c r="QLR15" s="126"/>
      <c r="QLS15" s="183"/>
      <c r="QLT15" s="126"/>
      <c r="QLU15" s="183"/>
      <c r="QLV15" s="126"/>
      <c r="QLW15" s="183"/>
      <c r="QLX15" s="126"/>
      <c r="QLY15" s="183"/>
      <c r="QLZ15" s="126"/>
      <c r="QMA15" s="183"/>
      <c r="QMB15" s="126"/>
      <c r="QMC15" s="183"/>
      <c r="QMD15" s="126"/>
      <c r="QME15" s="183"/>
      <c r="QMF15" s="126"/>
      <c r="QMG15" s="183"/>
      <c r="QMH15" s="126"/>
      <c r="QMI15" s="183"/>
      <c r="QMJ15" s="126"/>
      <c r="QMK15" s="183"/>
      <c r="QML15" s="126"/>
      <c r="QMM15" s="183"/>
      <c r="QMN15" s="126"/>
      <c r="QMO15" s="183"/>
      <c r="QMP15" s="126"/>
      <c r="QMQ15" s="183"/>
      <c r="QMR15" s="126"/>
      <c r="QMS15" s="183"/>
      <c r="QMT15" s="126"/>
      <c r="QMU15" s="183"/>
      <c r="QMV15" s="126"/>
      <c r="QMW15" s="183"/>
      <c r="QMX15" s="126"/>
      <c r="QMY15" s="183"/>
      <c r="QMZ15" s="126"/>
      <c r="QNA15" s="183"/>
      <c r="QNB15" s="126"/>
      <c r="QNC15" s="183"/>
      <c r="QND15" s="126"/>
      <c r="QNE15" s="183"/>
      <c r="QNF15" s="126"/>
      <c r="QNG15" s="183"/>
      <c r="QNH15" s="126"/>
      <c r="QNI15" s="183"/>
      <c r="QNJ15" s="126"/>
      <c r="QNK15" s="183"/>
      <c r="QNL15" s="126"/>
      <c r="QNM15" s="183"/>
      <c r="QNN15" s="126"/>
      <c r="QNO15" s="183"/>
      <c r="QNP15" s="126"/>
      <c r="QNQ15" s="183"/>
      <c r="QNR15" s="126"/>
      <c r="QNS15" s="183"/>
      <c r="QNT15" s="126"/>
      <c r="QNU15" s="183"/>
      <c r="QNV15" s="126"/>
      <c r="QNW15" s="183"/>
      <c r="QNX15" s="126"/>
      <c r="QNY15" s="183"/>
      <c r="QNZ15" s="126"/>
      <c r="QOA15" s="183"/>
      <c r="QOB15" s="126"/>
      <c r="QOC15" s="183"/>
      <c r="QOD15" s="126"/>
      <c r="QOE15" s="183"/>
      <c r="QOF15" s="126"/>
      <c r="QOG15" s="183"/>
      <c r="QOH15" s="126"/>
      <c r="QOI15" s="183"/>
      <c r="QOJ15" s="126"/>
      <c r="QOK15" s="183"/>
      <c r="QOL15" s="126"/>
      <c r="QOM15" s="183"/>
      <c r="QON15" s="126"/>
      <c r="QOO15" s="183"/>
      <c r="QOP15" s="126"/>
      <c r="QOQ15" s="183"/>
      <c r="QOR15" s="126"/>
      <c r="QOS15" s="183"/>
      <c r="QOT15" s="126"/>
      <c r="QOU15" s="183"/>
      <c r="QOV15" s="126"/>
      <c r="QOW15" s="183"/>
      <c r="QOX15" s="126"/>
      <c r="QOY15" s="183"/>
      <c r="QOZ15" s="126"/>
      <c r="QPA15" s="183"/>
      <c r="QPB15" s="126"/>
      <c r="QPC15" s="183"/>
      <c r="QPD15" s="126"/>
      <c r="QPE15" s="183"/>
      <c r="QPF15" s="126"/>
      <c r="QPG15" s="183"/>
      <c r="QPH15" s="126"/>
      <c r="QPI15" s="183"/>
      <c r="QPJ15" s="126"/>
      <c r="QPK15" s="183"/>
      <c r="QPL15" s="126"/>
      <c r="QPM15" s="183"/>
      <c r="QPN15" s="126"/>
      <c r="QPO15" s="183"/>
      <c r="QPP15" s="126"/>
      <c r="QPQ15" s="183"/>
      <c r="QPR15" s="126"/>
      <c r="QPS15" s="183"/>
      <c r="QPT15" s="126"/>
      <c r="QPU15" s="183"/>
      <c r="QPV15" s="126"/>
      <c r="QPW15" s="183"/>
      <c r="QPX15" s="126"/>
      <c r="QPY15" s="183"/>
      <c r="QPZ15" s="126"/>
      <c r="QQA15" s="183"/>
      <c r="QQB15" s="126"/>
      <c r="QQC15" s="183"/>
      <c r="QQD15" s="126"/>
      <c r="QQE15" s="183"/>
      <c r="QQF15" s="126"/>
      <c r="QQG15" s="183"/>
      <c r="QQH15" s="126"/>
      <c r="QQI15" s="183"/>
      <c r="QQJ15" s="126"/>
      <c r="QQK15" s="183"/>
      <c r="QQL15" s="126"/>
      <c r="QQM15" s="183"/>
      <c r="QQN15" s="126"/>
      <c r="QQO15" s="183"/>
      <c r="QQP15" s="126"/>
      <c r="QQQ15" s="183"/>
      <c r="QQR15" s="126"/>
      <c r="QQS15" s="183"/>
      <c r="QQT15" s="126"/>
      <c r="QQU15" s="183"/>
      <c r="QQV15" s="126"/>
      <c r="QQW15" s="183"/>
      <c r="QQX15" s="126"/>
      <c r="QQY15" s="183"/>
      <c r="QQZ15" s="126"/>
      <c r="QRA15" s="183"/>
      <c r="QRB15" s="126"/>
      <c r="QRC15" s="183"/>
      <c r="QRD15" s="126"/>
      <c r="QRE15" s="183"/>
      <c r="QRF15" s="126"/>
      <c r="QRG15" s="183"/>
      <c r="QRH15" s="126"/>
      <c r="QRI15" s="183"/>
      <c r="QRJ15" s="126"/>
      <c r="QRK15" s="183"/>
      <c r="QRL15" s="126"/>
      <c r="QRM15" s="183"/>
      <c r="QRN15" s="126"/>
      <c r="QRO15" s="183"/>
      <c r="QRP15" s="126"/>
      <c r="QRQ15" s="183"/>
      <c r="QRR15" s="126"/>
      <c r="QRS15" s="183"/>
      <c r="QRT15" s="126"/>
      <c r="QRU15" s="183"/>
      <c r="QRV15" s="126"/>
      <c r="QRW15" s="183"/>
      <c r="QRX15" s="126"/>
      <c r="QRY15" s="183"/>
      <c r="QRZ15" s="126"/>
      <c r="QSA15" s="183"/>
      <c r="QSB15" s="126"/>
      <c r="QSC15" s="183"/>
      <c r="QSD15" s="126"/>
      <c r="QSE15" s="183"/>
      <c r="QSF15" s="126"/>
      <c r="QSG15" s="183"/>
      <c r="QSH15" s="126"/>
      <c r="QSI15" s="183"/>
      <c r="QSJ15" s="126"/>
      <c r="QSK15" s="183"/>
      <c r="QSL15" s="126"/>
      <c r="QSM15" s="183"/>
      <c r="QSN15" s="126"/>
      <c r="QSO15" s="183"/>
      <c r="QSP15" s="126"/>
      <c r="QSQ15" s="183"/>
      <c r="QSR15" s="126"/>
      <c r="QSS15" s="183"/>
      <c r="QST15" s="126"/>
      <c r="QSU15" s="183"/>
      <c r="QSV15" s="126"/>
      <c r="QSW15" s="183"/>
      <c r="QSX15" s="126"/>
      <c r="QSY15" s="183"/>
      <c r="QSZ15" s="126"/>
      <c r="QTA15" s="183"/>
      <c r="QTB15" s="126"/>
      <c r="QTC15" s="183"/>
      <c r="QTD15" s="126"/>
      <c r="QTE15" s="183"/>
      <c r="QTF15" s="126"/>
      <c r="QTG15" s="183"/>
      <c r="QTH15" s="126"/>
      <c r="QTI15" s="183"/>
      <c r="QTJ15" s="126"/>
      <c r="QTK15" s="183"/>
      <c r="QTL15" s="126"/>
      <c r="QTM15" s="183"/>
      <c r="QTN15" s="126"/>
      <c r="QTO15" s="183"/>
      <c r="QTP15" s="126"/>
      <c r="QTQ15" s="183"/>
      <c r="QTR15" s="126"/>
      <c r="QTS15" s="183"/>
      <c r="QTT15" s="126"/>
      <c r="QTU15" s="183"/>
      <c r="QTV15" s="126"/>
      <c r="QTW15" s="183"/>
      <c r="QTX15" s="126"/>
      <c r="QTY15" s="183"/>
      <c r="QTZ15" s="126"/>
      <c r="QUA15" s="183"/>
      <c r="QUB15" s="126"/>
      <c r="QUC15" s="183"/>
      <c r="QUD15" s="126"/>
      <c r="QUE15" s="183"/>
      <c r="QUF15" s="126"/>
      <c r="QUG15" s="183"/>
      <c r="QUH15" s="126"/>
      <c r="QUI15" s="183"/>
      <c r="QUJ15" s="126"/>
      <c r="QUK15" s="183"/>
      <c r="QUL15" s="126"/>
      <c r="QUM15" s="183"/>
      <c r="QUN15" s="126"/>
      <c r="QUO15" s="183"/>
      <c r="QUP15" s="126"/>
      <c r="QUQ15" s="183"/>
      <c r="QUR15" s="126"/>
      <c r="QUS15" s="183"/>
      <c r="QUT15" s="126"/>
      <c r="QUU15" s="183"/>
      <c r="QUV15" s="126"/>
      <c r="QUW15" s="183"/>
      <c r="QUX15" s="126"/>
      <c r="QUY15" s="183"/>
      <c r="QUZ15" s="126"/>
      <c r="QVA15" s="183"/>
      <c r="QVB15" s="126"/>
      <c r="QVC15" s="183"/>
      <c r="QVD15" s="126"/>
      <c r="QVE15" s="183"/>
      <c r="QVF15" s="126"/>
      <c r="QVG15" s="183"/>
      <c r="QVH15" s="126"/>
      <c r="QVI15" s="183"/>
      <c r="QVJ15" s="126"/>
      <c r="QVK15" s="183"/>
      <c r="QVL15" s="126"/>
      <c r="QVM15" s="183"/>
      <c r="QVN15" s="126"/>
      <c r="QVO15" s="183"/>
      <c r="QVP15" s="126"/>
      <c r="QVQ15" s="183"/>
      <c r="QVR15" s="126"/>
      <c r="QVS15" s="183"/>
      <c r="QVT15" s="126"/>
      <c r="QVU15" s="183"/>
      <c r="QVV15" s="126"/>
      <c r="QVW15" s="183"/>
      <c r="QVX15" s="126"/>
      <c r="QVY15" s="183"/>
      <c r="QVZ15" s="126"/>
      <c r="QWA15" s="183"/>
      <c r="QWB15" s="126"/>
      <c r="QWC15" s="183"/>
      <c r="QWD15" s="126"/>
      <c r="QWE15" s="183"/>
      <c r="QWF15" s="126"/>
      <c r="QWG15" s="183"/>
      <c r="QWH15" s="126"/>
      <c r="QWI15" s="183"/>
      <c r="QWJ15" s="126"/>
      <c r="QWK15" s="183"/>
      <c r="QWL15" s="126"/>
      <c r="QWM15" s="183"/>
      <c r="QWN15" s="126"/>
      <c r="QWO15" s="183"/>
      <c r="QWP15" s="126"/>
      <c r="QWQ15" s="183"/>
      <c r="QWR15" s="126"/>
      <c r="QWS15" s="183"/>
      <c r="QWT15" s="126"/>
      <c r="QWU15" s="183"/>
      <c r="QWV15" s="126"/>
      <c r="QWW15" s="183"/>
      <c r="QWX15" s="126"/>
      <c r="QWY15" s="183"/>
      <c r="QWZ15" s="126"/>
      <c r="QXA15" s="183"/>
      <c r="QXB15" s="126"/>
      <c r="QXC15" s="183"/>
      <c r="QXD15" s="126"/>
      <c r="QXE15" s="183"/>
      <c r="QXF15" s="126"/>
      <c r="QXG15" s="183"/>
      <c r="QXH15" s="126"/>
      <c r="QXI15" s="183"/>
      <c r="QXJ15" s="126"/>
      <c r="QXK15" s="183"/>
      <c r="QXL15" s="126"/>
      <c r="QXM15" s="183"/>
      <c r="QXN15" s="126"/>
      <c r="QXO15" s="183"/>
      <c r="QXP15" s="126"/>
      <c r="QXQ15" s="183"/>
      <c r="QXR15" s="126"/>
      <c r="QXS15" s="183"/>
      <c r="QXT15" s="126"/>
      <c r="QXU15" s="183"/>
      <c r="QXV15" s="126"/>
      <c r="QXW15" s="183"/>
      <c r="QXX15" s="126"/>
      <c r="QXY15" s="183"/>
      <c r="QXZ15" s="126"/>
      <c r="QYA15" s="183"/>
      <c r="QYB15" s="126"/>
      <c r="QYC15" s="183"/>
      <c r="QYD15" s="126"/>
      <c r="QYE15" s="183"/>
      <c r="QYF15" s="126"/>
      <c r="QYG15" s="183"/>
      <c r="QYH15" s="126"/>
      <c r="QYI15" s="183"/>
      <c r="QYJ15" s="126"/>
      <c r="QYK15" s="183"/>
      <c r="QYL15" s="126"/>
      <c r="QYM15" s="183"/>
      <c r="QYN15" s="126"/>
      <c r="QYO15" s="183"/>
      <c r="QYP15" s="126"/>
      <c r="QYQ15" s="183"/>
      <c r="QYR15" s="126"/>
      <c r="QYS15" s="183"/>
      <c r="QYT15" s="126"/>
      <c r="QYU15" s="183"/>
      <c r="QYV15" s="126"/>
      <c r="QYW15" s="183"/>
      <c r="QYX15" s="126"/>
      <c r="QYY15" s="183"/>
      <c r="QYZ15" s="126"/>
      <c r="QZA15" s="183"/>
      <c r="QZB15" s="126"/>
      <c r="QZC15" s="183"/>
      <c r="QZD15" s="126"/>
      <c r="QZE15" s="183"/>
      <c r="QZF15" s="126"/>
      <c r="QZG15" s="183"/>
      <c r="QZH15" s="126"/>
      <c r="QZI15" s="183"/>
      <c r="QZJ15" s="126"/>
      <c r="QZK15" s="183"/>
      <c r="QZL15" s="126"/>
      <c r="QZM15" s="183"/>
      <c r="QZN15" s="126"/>
      <c r="QZO15" s="183"/>
      <c r="QZP15" s="126"/>
      <c r="QZQ15" s="183"/>
      <c r="QZR15" s="126"/>
      <c r="QZS15" s="183"/>
      <c r="QZT15" s="126"/>
      <c r="QZU15" s="183"/>
      <c r="QZV15" s="126"/>
      <c r="QZW15" s="183"/>
      <c r="QZX15" s="126"/>
      <c r="QZY15" s="183"/>
      <c r="QZZ15" s="126"/>
      <c r="RAA15" s="183"/>
      <c r="RAB15" s="126"/>
      <c r="RAC15" s="183"/>
      <c r="RAD15" s="126"/>
      <c r="RAE15" s="183"/>
      <c r="RAF15" s="126"/>
      <c r="RAG15" s="183"/>
      <c r="RAH15" s="126"/>
      <c r="RAI15" s="183"/>
      <c r="RAJ15" s="126"/>
      <c r="RAK15" s="183"/>
      <c r="RAL15" s="126"/>
      <c r="RAM15" s="183"/>
      <c r="RAN15" s="126"/>
      <c r="RAO15" s="183"/>
      <c r="RAP15" s="126"/>
      <c r="RAQ15" s="183"/>
      <c r="RAR15" s="126"/>
      <c r="RAS15" s="183"/>
      <c r="RAT15" s="126"/>
      <c r="RAU15" s="183"/>
      <c r="RAV15" s="126"/>
      <c r="RAW15" s="183"/>
      <c r="RAX15" s="126"/>
      <c r="RAY15" s="183"/>
      <c r="RAZ15" s="126"/>
      <c r="RBA15" s="183"/>
      <c r="RBB15" s="126"/>
      <c r="RBC15" s="183"/>
      <c r="RBD15" s="126"/>
      <c r="RBE15" s="183"/>
      <c r="RBF15" s="126"/>
      <c r="RBG15" s="183"/>
      <c r="RBH15" s="126"/>
      <c r="RBI15" s="183"/>
      <c r="RBJ15" s="126"/>
      <c r="RBK15" s="183"/>
      <c r="RBL15" s="126"/>
      <c r="RBM15" s="183"/>
      <c r="RBN15" s="126"/>
      <c r="RBO15" s="183"/>
      <c r="RBP15" s="126"/>
      <c r="RBQ15" s="183"/>
      <c r="RBR15" s="126"/>
      <c r="RBS15" s="183"/>
      <c r="RBT15" s="126"/>
      <c r="RBU15" s="183"/>
      <c r="RBV15" s="126"/>
      <c r="RBW15" s="183"/>
      <c r="RBX15" s="126"/>
      <c r="RBY15" s="183"/>
      <c r="RBZ15" s="126"/>
      <c r="RCA15" s="183"/>
      <c r="RCB15" s="126"/>
      <c r="RCC15" s="183"/>
      <c r="RCD15" s="126"/>
      <c r="RCE15" s="183"/>
      <c r="RCF15" s="126"/>
      <c r="RCG15" s="183"/>
      <c r="RCH15" s="126"/>
      <c r="RCI15" s="183"/>
      <c r="RCJ15" s="126"/>
      <c r="RCK15" s="183"/>
      <c r="RCL15" s="126"/>
      <c r="RCM15" s="183"/>
      <c r="RCN15" s="126"/>
      <c r="RCO15" s="183"/>
      <c r="RCP15" s="126"/>
      <c r="RCQ15" s="183"/>
      <c r="RCR15" s="126"/>
      <c r="RCS15" s="183"/>
      <c r="RCT15" s="126"/>
      <c r="RCU15" s="183"/>
      <c r="RCV15" s="126"/>
      <c r="RCW15" s="183"/>
      <c r="RCX15" s="126"/>
      <c r="RCY15" s="183"/>
      <c r="RCZ15" s="126"/>
      <c r="RDA15" s="183"/>
      <c r="RDB15" s="126"/>
      <c r="RDC15" s="183"/>
      <c r="RDD15" s="126"/>
      <c r="RDE15" s="183"/>
      <c r="RDF15" s="126"/>
      <c r="RDG15" s="183"/>
      <c r="RDH15" s="126"/>
      <c r="RDI15" s="183"/>
      <c r="RDJ15" s="126"/>
      <c r="RDK15" s="183"/>
      <c r="RDL15" s="126"/>
      <c r="RDM15" s="183"/>
      <c r="RDN15" s="126"/>
      <c r="RDO15" s="183"/>
      <c r="RDP15" s="126"/>
      <c r="RDQ15" s="183"/>
      <c r="RDR15" s="126"/>
      <c r="RDS15" s="183"/>
      <c r="RDT15" s="126"/>
      <c r="RDU15" s="183"/>
      <c r="RDV15" s="126"/>
      <c r="RDW15" s="183"/>
      <c r="RDX15" s="126"/>
      <c r="RDY15" s="183"/>
      <c r="RDZ15" s="126"/>
      <c r="REA15" s="183"/>
      <c r="REB15" s="126"/>
      <c r="REC15" s="183"/>
      <c r="RED15" s="126"/>
      <c r="REE15" s="183"/>
      <c r="REF15" s="126"/>
      <c r="REG15" s="183"/>
      <c r="REH15" s="126"/>
      <c r="REI15" s="183"/>
      <c r="REJ15" s="126"/>
      <c r="REK15" s="183"/>
      <c r="REL15" s="126"/>
      <c r="REM15" s="183"/>
      <c r="REN15" s="126"/>
      <c r="REO15" s="183"/>
      <c r="REP15" s="126"/>
      <c r="REQ15" s="183"/>
      <c r="RER15" s="126"/>
      <c r="RES15" s="183"/>
      <c r="RET15" s="126"/>
      <c r="REU15" s="183"/>
      <c r="REV15" s="126"/>
      <c r="REW15" s="183"/>
      <c r="REX15" s="126"/>
      <c r="REY15" s="183"/>
      <c r="REZ15" s="126"/>
      <c r="RFA15" s="183"/>
      <c r="RFB15" s="126"/>
      <c r="RFC15" s="183"/>
      <c r="RFD15" s="126"/>
      <c r="RFE15" s="183"/>
      <c r="RFF15" s="126"/>
      <c r="RFG15" s="183"/>
      <c r="RFH15" s="126"/>
      <c r="RFI15" s="183"/>
      <c r="RFJ15" s="126"/>
      <c r="RFK15" s="183"/>
      <c r="RFL15" s="126"/>
      <c r="RFM15" s="183"/>
      <c r="RFN15" s="126"/>
      <c r="RFO15" s="183"/>
      <c r="RFP15" s="126"/>
      <c r="RFQ15" s="183"/>
      <c r="RFR15" s="126"/>
      <c r="RFS15" s="183"/>
      <c r="RFT15" s="126"/>
      <c r="RFU15" s="183"/>
      <c r="RFV15" s="126"/>
      <c r="RFW15" s="183"/>
      <c r="RFX15" s="126"/>
      <c r="RFY15" s="183"/>
      <c r="RFZ15" s="126"/>
      <c r="RGA15" s="183"/>
      <c r="RGB15" s="126"/>
      <c r="RGC15" s="183"/>
      <c r="RGD15" s="126"/>
      <c r="RGE15" s="183"/>
      <c r="RGF15" s="126"/>
      <c r="RGG15" s="183"/>
      <c r="RGH15" s="126"/>
      <c r="RGI15" s="183"/>
      <c r="RGJ15" s="126"/>
      <c r="RGK15" s="183"/>
      <c r="RGL15" s="126"/>
      <c r="RGM15" s="183"/>
      <c r="RGN15" s="126"/>
      <c r="RGO15" s="183"/>
      <c r="RGP15" s="126"/>
      <c r="RGQ15" s="183"/>
      <c r="RGR15" s="126"/>
      <c r="RGS15" s="183"/>
      <c r="RGT15" s="126"/>
      <c r="RGU15" s="183"/>
      <c r="RGV15" s="126"/>
      <c r="RGW15" s="183"/>
      <c r="RGX15" s="126"/>
      <c r="RGY15" s="183"/>
      <c r="RGZ15" s="126"/>
      <c r="RHA15" s="183"/>
      <c r="RHB15" s="126"/>
      <c r="RHC15" s="183"/>
      <c r="RHD15" s="126"/>
      <c r="RHE15" s="183"/>
      <c r="RHF15" s="126"/>
      <c r="RHG15" s="183"/>
      <c r="RHH15" s="126"/>
      <c r="RHI15" s="183"/>
      <c r="RHJ15" s="126"/>
      <c r="RHK15" s="183"/>
      <c r="RHL15" s="126"/>
      <c r="RHM15" s="183"/>
      <c r="RHN15" s="126"/>
      <c r="RHO15" s="183"/>
      <c r="RHP15" s="126"/>
      <c r="RHQ15" s="183"/>
      <c r="RHR15" s="126"/>
      <c r="RHS15" s="183"/>
      <c r="RHT15" s="126"/>
      <c r="RHU15" s="183"/>
      <c r="RHV15" s="126"/>
      <c r="RHW15" s="183"/>
      <c r="RHX15" s="126"/>
      <c r="RHY15" s="183"/>
      <c r="RHZ15" s="126"/>
      <c r="RIA15" s="183"/>
      <c r="RIB15" s="126"/>
      <c r="RIC15" s="183"/>
      <c r="RID15" s="126"/>
      <c r="RIE15" s="183"/>
      <c r="RIF15" s="126"/>
      <c r="RIG15" s="183"/>
      <c r="RIH15" s="126"/>
      <c r="RII15" s="183"/>
      <c r="RIJ15" s="126"/>
      <c r="RIK15" s="183"/>
      <c r="RIL15" s="126"/>
      <c r="RIM15" s="183"/>
      <c r="RIN15" s="126"/>
      <c r="RIO15" s="183"/>
      <c r="RIP15" s="126"/>
      <c r="RIQ15" s="183"/>
      <c r="RIR15" s="126"/>
      <c r="RIS15" s="183"/>
      <c r="RIT15" s="126"/>
      <c r="RIU15" s="183"/>
      <c r="RIV15" s="126"/>
      <c r="RIW15" s="183"/>
      <c r="RIX15" s="126"/>
      <c r="RIY15" s="183"/>
      <c r="RIZ15" s="126"/>
      <c r="RJA15" s="183"/>
      <c r="RJB15" s="126"/>
      <c r="RJC15" s="183"/>
      <c r="RJD15" s="126"/>
      <c r="RJE15" s="183"/>
      <c r="RJF15" s="126"/>
      <c r="RJG15" s="183"/>
      <c r="RJH15" s="126"/>
      <c r="RJI15" s="183"/>
      <c r="RJJ15" s="126"/>
      <c r="RJK15" s="183"/>
      <c r="RJL15" s="126"/>
      <c r="RJM15" s="183"/>
      <c r="RJN15" s="126"/>
      <c r="RJO15" s="183"/>
      <c r="RJP15" s="126"/>
      <c r="RJQ15" s="183"/>
      <c r="RJR15" s="126"/>
      <c r="RJS15" s="183"/>
      <c r="RJT15" s="126"/>
      <c r="RJU15" s="183"/>
      <c r="RJV15" s="126"/>
      <c r="RJW15" s="183"/>
      <c r="RJX15" s="126"/>
      <c r="RJY15" s="183"/>
      <c r="RJZ15" s="126"/>
      <c r="RKA15" s="183"/>
      <c r="RKB15" s="126"/>
      <c r="RKC15" s="183"/>
      <c r="RKD15" s="126"/>
      <c r="RKE15" s="183"/>
      <c r="RKF15" s="126"/>
      <c r="RKG15" s="183"/>
      <c r="RKH15" s="126"/>
      <c r="RKI15" s="183"/>
      <c r="RKJ15" s="126"/>
      <c r="RKK15" s="183"/>
      <c r="RKL15" s="126"/>
      <c r="RKM15" s="183"/>
      <c r="RKN15" s="126"/>
      <c r="RKO15" s="183"/>
      <c r="RKP15" s="126"/>
      <c r="RKQ15" s="183"/>
      <c r="RKR15" s="126"/>
      <c r="RKS15" s="183"/>
      <c r="RKT15" s="126"/>
      <c r="RKU15" s="183"/>
      <c r="RKV15" s="126"/>
      <c r="RKW15" s="183"/>
      <c r="RKX15" s="126"/>
      <c r="RKY15" s="183"/>
      <c r="RKZ15" s="126"/>
      <c r="RLA15" s="183"/>
      <c r="RLB15" s="126"/>
      <c r="RLC15" s="183"/>
      <c r="RLD15" s="126"/>
      <c r="RLE15" s="183"/>
      <c r="RLF15" s="126"/>
      <c r="RLG15" s="183"/>
      <c r="RLH15" s="126"/>
      <c r="RLI15" s="183"/>
      <c r="RLJ15" s="126"/>
      <c r="RLK15" s="183"/>
      <c r="RLL15" s="126"/>
      <c r="RLM15" s="183"/>
      <c r="RLN15" s="126"/>
      <c r="RLO15" s="183"/>
      <c r="RLP15" s="126"/>
      <c r="RLQ15" s="183"/>
      <c r="RLR15" s="126"/>
      <c r="RLS15" s="183"/>
      <c r="RLT15" s="126"/>
      <c r="RLU15" s="183"/>
      <c r="RLV15" s="126"/>
      <c r="RLW15" s="183"/>
      <c r="RLX15" s="126"/>
      <c r="RLY15" s="183"/>
      <c r="RLZ15" s="126"/>
      <c r="RMA15" s="183"/>
      <c r="RMB15" s="126"/>
      <c r="RMC15" s="183"/>
      <c r="RMD15" s="126"/>
      <c r="RME15" s="183"/>
      <c r="RMF15" s="126"/>
      <c r="RMG15" s="183"/>
      <c r="RMH15" s="126"/>
      <c r="RMI15" s="183"/>
      <c r="RMJ15" s="126"/>
      <c r="RMK15" s="183"/>
      <c r="RML15" s="126"/>
      <c r="RMM15" s="183"/>
      <c r="RMN15" s="126"/>
      <c r="RMO15" s="183"/>
      <c r="RMP15" s="126"/>
      <c r="RMQ15" s="183"/>
      <c r="RMR15" s="126"/>
      <c r="RMS15" s="183"/>
      <c r="RMT15" s="126"/>
      <c r="RMU15" s="183"/>
      <c r="RMV15" s="126"/>
      <c r="RMW15" s="183"/>
      <c r="RMX15" s="126"/>
      <c r="RMY15" s="183"/>
      <c r="RMZ15" s="126"/>
      <c r="RNA15" s="183"/>
      <c r="RNB15" s="126"/>
      <c r="RNC15" s="183"/>
      <c r="RND15" s="126"/>
      <c r="RNE15" s="183"/>
      <c r="RNF15" s="126"/>
      <c r="RNG15" s="183"/>
      <c r="RNH15" s="126"/>
      <c r="RNI15" s="183"/>
      <c r="RNJ15" s="126"/>
      <c r="RNK15" s="183"/>
      <c r="RNL15" s="126"/>
      <c r="RNM15" s="183"/>
      <c r="RNN15" s="126"/>
      <c r="RNO15" s="183"/>
      <c r="RNP15" s="126"/>
      <c r="RNQ15" s="183"/>
      <c r="RNR15" s="126"/>
      <c r="RNS15" s="183"/>
      <c r="RNT15" s="126"/>
      <c r="RNU15" s="183"/>
      <c r="RNV15" s="126"/>
      <c r="RNW15" s="183"/>
      <c r="RNX15" s="126"/>
      <c r="RNY15" s="183"/>
      <c r="RNZ15" s="126"/>
      <c r="ROA15" s="183"/>
      <c r="ROB15" s="126"/>
      <c r="ROC15" s="183"/>
      <c r="ROD15" s="126"/>
      <c r="ROE15" s="183"/>
      <c r="ROF15" s="126"/>
      <c r="ROG15" s="183"/>
      <c r="ROH15" s="126"/>
      <c r="ROI15" s="183"/>
      <c r="ROJ15" s="126"/>
      <c r="ROK15" s="183"/>
      <c r="ROL15" s="126"/>
      <c r="ROM15" s="183"/>
      <c r="RON15" s="126"/>
      <c r="ROO15" s="183"/>
      <c r="ROP15" s="126"/>
      <c r="ROQ15" s="183"/>
      <c r="ROR15" s="126"/>
      <c r="ROS15" s="183"/>
      <c r="ROT15" s="126"/>
      <c r="ROU15" s="183"/>
      <c r="ROV15" s="126"/>
      <c r="ROW15" s="183"/>
      <c r="ROX15" s="126"/>
      <c r="ROY15" s="183"/>
      <c r="ROZ15" s="126"/>
      <c r="RPA15" s="183"/>
      <c r="RPB15" s="126"/>
      <c r="RPC15" s="183"/>
      <c r="RPD15" s="126"/>
      <c r="RPE15" s="183"/>
      <c r="RPF15" s="126"/>
      <c r="RPG15" s="183"/>
      <c r="RPH15" s="126"/>
      <c r="RPI15" s="183"/>
      <c r="RPJ15" s="126"/>
      <c r="RPK15" s="183"/>
      <c r="RPL15" s="126"/>
      <c r="RPM15" s="183"/>
      <c r="RPN15" s="126"/>
      <c r="RPO15" s="183"/>
      <c r="RPP15" s="126"/>
      <c r="RPQ15" s="183"/>
      <c r="RPR15" s="126"/>
      <c r="RPS15" s="183"/>
      <c r="RPT15" s="126"/>
      <c r="RPU15" s="183"/>
      <c r="RPV15" s="126"/>
      <c r="RPW15" s="183"/>
      <c r="RPX15" s="126"/>
      <c r="RPY15" s="183"/>
      <c r="RPZ15" s="126"/>
      <c r="RQA15" s="183"/>
      <c r="RQB15" s="126"/>
      <c r="RQC15" s="183"/>
      <c r="RQD15" s="126"/>
      <c r="RQE15" s="183"/>
      <c r="RQF15" s="126"/>
      <c r="RQG15" s="183"/>
      <c r="RQH15" s="126"/>
      <c r="RQI15" s="183"/>
      <c r="RQJ15" s="126"/>
      <c r="RQK15" s="183"/>
      <c r="RQL15" s="126"/>
      <c r="RQM15" s="183"/>
      <c r="RQN15" s="126"/>
      <c r="RQO15" s="183"/>
      <c r="RQP15" s="126"/>
      <c r="RQQ15" s="183"/>
      <c r="RQR15" s="126"/>
      <c r="RQS15" s="183"/>
      <c r="RQT15" s="126"/>
      <c r="RQU15" s="183"/>
      <c r="RQV15" s="126"/>
      <c r="RQW15" s="183"/>
      <c r="RQX15" s="126"/>
      <c r="RQY15" s="183"/>
      <c r="RQZ15" s="126"/>
      <c r="RRA15" s="183"/>
      <c r="RRB15" s="126"/>
      <c r="RRC15" s="183"/>
      <c r="RRD15" s="126"/>
      <c r="RRE15" s="183"/>
      <c r="RRF15" s="126"/>
      <c r="RRG15" s="183"/>
      <c r="RRH15" s="126"/>
      <c r="RRI15" s="183"/>
      <c r="RRJ15" s="126"/>
      <c r="RRK15" s="183"/>
      <c r="RRL15" s="126"/>
      <c r="RRM15" s="183"/>
      <c r="RRN15" s="126"/>
      <c r="RRO15" s="183"/>
      <c r="RRP15" s="126"/>
      <c r="RRQ15" s="183"/>
      <c r="RRR15" s="126"/>
      <c r="RRS15" s="183"/>
      <c r="RRT15" s="126"/>
      <c r="RRU15" s="183"/>
      <c r="RRV15" s="126"/>
      <c r="RRW15" s="183"/>
      <c r="RRX15" s="126"/>
      <c r="RRY15" s="183"/>
      <c r="RRZ15" s="126"/>
      <c r="RSA15" s="183"/>
      <c r="RSB15" s="126"/>
      <c r="RSC15" s="183"/>
      <c r="RSD15" s="126"/>
      <c r="RSE15" s="183"/>
      <c r="RSF15" s="126"/>
      <c r="RSG15" s="183"/>
      <c r="RSH15" s="126"/>
      <c r="RSI15" s="183"/>
      <c r="RSJ15" s="126"/>
      <c r="RSK15" s="183"/>
      <c r="RSL15" s="126"/>
      <c r="RSM15" s="183"/>
      <c r="RSN15" s="126"/>
      <c r="RSO15" s="183"/>
      <c r="RSP15" s="126"/>
      <c r="RSQ15" s="183"/>
      <c r="RSR15" s="126"/>
      <c r="RSS15" s="183"/>
      <c r="RST15" s="126"/>
      <c r="RSU15" s="183"/>
      <c r="RSV15" s="126"/>
      <c r="RSW15" s="183"/>
      <c r="RSX15" s="126"/>
      <c r="RSY15" s="183"/>
      <c r="RSZ15" s="126"/>
      <c r="RTA15" s="183"/>
      <c r="RTB15" s="126"/>
      <c r="RTC15" s="183"/>
      <c r="RTD15" s="126"/>
      <c r="RTE15" s="183"/>
      <c r="RTF15" s="126"/>
      <c r="RTG15" s="183"/>
      <c r="RTH15" s="126"/>
      <c r="RTI15" s="183"/>
      <c r="RTJ15" s="126"/>
      <c r="RTK15" s="183"/>
      <c r="RTL15" s="126"/>
      <c r="RTM15" s="183"/>
      <c r="RTN15" s="126"/>
      <c r="RTO15" s="183"/>
      <c r="RTP15" s="126"/>
      <c r="RTQ15" s="183"/>
      <c r="RTR15" s="126"/>
      <c r="RTS15" s="183"/>
      <c r="RTT15" s="126"/>
      <c r="RTU15" s="183"/>
      <c r="RTV15" s="126"/>
      <c r="RTW15" s="183"/>
      <c r="RTX15" s="126"/>
      <c r="RTY15" s="183"/>
      <c r="RTZ15" s="126"/>
      <c r="RUA15" s="183"/>
      <c r="RUB15" s="126"/>
      <c r="RUC15" s="183"/>
      <c r="RUD15" s="126"/>
      <c r="RUE15" s="183"/>
      <c r="RUF15" s="126"/>
      <c r="RUG15" s="183"/>
      <c r="RUH15" s="126"/>
      <c r="RUI15" s="183"/>
      <c r="RUJ15" s="126"/>
      <c r="RUK15" s="183"/>
      <c r="RUL15" s="126"/>
      <c r="RUM15" s="183"/>
      <c r="RUN15" s="126"/>
      <c r="RUO15" s="183"/>
      <c r="RUP15" s="126"/>
      <c r="RUQ15" s="183"/>
      <c r="RUR15" s="126"/>
      <c r="RUS15" s="183"/>
      <c r="RUT15" s="126"/>
      <c r="RUU15" s="183"/>
      <c r="RUV15" s="126"/>
      <c r="RUW15" s="183"/>
      <c r="RUX15" s="126"/>
      <c r="RUY15" s="183"/>
      <c r="RUZ15" s="126"/>
      <c r="RVA15" s="183"/>
      <c r="RVB15" s="126"/>
      <c r="RVC15" s="183"/>
      <c r="RVD15" s="126"/>
      <c r="RVE15" s="183"/>
      <c r="RVF15" s="126"/>
      <c r="RVG15" s="183"/>
      <c r="RVH15" s="126"/>
      <c r="RVI15" s="183"/>
      <c r="RVJ15" s="126"/>
      <c r="RVK15" s="183"/>
      <c r="RVL15" s="126"/>
      <c r="RVM15" s="183"/>
      <c r="RVN15" s="126"/>
      <c r="RVO15" s="183"/>
      <c r="RVP15" s="126"/>
      <c r="RVQ15" s="183"/>
      <c r="RVR15" s="126"/>
      <c r="RVS15" s="183"/>
      <c r="RVT15" s="126"/>
      <c r="RVU15" s="183"/>
      <c r="RVV15" s="126"/>
      <c r="RVW15" s="183"/>
      <c r="RVX15" s="126"/>
      <c r="RVY15" s="183"/>
      <c r="RVZ15" s="126"/>
      <c r="RWA15" s="183"/>
      <c r="RWB15" s="126"/>
      <c r="RWC15" s="183"/>
      <c r="RWD15" s="126"/>
      <c r="RWE15" s="183"/>
      <c r="RWF15" s="126"/>
      <c r="RWG15" s="183"/>
      <c r="RWH15" s="126"/>
      <c r="RWI15" s="183"/>
      <c r="RWJ15" s="126"/>
      <c r="RWK15" s="183"/>
      <c r="RWL15" s="126"/>
      <c r="RWM15" s="183"/>
      <c r="RWN15" s="126"/>
      <c r="RWO15" s="183"/>
      <c r="RWP15" s="126"/>
      <c r="RWQ15" s="183"/>
      <c r="RWR15" s="126"/>
      <c r="RWS15" s="183"/>
      <c r="RWT15" s="126"/>
      <c r="RWU15" s="183"/>
      <c r="RWV15" s="126"/>
      <c r="RWW15" s="183"/>
      <c r="RWX15" s="126"/>
      <c r="RWY15" s="183"/>
      <c r="RWZ15" s="126"/>
      <c r="RXA15" s="183"/>
      <c r="RXB15" s="126"/>
      <c r="RXC15" s="183"/>
      <c r="RXD15" s="126"/>
      <c r="RXE15" s="183"/>
      <c r="RXF15" s="126"/>
      <c r="RXG15" s="183"/>
      <c r="RXH15" s="126"/>
      <c r="RXI15" s="183"/>
      <c r="RXJ15" s="126"/>
      <c r="RXK15" s="183"/>
      <c r="RXL15" s="126"/>
      <c r="RXM15" s="183"/>
      <c r="RXN15" s="126"/>
      <c r="RXO15" s="183"/>
      <c r="RXP15" s="126"/>
      <c r="RXQ15" s="183"/>
      <c r="RXR15" s="126"/>
      <c r="RXS15" s="183"/>
      <c r="RXT15" s="126"/>
      <c r="RXU15" s="183"/>
      <c r="RXV15" s="126"/>
      <c r="RXW15" s="183"/>
      <c r="RXX15" s="126"/>
      <c r="RXY15" s="183"/>
      <c r="RXZ15" s="126"/>
      <c r="RYA15" s="183"/>
      <c r="RYB15" s="126"/>
      <c r="RYC15" s="183"/>
      <c r="RYD15" s="126"/>
      <c r="RYE15" s="183"/>
      <c r="RYF15" s="126"/>
      <c r="RYG15" s="183"/>
      <c r="RYH15" s="126"/>
      <c r="RYI15" s="183"/>
      <c r="RYJ15" s="126"/>
      <c r="RYK15" s="183"/>
      <c r="RYL15" s="126"/>
      <c r="RYM15" s="183"/>
      <c r="RYN15" s="126"/>
      <c r="RYO15" s="183"/>
      <c r="RYP15" s="126"/>
      <c r="RYQ15" s="183"/>
      <c r="RYR15" s="126"/>
      <c r="RYS15" s="183"/>
      <c r="RYT15" s="126"/>
      <c r="RYU15" s="183"/>
      <c r="RYV15" s="126"/>
      <c r="RYW15" s="183"/>
      <c r="RYX15" s="126"/>
      <c r="RYY15" s="183"/>
      <c r="RYZ15" s="126"/>
      <c r="RZA15" s="183"/>
      <c r="RZB15" s="126"/>
      <c r="RZC15" s="183"/>
      <c r="RZD15" s="126"/>
      <c r="RZE15" s="183"/>
      <c r="RZF15" s="126"/>
      <c r="RZG15" s="183"/>
      <c r="RZH15" s="126"/>
      <c r="RZI15" s="183"/>
      <c r="RZJ15" s="126"/>
      <c r="RZK15" s="183"/>
      <c r="RZL15" s="126"/>
      <c r="RZM15" s="183"/>
      <c r="RZN15" s="126"/>
      <c r="RZO15" s="183"/>
      <c r="RZP15" s="126"/>
      <c r="RZQ15" s="183"/>
      <c r="RZR15" s="126"/>
      <c r="RZS15" s="183"/>
      <c r="RZT15" s="126"/>
      <c r="RZU15" s="183"/>
      <c r="RZV15" s="126"/>
      <c r="RZW15" s="183"/>
      <c r="RZX15" s="126"/>
      <c r="RZY15" s="183"/>
      <c r="RZZ15" s="126"/>
      <c r="SAA15" s="183"/>
      <c r="SAB15" s="126"/>
      <c r="SAC15" s="183"/>
      <c r="SAD15" s="126"/>
      <c r="SAE15" s="183"/>
      <c r="SAF15" s="126"/>
      <c r="SAG15" s="183"/>
      <c r="SAH15" s="126"/>
      <c r="SAI15" s="183"/>
      <c r="SAJ15" s="126"/>
      <c r="SAK15" s="183"/>
      <c r="SAL15" s="126"/>
      <c r="SAM15" s="183"/>
      <c r="SAN15" s="126"/>
      <c r="SAO15" s="183"/>
      <c r="SAP15" s="126"/>
      <c r="SAQ15" s="183"/>
      <c r="SAR15" s="126"/>
      <c r="SAS15" s="183"/>
      <c r="SAT15" s="126"/>
      <c r="SAU15" s="183"/>
      <c r="SAV15" s="126"/>
      <c r="SAW15" s="183"/>
      <c r="SAX15" s="126"/>
      <c r="SAY15" s="183"/>
      <c r="SAZ15" s="126"/>
      <c r="SBA15" s="183"/>
      <c r="SBB15" s="126"/>
      <c r="SBC15" s="183"/>
      <c r="SBD15" s="126"/>
      <c r="SBE15" s="183"/>
      <c r="SBF15" s="126"/>
      <c r="SBG15" s="183"/>
      <c r="SBH15" s="126"/>
      <c r="SBI15" s="183"/>
      <c r="SBJ15" s="126"/>
      <c r="SBK15" s="183"/>
      <c r="SBL15" s="126"/>
      <c r="SBM15" s="183"/>
      <c r="SBN15" s="126"/>
      <c r="SBO15" s="183"/>
      <c r="SBP15" s="126"/>
      <c r="SBQ15" s="183"/>
      <c r="SBR15" s="126"/>
      <c r="SBS15" s="183"/>
      <c r="SBT15" s="126"/>
      <c r="SBU15" s="183"/>
      <c r="SBV15" s="126"/>
      <c r="SBW15" s="183"/>
      <c r="SBX15" s="126"/>
      <c r="SBY15" s="183"/>
      <c r="SBZ15" s="126"/>
      <c r="SCA15" s="183"/>
      <c r="SCB15" s="126"/>
      <c r="SCC15" s="183"/>
      <c r="SCD15" s="126"/>
      <c r="SCE15" s="183"/>
      <c r="SCF15" s="126"/>
      <c r="SCG15" s="183"/>
      <c r="SCH15" s="126"/>
      <c r="SCI15" s="183"/>
      <c r="SCJ15" s="126"/>
      <c r="SCK15" s="183"/>
      <c r="SCL15" s="126"/>
      <c r="SCM15" s="183"/>
      <c r="SCN15" s="126"/>
      <c r="SCO15" s="183"/>
      <c r="SCP15" s="126"/>
      <c r="SCQ15" s="183"/>
      <c r="SCR15" s="126"/>
      <c r="SCS15" s="183"/>
      <c r="SCT15" s="126"/>
      <c r="SCU15" s="183"/>
      <c r="SCV15" s="126"/>
      <c r="SCW15" s="183"/>
      <c r="SCX15" s="126"/>
      <c r="SCY15" s="183"/>
      <c r="SCZ15" s="126"/>
      <c r="SDA15" s="183"/>
      <c r="SDB15" s="126"/>
      <c r="SDC15" s="183"/>
      <c r="SDD15" s="126"/>
      <c r="SDE15" s="183"/>
      <c r="SDF15" s="126"/>
      <c r="SDG15" s="183"/>
      <c r="SDH15" s="126"/>
      <c r="SDI15" s="183"/>
      <c r="SDJ15" s="126"/>
      <c r="SDK15" s="183"/>
      <c r="SDL15" s="126"/>
      <c r="SDM15" s="183"/>
      <c r="SDN15" s="126"/>
      <c r="SDO15" s="183"/>
      <c r="SDP15" s="126"/>
      <c r="SDQ15" s="183"/>
      <c r="SDR15" s="126"/>
      <c r="SDS15" s="183"/>
      <c r="SDT15" s="126"/>
      <c r="SDU15" s="183"/>
      <c r="SDV15" s="126"/>
      <c r="SDW15" s="183"/>
      <c r="SDX15" s="126"/>
      <c r="SDY15" s="183"/>
      <c r="SDZ15" s="126"/>
      <c r="SEA15" s="183"/>
      <c r="SEB15" s="126"/>
      <c r="SEC15" s="183"/>
      <c r="SED15" s="126"/>
      <c r="SEE15" s="183"/>
      <c r="SEF15" s="126"/>
      <c r="SEG15" s="183"/>
      <c r="SEH15" s="126"/>
      <c r="SEI15" s="183"/>
      <c r="SEJ15" s="126"/>
      <c r="SEK15" s="183"/>
      <c r="SEL15" s="126"/>
      <c r="SEM15" s="183"/>
      <c r="SEN15" s="126"/>
      <c r="SEO15" s="183"/>
      <c r="SEP15" s="126"/>
      <c r="SEQ15" s="183"/>
      <c r="SER15" s="126"/>
      <c r="SES15" s="183"/>
      <c r="SET15" s="126"/>
      <c r="SEU15" s="183"/>
      <c r="SEV15" s="126"/>
      <c r="SEW15" s="183"/>
      <c r="SEX15" s="126"/>
      <c r="SEY15" s="183"/>
      <c r="SEZ15" s="126"/>
      <c r="SFA15" s="183"/>
      <c r="SFB15" s="126"/>
      <c r="SFC15" s="183"/>
      <c r="SFD15" s="126"/>
      <c r="SFE15" s="183"/>
      <c r="SFF15" s="126"/>
      <c r="SFG15" s="183"/>
      <c r="SFH15" s="126"/>
      <c r="SFI15" s="183"/>
      <c r="SFJ15" s="126"/>
      <c r="SFK15" s="183"/>
      <c r="SFL15" s="126"/>
      <c r="SFM15" s="183"/>
      <c r="SFN15" s="126"/>
      <c r="SFO15" s="183"/>
      <c r="SFP15" s="126"/>
      <c r="SFQ15" s="183"/>
      <c r="SFR15" s="126"/>
      <c r="SFS15" s="183"/>
      <c r="SFT15" s="126"/>
      <c r="SFU15" s="183"/>
      <c r="SFV15" s="126"/>
      <c r="SFW15" s="183"/>
      <c r="SFX15" s="126"/>
      <c r="SFY15" s="183"/>
      <c r="SFZ15" s="126"/>
      <c r="SGA15" s="183"/>
      <c r="SGB15" s="126"/>
      <c r="SGC15" s="183"/>
      <c r="SGD15" s="126"/>
      <c r="SGE15" s="183"/>
      <c r="SGF15" s="126"/>
      <c r="SGG15" s="183"/>
      <c r="SGH15" s="126"/>
      <c r="SGI15" s="183"/>
      <c r="SGJ15" s="126"/>
      <c r="SGK15" s="183"/>
      <c r="SGL15" s="126"/>
      <c r="SGM15" s="183"/>
      <c r="SGN15" s="126"/>
      <c r="SGO15" s="183"/>
      <c r="SGP15" s="126"/>
      <c r="SGQ15" s="183"/>
      <c r="SGR15" s="126"/>
      <c r="SGS15" s="183"/>
      <c r="SGT15" s="126"/>
      <c r="SGU15" s="183"/>
      <c r="SGV15" s="126"/>
      <c r="SGW15" s="183"/>
      <c r="SGX15" s="126"/>
      <c r="SGY15" s="183"/>
      <c r="SGZ15" s="126"/>
      <c r="SHA15" s="183"/>
      <c r="SHB15" s="126"/>
      <c r="SHC15" s="183"/>
      <c r="SHD15" s="126"/>
      <c r="SHE15" s="183"/>
      <c r="SHF15" s="126"/>
      <c r="SHG15" s="183"/>
      <c r="SHH15" s="126"/>
      <c r="SHI15" s="183"/>
      <c r="SHJ15" s="126"/>
      <c r="SHK15" s="183"/>
      <c r="SHL15" s="126"/>
      <c r="SHM15" s="183"/>
      <c r="SHN15" s="126"/>
      <c r="SHO15" s="183"/>
      <c r="SHP15" s="126"/>
      <c r="SHQ15" s="183"/>
      <c r="SHR15" s="126"/>
      <c r="SHS15" s="183"/>
      <c r="SHT15" s="126"/>
      <c r="SHU15" s="183"/>
      <c r="SHV15" s="126"/>
      <c r="SHW15" s="183"/>
      <c r="SHX15" s="126"/>
      <c r="SHY15" s="183"/>
      <c r="SHZ15" s="126"/>
      <c r="SIA15" s="183"/>
      <c r="SIB15" s="126"/>
      <c r="SIC15" s="183"/>
      <c r="SID15" s="126"/>
      <c r="SIE15" s="183"/>
      <c r="SIF15" s="126"/>
      <c r="SIG15" s="183"/>
      <c r="SIH15" s="126"/>
      <c r="SII15" s="183"/>
      <c r="SIJ15" s="126"/>
      <c r="SIK15" s="183"/>
      <c r="SIL15" s="126"/>
      <c r="SIM15" s="183"/>
      <c r="SIN15" s="126"/>
      <c r="SIO15" s="183"/>
      <c r="SIP15" s="126"/>
      <c r="SIQ15" s="183"/>
      <c r="SIR15" s="126"/>
      <c r="SIS15" s="183"/>
      <c r="SIT15" s="126"/>
      <c r="SIU15" s="183"/>
      <c r="SIV15" s="126"/>
      <c r="SIW15" s="183"/>
      <c r="SIX15" s="126"/>
      <c r="SIY15" s="183"/>
      <c r="SIZ15" s="126"/>
      <c r="SJA15" s="183"/>
      <c r="SJB15" s="126"/>
      <c r="SJC15" s="183"/>
      <c r="SJD15" s="126"/>
      <c r="SJE15" s="183"/>
      <c r="SJF15" s="126"/>
      <c r="SJG15" s="183"/>
      <c r="SJH15" s="126"/>
      <c r="SJI15" s="183"/>
      <c r="SJJ15" s="126"/>
      <c r="SJK15" s="183"/>
      <c r="SJL15" s="126"/>
      <c r="SJM15" s="183"/>
      <c r="SJN15" s="126"/>
      <c r="SJO15" s="183"/>
      <c r="SJP15" s="126"/>
      <c r="SJQ15" s="183"/>
      <c r="SJR15" s="126"/>
      <c r="SJS15" s="183"/>
      <c r="SJT15" s="126"/>
      <c r="SJU15" s="183"/>
      <c r="SJV15" s="126"/>
      <c r="SJW15" s="183"/>
      <c r="SJX15" s="126"/>
      <c r="SJY15" s="183"/>
      <c r="SJZ15" s="126"/>
      <c r="SKA15" s="183"/>
      <c r="SKB15" s="126"/>
      <c r="SKC15" s="183"/>
      <c r="SKD15" s="126"/>
      <c r="SKE15" s="183"/>
      <c r="SKF15" s="126"/>
      <c r="SKG15" s="183"/>
      <c r="SKH15" s="126"/>
      <c r="SKI15" s="183"/>
      <c r="SKJ15" s="126"/>
      <c r="SKK15" s="183"/>
      <c r="SKL15" s="126"/>
      <c r="SKM15" s="183"/>
      <c r="SKN15" s="126"/>
      <c r="SKO15" s="183"/>
      <c r="SKP15" s="126"/>
      <c r="SKQ15" s="183"/>
      <c r="SKR15" s="126"/>
      <c r="SKS15" s="183"/>
      <c r="SKT15" s="126"/>
      <c r="SKU15" s="183"/>
      <c r="SKV15" s="126"/>
      <c r="SKW15" s="183"/>
      <c r="SKX15" s="126"/>
      <c r="SKY15" s="183"/>
      <c r="SKZ15" s="126"/>
      <c r="SLA15" s="183"/>
      <c r="SLB15" s="126"/>
      <c r="SLC15" s="183"/>
      <c r="SLD15" s="126"/>
      <c r="SLE15" s="183"/>
      <c r="SLF15" s="126"/>
      <c r="SLG15" s="183"/>
      <c r="SLH15" s="126"/>
      <c r="SLI15" s="183"/>
      <c r="SLJ15" s="126"/>
      <c r="SLK15" s="183"/>
      <c r="SLL15" s="126"/>
      <c r="SLM15" s="183"/>
      <c r="SLN15" s="126"/>
      <c r="SLO15" s="183"/>
      <c r="SLP15" s="126"/>
      <c r="SLQ15" s="183"/>
      <c r="SLR15" s="126"/>
      <c r="SLS15" s="183"/>
      <c r="SLT15" s="126"/>
      <c r="SLU15" s="183"/>
      <c r="SLV15" s="126"/>
      <c r="SLW15" s="183"/>
      <c r="SLX15" s="126"/>
      <c r="SLY15" s="183"/>
      <c r="SLZ15" s="126"/>
      <c r="SMA15" s="183"/>
      <c r="SMB15" s="126"/>
      <c r="SMC15" s="183"/>
      <c r="SMD15" s="126"/>
      <c r="SME15" s="183"/>
      <c r="SMF15" s="126"/>
      <c r="SMG15" s="183"/>
      <c r="SMH15" s="126"/>
      <c r="SMI15" s="183"/>
      <c r="SMJ15" s="126"/>
      <c r="SMK15" s="183"/>
      <c r="SML15" s="126"/>
      <c r="SMM15" s="183"/>
      <c r="SMN15" s="126"/>
      <c r="SMO15" s="183"/>
      <c r="SMP15" s="126"/>
      <c r="SMQ15" s="183"/>
      <c r="SMR15" s="126"/>
      <c r="SMS15" s="183"/>
      <c r="SMT15" s="126"/>
      <c r="SMU15" s="183"/>
      <c r="SMV15" s="126"/>
      <c r="SMW15" s="183"/>
      <c r="SMX15" s="126"/>
      <c r="SMY15" s="183"/>
      <c r="SMZ15" s="126"/>
      <c r="SNA15" s="183"/>
      <c r="SNB15" s="126"/>
      <c r="SNC15" s="183"/>
      <c r="SND15" s="126"/>
      <c r="SNE15" s="183"/>
      <c r="SNF15" s="126"/>
      <c r="SNG15" s="183"/>
      <c r="SNH15" s="126"/>
      <c r="SNI15" s="183"/>
      <c r="SNJ15" s="126"/>
      <c r="SNK15" s="183"/>
      <c r="SNL15" s="126"/>
      <c r="SNM15" s="183"/>
      <c r="SNN15" s="126"/>
      <c r="SNO15" s="183"/>
      <c r="SNP15" s="126"/>
      <c r="SNQ15" s="183"/>
      <c r="SNR15" s="126"/>
      <c r="SNS15" s="183"/>
      <c r="SNT15" s="126"/>
      <c r="SNU15" s="183"/>
      <c r="SNV15" s="126"/>
      <c r="SNW15" s="183"/>
      <c r="SNX15" s="126"/>
      <c r="SNY15" s="183"/>
      <c r="SNZ15" s="126"/>
      <c r="SOA15" s="183"/>
      <c r="SOB15" s="126"/>
      <c r="SOC15" s="183"/>
      <c r="SOD15" s="126"/>
      <c r="SOE15" s="183"/>
      <c r="SOF15" s="126"/>
      <c r="SOG15" s="183"/>
      <c r="SOH15" s="126"/>
      <c r="SOI15" s="183"/>
      <c r="SOJ15" s="126"/>
      <c r="SOK15" s="183"/>
      <c r="SOL15" s="126"/>
      <c r="SOM15" s="183"/>
      <c r="SON15" s="126"/>
      <c r="SOO15" s="183"/>
      <c r="SOP15" s="126"/>
      <c r="SOQ15" s="183"/>
      <c r="SOR15" s="126"/>
      <c r="SOS15" s="183"/>
      <c r="SOT15" s="126"/>
      <c r="SOU15" s="183"/>
      <c r="SOV15" s="126"/>
      <c r="SOW15" s="183"/>
      <c r="SOX15" s="126"/>
      <c r="SOY15" s="183"/>
      <c r="SOZ15" s="126"/>
      <c r="SPA15" s="183"/>
      <c r="SPB15" s="126"/>
      <c r="SPC15" s="183"/>
      <c r="SPD15" s="126"/>
      <c r="SPE15" s="183"/>
      <c r="SPF15" s="126"/>
      <c r="SPG15" s="183"/>
      <c r="SPH15" s="126"/>
      <c r="SPI15" s="183"/>
      <c r="SPJ15" s="126"/>
      <c r="SPK15" s="183"/>
      <c r="SPL15" s="126"/>
      <c r="SPM15" s="183"/>
      <c r="SPN15" s="126"/>
      <c r="SPO15" s="183"/>
      <c r="SPP15" s="126"/>
      <c r="SPQ15" s="183"/>
      <c r="SPR15" s="126"/>
      <c r="SPS15" s="183"/>
      <c r="SPT15" s="126"/>
      <c r="SPU15" s="183"/>
      <c r="SPV15" s="126"/>
      <c r="SPW15" s="183"/>
      <c r="SPX15" s="126"/>
      <c r="SPY15" s="183"/>
      <c r="SPZ15" s="126"/>
      <c r="SQA15" s="183"/>
      <c r="SQB15" s="126"/>
      <c r="SQC15" s="183"/>
      <c r="SQD15" s="126"/>
      <c r="SQE15" s="183"/>
      <c r="SQF15" s="126"/>
      <c r="SQG15" s="183"/>
      <c r="SQH15" s="126"/>
      <c r="SQI15" s="183"/>
      <c r="SQJ15" s="126"/>
      <c r="SQK15" s="183"/>
      <c r="SQL15" s="126"/>
      <c r="SQM15" s="183"/>
      <c r="SQN15" s="126"/>
      <c r="SQO15" s="183"/>
      <c r="SQP15" s="126"/>
      <c r="SQQ15" s="183"/>
      <c r="SQR15" s="126"/>
      <c r="SQS15" s="183"/>
      <c r="SQT15" s="126"/>
      <c r="SQU15" s="183"/>
      <c r="SQV15" s="126"/>
      <c r="SQW15" s="183"/>
      <c r="SQX15" s="126"/>
      <c r="SQY15" s="183"/>
      <c r="SQZ15" s="126"/>
      <c r="SRA15" s="183"/>
      <c r="SRB15" s="126"/>
      <c r="SRC15" s="183"/>
      <c r="SRD15" s="126"/>
      <c r="SRE15" s="183"/>
      <c r="SRF15" s="126"/>
      <c r="SRG15" s="183"/>
      <c r="SRH15" s="126"/>
      <c r="SRI15" s="183"/>
      <c r="SRJ15" s="126"/>
      <c r="SRK15" s="183"/>
      <c r="SRL15" s="126"/>
      <c r="SRM15" s="183"/>
      <c r="SRN15" s="126"/>
      <c r="SRO15" s="183"/>
      <c r="SRP15" s="126"/>
      <c r="SRQ15" s="183"/>
      <c r="SRR15" s="126"/>
      <c r="SRS15" s="183"/>
      <c r="SRT15" s="126"/>
      <c r="SRU15" s="183"/>
      <c r="SRV15" s="126"/>
      <c r="SRW15" s="183"/>
      <c r="SRX15" s="126"/>
      <c r="SRY15" s="183"/>
      <c r="SRZ15" s="126"/>
      <c r="SSA15" s="183"/>
      <c r="SSB15" s="126"/>
      <c r="SSC15" s="183"/>
      <c r="SSD15" s="126"/>
      <c r="SSE15" s="183"/>
      <c r="SSF15" s="126"/>
      <c r="SSG15" s="183"/>
      <c r="SSH15" s="126"/>
      <c r="SSI15" s="183"/>
      <c r="SSJ15" s="126"/>
      <c r="SSK15" s="183"/>
      <c r="SSL15" s="126"/>
      <c r="SSM15" s="183"/>
      <c r="SSN15" s="126"/>
      <c r="SSO15" s="183"/>
      <c r="SSP15" s="126"/>
      <c r="SSQ15" s="183"/>
      <c r="SSR15" s="126"/>
      <c r="SSS15" s="183"/>
      <c r="SST15" s="126"/>
      <c r="SSU15" s="183"/>
      <c r="SSV15" s="126"/>
      <c r="SSW15" s="183"/>
      <c r="SSX15" s="126"/>
      <c r="SSY15" s="183"/>
      <c r="SSZ15" s="126"/>
      <c r="STA15" s="183"/>
      <c r="STB15" s="126"/>
      <c r="STC15" s="183"/>
      <c r="STD15" s="126"/>
      <c r="STE15" s="183"/>
      <c r="STF15" s="126"/>
      <c r="STG15" s="183"/>
      <c r="STH15" s="126"/>
      <c r="STI15" s="183"/>
      <c r="STJ15" s="126"/>
      <c r="STK15" s="183"/>
      <c r="STL15" s="126"/>
      <c r="STM15" s="183"/>
      <c r="STN15" s="126"/>
      <c r="STO15" s="183"/>
      <c r="STP15" s="126"/>
      <c r="STQ15" s="183"/>
      <c r="STR15" s="126"/>
      <c r="STS15" s="183"/>
      <c r="STT15" s="126"/>
      <c r="STU15" s="183"/>
      <c r="STV15" s="126"/>
      <c r="STW15" s="183"/>
      <c r="STX15" s="126"/>
      <c r="STY15" s="183"/>
      <c r="STZ15" s="126"/>
      <c r="SUA15" s="183"/>
      <c r="SUB15" s="126"/>
      <c r="SUC15" s="183"/>
      <c r="SUD15" s="126"/>
      <c r="SUE15" s="183"/>
      <c r="SUF15" s="126"/>
      <c r="SUG15" s="183"/>
      <c r="SUH15" s="126"/>
      <c r="SUI15" s="183"/>
      <c r="SUJ15" s="126"/>
      <c r="SUK15" s="183"/>
      <c r="SUL15" s="126"/>
      <c r="SUM15" s="183"/>
      <c r="SUN15" s="126"/>
      <c r="SUO15" s="183"/>
      <c r="SUP15" s="126"/>
      <c r="SUQ15" s="183"/>
      <c r="SUR15" s="126"/>
      <c r="SUS15" s="183"/>
      <c r="SUT15" s="126"/>
      <c r="SUU15" s="183"/>
      <c r="SUV15" s="126"/>
      <c r="SUW15" s="183"/>
      <c r="SUX15" s="126"/>
      <c r="SUY15" s="183"/>
      <c r="SUZ15" s="126"/>
      <c r="SVA15" s="183"/>
      <c r="SVB15" s="126"/>
      <c r="SVC15" s="183"/>
      <c r="SVD15" s="126"/>
      <c r="SVE15" s="183"/>
      <c r="SVF15" s="126"/>
      <c r="SVG15" s="183"/>
      <c r="SVH15" s="126"/>
      <c r="SVI15" s="183"/>
      <c r="SVJ15" s="126"/>
      <c r="SVK15" s="183"/>
      <c r="SVL15" s="126"/>
      <c r="SVM15" s="183"/>
      <c r="SVN15" s="126"/>
      <c r="SVO15" s="183"/>
      <c r="SVP15" s="126"/>
      <c r="SVQ15" s="183"/>
      <c r="SVR15" s="126"/>
      <c r="SVS15" s="183"/>
      <c r="SVT15" s="126"/>
      <c r="SVU15" s="183"/>
      <c r="SVV15" s="126"/>
      <c r="SVW15" s="183"/>
      <c r="SVX15" s="126"/>
      <c r="SVY15" s="183"/>
      <c r="SVZ15" s="126"/>
      <c r="SWA15" s="183"/>
      <c r="SWB15" s="126"/>
      <c r="SWC15" s="183"/>
      <c r="SWD15" s="126"/>
      <c r="SWE15" s="183"/>
      <c r="SWF15" s="126"/>
      <c r="SWG15" s="183"/>
      <c r="SWH15" s="126"/>
      <c r="SWI15" s="183"/>
      <c r="SWJ15" s="126"/>
      <c r="SWK15" s="183"/>
      <c r="SWL15" s="126"/>
      <c r="SWM15" s="183"/>
      <c r="SWN15" s="126"/>
      <c r="SWO15" s="183"/>
      <c r="SWP15" s="126"/>
      <c r="SWQ15" s="183"/>
      <c r="SWR15" s="126"/>
      <c r="SWS15" s="183"/>
      <c r="SWT15" s="126"/>
      <c r="SWU15" s="183"/>
      <c r="SWV15" s="126"/>
      <c r="SWW15" s="183"/>
      <c r="SWX15" s="126"/>
      <c r="SWY15" s="183"/>
      <c r="SWZ15" s="126"/>
      <c r="SXA15" s="183"/>
      <c r="SXB15" s="126"/>
      <c r="SXC15" s="183"/>
      <c r="SXD15" s="126"/>
      <c r="SXE15" s="183"/>
      <c r="SXF15" s="126"/>
      <c r="SXG15" s="183"/>
      <c r="SXH15" s="126"/>
      <c r="SXI15" s="183"/>
      <c r="SXJ15" s="126"/>
      <c r="SXK15" s="183"/>
      <c r="SXL15" s="126"/>
      <c r="SXM15" s="183"/>
      <c r="SXN15" s="126"/>
      <c r="SXO15" s="183"/>
      <c r="SXP15" s="126"/>
      <c r="SXQ15" s="183"/>
      <c r="SXR15" s="126"/>
      <c r="SXS15" s="183"/>
      <c r="SXT15" s="126"/>
      <c r="SXU15" s="183"/>
      <c r="SXV15" s="126"/>
      <c r="SXW15" s="183"/>
      <c r="SXX15" s="126"/>
      <c r="SXY15" s="183"/>
      <c r="SXZ15" s="126"/>
      <c r="SYA15" s="183"/>
      <c r="SYB15" s="126"/>
      <c r="SYC15" s="183"/>
      <c r="SYD15" s="126"/>
      <c r="SYE15" s="183"/>
      <c r="SYF15" s="126"/>
      <c r="SYG15" s="183"/>
      <c r="SYH15" s="126"/>
      <c r="SYI15" s="183"/>
      <c r="SYJ15" s="126"/>
      <c r="SYK15" s="183"/>
      <c r="SYL15" s="126"/>
      <c r="SYM15" s="183"/>
      <c r="SYN15" s="126"/>
      <c r="SYO15" s="183"/>
      <c r="SYP15" s="126"/>
      <c r="SYQ15" s="183"/>
      <c r="SYR15" s="126"/>
      <c r="SYS15" s="183"/>
      <c r="SYT15" s="126"/>
      <c r="SYU15" s="183"/>
      <c r="SYV15" s="126"/>
      <c r="SYW15" s="183"/>
      <c r="SYX15" s="126"/>
      <c r="SYY15" s="183"/>
      <c r="SYZ15" s="126"/>
      <c r="SZA15" s="183"/>
      <c r="SZB15" s="126"/>
      <c r="SZC15" s="183"/>
      <c r="SZD15" s="126"/>
      <c r="SZE15" s="183"/>
      <c r="SZF15" s="126"/>
      <c r="SZG15" s="183"/>
      <c r="SZH15" s="126"/>
      <c r="SZI15" s="183"/>
      <c r="SZJ15" s="126"/>
      <c r="SZK15" s="183"/>
      <c r="SZL15" s="126"/>
      <c r="SZM15" s="183"/>
      <c r="SZN15" s="126"/>
      <c r="SZO15" s="183"/>
      <c r="SZP15" s="126"/>
      <c r="SZQ15" s="183"/>
      <c r="SZR15" s="126"/>
      <c r="SZS15" s="183"/>
      <c r="SZT15" s="126"/>
      <c r="SZU15" s="183"/>
      <c r="SZV15" s="126"/>
      <c r="SZW15" s="183"/>
      <c r="SZX15" s="126"/>
      <c r="SZY15" s="183"/>
      <c r="SZZ15" s="126"/>
      <c r="TAA15" s="183"/>
      <c r="TAB15" s="126"/>
      <c r="TAC15" s="183"/>
      <c r="TAD15" s="126"/>
      <c r="TAE15" s="183"/>
      <c r="TAF15" s="126"/>
      <c r="TAG15" s="183"/>
      <c r="TAH15" s="126"/>
      <c r="TAI15" s="183"/>
      <c r="TAJ15" s="126"/>
      <c r="TAK15" s="183"/>
      <c r="TAL15" s="126"/>
      <c r="TAM15" s="183"/>
      <c r="TAN15" s="126"/>
      <c r="TAO15" s="183"/>
      <c r="TAP15" s="126"/>
      <c r="TAQ15" s="183"/>
      <c r="TAR15" s="126"/>
      <c r="TAS15" s="183"/>
      <c r="TAT15" s="126"/>
      <c r="TAU15" s="183"/>
      <c r="TAV15" s="126"/>
      <c r="TAW15" s="183"/>
      <c r="TAX15" s="126"/>
      <c r="TAY15" s="183"/>
      <c r="TAZ15" s="126"/>
      <c r="TBA15" s="183"/>
      <c r="TBB15" s="126"/>
      <c r="TBC15" s="183"/>
      <c r="TBD15" s="126"/>
      <c r="TBE15" s="183"/>
      <c r="TBF15" s="126"/>
      <c r="TBG15" s="183"/>
      <c r="TBH15" s="126"/>
      <c r="TBI15" s="183"/>
      <c r="TBJ15" s="126"/>
      <c r="TBK15" s="183"/>
      <c r="TBL15" s="126"/>
      <c r="TBM15" s="183"/>
      <c r="TBN15" s="126"/>
      <c r="TBO15" s="183"/>
      <c r="TBP15" s="126"/>
      <c r="TBQ15" s="183"/>
      <c r="TBR15" s="126"/>
      <c r="TBS15" s="183"/>
      <c r="TBT15" s="126"/>
      <c r="TBU15" s="183"/>
      <c r="TBV15" s="126"/>
      <c r="TBW15" s="183"/>
      <c r="TBX15" s="126"/>
      <c r="TBY15" s="183"/>
      <c r="TBZ15" s="126"/>
      <c r="TCA15" s="183"/>
      <c r="TCB15" s="126"/>
      <c r="TCC15" s="183"/>
      <c r="TCD15" s="126"/>
      <c r="TCE15" s="183"/>
      <c r="TCF15" s="126"/>
      <c r="TCG15" s="183"/>
      <c r="TCH15" s="126"/>
      <c r="TCI15" s="183"/>
      <c r="TCJ15" s="126"/>
      <c r="TCK15" s="183"/>
      <c r="TCL15" s="126"/>
      <c r="TCM15" s="183"/>
      <c r="TCN15" s="126"/>
      <c r="TCO15" s="183"/>
      <c r="TCP15" s="126"/>
      <c r="TCQ15" s="183"/>
      <c r="TCR15" s="126"/>
      <c r="TCS15" s="183"/>
      <c r="TCT15" s="126"/>
      <c r="TCU15" s="183"/>
      <c r="TCV15" s="126"/>
      <c r="TCW15" s="183"/>
      <c r="TCX15" s="126"/>
      <c r="TCY15" s="183"/>
      <c r="TCZ15" s="126"/>
      <c r="TDA15" s="183"/>
      <c r="TDB15" s="126"/>
      <c r="TDC15" s="183"/>
      <c r="TDD15" s="126"/>
      <c r="TDE15" s="183"/>
      <c r="TDF15" s="126"/>
      <c r="TDG15" s="183"/>
      <c r="TDH15" s="126"/>
      <c r="TDI15" s="183"/>
      <c r="TDJ15" s="126"/>
      <c r="TDK15" s="183"/>
      <c r="TDL15" s="126"/>
      <c r="TDM15" s="183"/>
      <c r="TDN15" s="126"/>
      <c r="TDO15" s="183"/>
      <c r="TDP15" s="126"/>
      <c r="TDQ15" s="183"/>
      <c r="TDR15" s="126"/>
      <c r="TDS15" s="183"/>
      <c r="TDT15" s="126"/>
      <c r="TDU15" s="183"/>
      <c r="TDV15" s="126"/>
      <c r="TDW15" s="183"/>
      <c r="TDX15" s="126"/>
      <c r="TDY15" s="183"/>
      <c r="TDZ15" s="126"/>
      <c r="TEA15" s="183"/>
      <c r="TEB15" s="126"/>
      <c r="TEC15" s="183"/>
      <c r="TED15" s="126"/>
      <c r="TEE15" s="183"/>
      <c r="TEF15" s="126"/>
      <c r="TEG15" s="183"/>
      <c r="TEH15" s="126"/>
      <c r="TEI15" s="183"/>
      <c r="TEJ15" s="126"/>
      <c r="TEK15" s="183"/>
      <c r="TEL15" s="126"/>
      <c r="TEM15" s="183"/>
      <c r="TEN15" s="126"/>
      <c r="TEO15" s="183"/>
      <c r="TEP15" s="126"/>
      <c r="TEQ15" s="183"/>
      <c r="TER15" s="126"/>
      <c r="TES15" s="183"/>
      <c r="TET15" s="126"/>
      <c r="TEU15" s="183"/>
      <c r="TEV15" s="126"/>
      <c r="TEW15" s="183"/>
      <c r="TEX15" s="126"/>
      <c r="TEY15" s="183"/>
      <c r="TEZ15" s="126"/>
      <c r="TFA15" s="183"/>
      <c r="TFB15" s="126"/>
      <c r="TFC15" s="183"/>
      <c r="TFD15" s="126"/>
      <c r="TFE15" s="183"/>
      <c r="TFF15" s="126"/>
      <c r="TFG15" s="183"/>
      <c r="TFH15" s="126"/>
      <c r="TFI15" s="183"/>
      <c r="TFJ15" s="126"/>
      <c r="TFK15" s="183"/>
      <c r="TFL15" s="126"/>
      <c r="TFM15" s="183"/>
      <c r="TFN15" s="126"/>
      <c r="TFO15" s="183"/>
      <c r="TFP15" s="126"/>
      <c r="TFQ15" s="183"/>
      <c r="TFR15" s="126"/>
      <c r="TFS15" s="183"/>
      <c r="TFT15" s="126"/>
      <c r="TFU15" s="183"/>
      <c r="TFV15" s="126"/>
      <c r="TFW15" s="183"/>
      <c r="TFX15" s="126"/>
      <c r="TFY15" s="183"/>
      <c r="TFZ15" s="126"/>
      <c r="TGA15" s="183"/>
      <c r="TGB15" s="126"/>
      <c r="TGC15" s="183"/>
      <c r="TGD15" s="126"/>
      <c r="TGE15" s="183"/>
      <c r="TGF15" s="126"/>
      <c r="TGG15" s="183"/>
      <c r="TGH15" s="126"/>
      <c r="TGI15" s="183"/>
      <c r="TGJ15" s="126"/>
      <c r="TGK15" s="183"/>
      <c r="TGL15" s="126"/>
      <c r="TGM15" s="183"/>
      <c r="TGN15" s="126"/>
      <c r="TGO15" s="183"/>
      <c r="TGP15" s="126"/>
      <c r="TGQ15" s="183"/>
      <c r="TGR15" s="126"/>
      <c r="TGS15" s="183"/>
      <c r="TGT15" s="126"/>
      <c r="TGU15" s="183"/>
      <c r="TGV15" s="126"/>
      <c r="TGW15" s="183"/>
      <c r="TGX15" s="126"/>
      <c r="TGY15" s="183"/>
      <c r="TGZ15" s="126"/>
      <c r="THA15" s="183"/>
      <c r="THB15" s="126"/>
      <c r="THC15" s="183"/>
      <c r="THD15" s="126"/>
      <c r="THE15" s="183"/>
      <c r="THF15" s="126"/>
      <c r="THG15" s="183"/>
      <c r="THH15" s="126"/>
      <c r="THI15" s="183"/>
      <c r="THJ15" s="126"/>
      <c r="THK15" s="183"/>
      <c r="THL15" s="126"/>
      <c r="THM15" s="183"/>
      <c r="THN15" s="126"/>
      <c r="THO15" s="183"/>
      <c r="THP15" s="126"/>
      <c r="THQ15" s="183"/>
      <c r="THR15" s="126"/>
      <c r="THS15" s="183"/>
      <c r="THT15" s="126"/>
      <c r="THU15" s="183"/>
      <c r="THV15" s="126"/>
      <c r="THW15" s="183"/>
      <c r="THX15" s="126"/>
      <c r="THY15" s="183"/>
      <c r="THZ15" s="126"/>
      <c r="TIA15" s="183"/>
      <c r="TIB15" s="126"/>
      <c r="TIC15" s="183"/>
      <c r="TID15" s="126"/>
      <c r="TIE15" s="183"/>
      <c r="TIF15" s="126"/>
      <c r="TIG15" s="183"/>
      <c r="TIH15" s="126"/>
      <c r="TII15" s="183"/>
      <c r="TIJ15" s="126"/>
      <c r="TIK15" s="183"/>
      <c r="TIL15" s="126"/>
      <c r="TIM15" s="183"/>
      <c r="TIN15" s="126"/>
      <c r="TIO15" s="183"/>
      <c r="TIP15" s="126"/>
      <c r="TIQ15" s="183"/>
      <c r="TIR15" s="126"/>
      <c r="TIS15" s="183"/>
      <c r="TIT15" s="126"/>
      <c r="TIU15" s="183"/>
      <c r="TIV15" s="126"/>
      <c r="TIW15" s="183"/>
      <c r="TIX15" s="126"/>
      <c r="TIY15" s="183"/>
      <c r="TIZ15" s="126"/>
      <c r="TJA15" s="183"/>
      <c r="TJB15" s="126"/>
      <c r="TJC15" s="183"/>
      <c r="TJD15" s="126"/>
      <c r="TJE15" s="183"/>
      <c r="TJF15" s="126"/>
      <c r="TJG15" s="183"/>
      <c r="TJH15" s="126"/>
      <c r="TJI15" s="183"/>
      <c r="TJJ15" s="126"/>
      <c r="TJK15" s="183"/>
      <c r="TJL15" s="126"/>
      <c r="TJM15" s="183"/>
      <c r="TJN15" s="126"/>
      <c r="TJO15" s="183"/>
      <c r="TJP15" s="126"/>
      <c r="TJQ15" s="183"/>
      <c r="TJR15" s="126"/>
      <c r="TJS15" s="183"/>
      <c r="TJT15" s="126"/>
      <c r="TJU15" s="183"/>
      <c r="TJV15" s="126"/>
      <c r="TJW15" s="183"/>
      <c r="TJX15" s="126"/>
      <c r="TJY15" s="183"/>
      <c r="TJZ15" s="126"/>
      <c r="TKA15" s="183"/>
      <c r="TKB15" s="126"/>
      <c r="TKC15" s="183"/>
      <c r="TKD15" s="126"/>
      <c r="TKE15" s="183"/>
      <c r="TKF15" s="126"/>
      <c r="TKG15" s="183"/>
      <c r="TKH15" s="126"/>
      <c r="TKI15" s="183"/>
      <c r="TKJ15" s="126"/>
      <c r="TKK15" s="183"/>
      <c r="TKL15" s="126"/>
      <c r="TKM15" s="183"/>
      <c r="TKN15" s="126"/>
      <c r="TKO15" s="183"/>
      <c r="TKP15" s="126"/>
      <c r="TKQ15" s="183"/>
      <c r="TKR15" s="126"/>
      <c r="TKS15" s="183"/>
      <c r="TKT15" s="126"/>
      <c r="TKU15" s="183"/>
      <c r="TKV15" s="126"/>
      <c r="TKW15" s="183"/>
      <c r="TKX15" s="126"/>
      <c r="TKY15" s="183"/>
      <c r="TKZ15" s="126"/>
      <c r="TLA15" s="183"/>
      <c r="TLB15" s="126"/>
      <c r="TLC15" s="183"/>
      <c r="TLD15" s="126"/>
      <c r="TLE15" s="183"/>
      <c r="TLF15" s="126"/>
      <c r="TLG15" s="183"/>
      <c r="TLH15" s="126"/>
      <c r="TLI15" s="183"/>
      <c r="TLJ15" s="126"/>
      <c r="TLK15" s="183"/>
      <c r="TLL15" s="126"/>
      <c r="TLM15" s="183"/>
      <c r="TLN15" s="126"/>
      <c r="TLO15" s="183"/>
      <c r="TLP15" s="126"/>
      <c r="TLQ15" s="183"/>
      <c r="TLR15" s="126"/>
      <c r="TLS15" s="183"/>
      <c r="TLT15" s="126"/>
      <c r="TLU15" s="183"/>
      <c r="TLV15" s="126"/>
      <c r="TLW15" s="183"/>
      <c r="TLX15" s="126"/>
      <c r="TLY15" s="183"/>
      <c r="TLZ15" s="126"/>
      <c r="TMA15" s="183"/>
      <c r="TMB15" s="126"/>
      <c r="TMC15" s="183"/>
      <c r="TMD15" s="126"/>
      <c r="TME15" s="183"/>
      <c r="TMF15" s="126"/>
      <c r="TMG15" s="183"/>
      <c r="TMH15" s="126"/>
      <c r="TMI15" s="183"/>
      <c r="TMJ15" s="126"/>
      <c r="TMK15" s="183"/>
      <c r="TML15" s="126"/>
      <c r="TMM15" s="183"/>
      <c r="TMN15" s="126"/>
      <c r="TMO15" s="183"/>
      <c r="TMP15" s="126"/>
      <c r="TMQ15" s="183"/>
      <c r="TMR15" s="126"/>
      <c r="TMS15" s="183"/>
      <c r="TMT15" s="126"/>
      <c r="TMU15" s="183"/>
      <c r="TMV15" s="126"/>
      <c r="TMW15" s="183"/>
      <c r="TMX15" s="126"/>
      <c r="TMY15" s="183"/>
      <c r="TMZ15" s="126"/>
      <c r="TNA15" s="183"/>
      <c r="TNB15" s="126"/>
      <c r="TNC15" s="183"/>
      <c r="TND15" s="126"/>
      <c r="TNE15" s="183"/>
      <c r="TNF15" s="126"/>
      <c r="TNG15" s="183"/>
      <c r="TNH15" s="126"/>
      <c r="TNI15" s="183"/>
      <c r="TNJ15" s="126"/>
      <c r="TNK15" s="183"/>
      <c r="TNL15" s="126"/>
      <c r="TNM15" s="183"/>
      <c r="TNN15" s="126"/>
      <c r="TNO15" s="183"/>
      <c r="TNP15" s="126"/>
      <c r="TNQ15" s="183"/>
      <c r="TNR15" s="126"/>
      <c r="TNS15" s="183"/>
      <c r="TNT15" s="126"/>
      <c r="TNU15" s="183"/>
      <c r="TNV15" s="126"/>
      <c r="TNW15" s="183"/>
      <c r="TNX15" s="126"/>
      <c r="TNY15" s="183"/>
      <c r="TNZ15" s="126"/>
      <c r="TOA15" s="183"/>
      <c r="TOB15" s="126"/>
      <c r="TOC15" s="183"/>
      <c r="TOD15" s="126"/>
      <c r="TOE15" s="183"/>
      <c r="TOF15" s="126"/>
      <c r="TOG15" s="183"/>
      <c r="TOH15" s="126"/>
      <c r="TOI15" s="183"/>
      <c r="TOJ15" s="126"/>
      <c r="TOK15" s="183"/>
      <c r="TOL15" s="126"/>
      <c r="TOM15" s="183"/>
      <c r="TON15" s="126"/>
      <c r="TOO15" s="183"/>
      <c r="TOP15" s="126"/>
      <c r="TOQ15" s="183"/>
      <c r="TOR15" s="126"/>
      <c r="TOS15" s="183"/>
      <c r="TOT15" s="126"/>
      <c r="TOU15" s="183"/>
      <c r="TOV15" s="126"/>
      <c r="TOW15" s="183"/>
      <c r="TOX15" s="126"/>
      <c r="TOY15" s="183"/>
      <c r="TOZ15" s="126"/>
      <c r="TPA15" s="183"/>
      <c r="TPB15" s="126"/>
      <c r="TPC15" s="183"/>
      <c r="TPD15" s="126"/>
      <c r="TPE15" s="183"/>
      <c r="TPF15" s="126"/>
      <c r="TPG15" s="183"/>
      <c r="TPH15" s="126"/>
      <c r="TPI15" s="183"/>
      <c r="TPJ15" s="126"/>
      <c r="TPK15" s="183"/>
      <c r="TPL15" s="126"/>
      <c r="TPM15" s="183"/>
      <c r="TPN15" s="126"/>
      <c r="TPO15" s="183"/>
      <c r="TPP15" s="126"/>
      <c r="TPQ15" s="183"/>
      <c r="TPR15" s="126"/>
      <c r="TPS15" s="183"/>
      <c r="TPT15" s="126"/>
      <c r="TPU15" s="183"/>
      <c r="TPV15" s="126"/>
      <c r="TPW15" s="183"/>
      <c r="TPX15" s="126"/>
      <c r="TPY15" s="183"/>
      <c r="TPZ15" s="126"/>
      <c r="TQA15" s="183"/>
      <c r="TQB15" s="126"/>
      <c r="TQC15" s="183"/>
      <c r="TQD15" s="126"/>
      <c r="TQE15" s="183"/>
      <c r="TQF15" s="126"/>
      <c r="TQG15" s="183"/>
      <c r="TQH15" s="126"/>
      <c r="TQI15" s="183"/>
      <c r="TQJ15" s="126"/>
      <c r="TQK15" s="183"/>
      <c r="TQL15" s="126"/>
      <c r="TQM15" s="183"/>
      <c r="TQN15" s="126"/>
      <c r="TQO15" s="183"/>
      <c r="TQP15" s="126"/>
      <c r="TQQ15" s="183"/>
      <c r="TQR15" s="126"/>
      <c r="TQS15" s="183"/>
      <c r="TQT15" s="126"/>
      <c r="TQU15" s="183"/>
      <c r="TQV15" s="126"/>
      <c r="TQW15" s="183"/>
      <c r="TQX15" s="126"/>
      <c r="TQY15" s="183"/>
      <c r="TQZ15" s="126"/>
      <c r="TRA15" s="183"/>
      <c r="TRB15" s="126"/>
      <c r="TRC15" s="183"/>
      <c r="TRD15" s="126"/>
      <c r="TRE15" s="183"/>
      <c r="TRF15" s="126"/>
      <c r="TRG15" s="183"/>
      <c r="TRH15" s="126"/>
      <c r="TRI15" s="183"/>
      <c r="TRJ15" s="126"/>
      <c r="TRK15" s="183"/>
      <c r="TRL15" s="126"/>
      <c r="TRM15" s="183"/>
      <c r="TRN15" s="126"/>
      <c r="TRO15" s="183"/>
      <c r="TRP15" s="126"/>
      <c r="TRQ15" s="183"/>
      <c r="TRR15" s="126"/>
      <c r="TRS15" s="183"/>
      <c r="TRT15" s="126"/>
      <c r="TRU15" s="183"/>
      <c r="TRV15" s="126"/>
      <c r="TRW15" s="183"/>
      <c r="TRX15" s="126"/>
      <c r="TRY15" s="183"/>
      <c r="TRZ15" s="126"/>
      <c r="TSA15" s="183"/>
      <c r="TSB15" s="126"/>
      <c r="TSC15" s="183"/>
      <c r="TSD15" s="126"/>
      <c r="TSE15" s="183"/>
      <c r="TSF15" s="126"/>
      <c r="TSG15" s="183"/>
      <c r="TSH15" s="126"/>
      <c r="TSI15" s="183"/>
      <c r="TSJ15" s="126"/>
      <c r="TSK15" s="183"/>
      <c r="TSL15" s="126"/>
      <c r="TSM15" s="183"/>
      <c r="TSN15" s="126"/>
      <c r="TSO15" s="183"/>
      <c r="TSP15" s="126"/>
      <c r="TSQ15" s="183"/>
      <c r="TSR15" s="126"/>
      <c r="TSS15" s="183"/>
      <c r="TST15" s="126"/>
      <c r="TSU15" s="183"/>
      <c r="TSV15" s="126"/>
      <c r="TSW15" s="183"/>
      <c r="TSX15" s="126"/>
      <c r="TSY15" s="183"/>
      <c r="TSZ15" s="126"/>
      <c r="TTA15" s="183"/>
      <c r="TTB15" s="126"/>
      <c r="TTC15" s="183"/>
      <c r="TTD15" s="126"/>
      <c r="TTE15" s="183"/>
      <c r="TTF15" s="126"/>
      <c r="TTG15" s="183"/>
      <c r="TTH15" s="126"/>
      <c r="TTI15" s="183"/>
      <c r="TTJ15" s="126"/>
      <c r="TTK15" s="183"/>
      <c r="TTL15" s="126"/>
      <c r="TTM15" s="183"/>
      <c r="TTN15" s="126"/>
      <c r="TTO15" s="183"/>
      <c r="TTP15" s="126"/>
      <c r="TTQ15" s="183"/>
      <c r="TTR15" s="126"/>
      <c r="TTS15" s="183"/>
      <c r="TTT15" s="126"/>
      <c r="TTU15" s="183"/>
      <c r="TTV15" s="126"/>
      <c r="TTW15" s="183"/>
      <c r="TTX15" s="126"/>
      <c r="TTY15" s="183"/>
      <c r="TTZ15" s="126"/>
      <c r="TUA15" s="183"/>
      <c r="TUB15" s="126"/>
      <c r="TUC15" s="183"/>
      <c r="TUD15" s="126"/>
      <c r="TUE15" s="183"/>
      <c r="TUF15" s="126"/>
      <c r="TUG15" s="183"/>
      <c r="TUH15" s="126"/>
      <c r="TUI15" s="183"/>
      <c r="TUJ15" s="126"/>
      <c r="TUK15" s="183"/>
      <c r="TUL15" s="126"/>
      <c r="TUM15" s="183"/>
      <c r="TUN15" s="126"/>
      <c r="TUO15" s="183"/>
      <c r="TUP15" s="126"/>
      <c r="TUQ15" s="183"/>
      <c r="TUR15" s="126"/>
      <c r="TUS15" s="183"/>
      <c r="TUT15" s="126"/>
      <c r="TUU15" s="183"/>
      <c r="TUV15" s="126"/>
      <c r="TUW15" s="183"/>
      <c r="TUX15" s="126"/>
      <c r="TUY15" s="183"/>
      <c r="TUZ15" s="126"/>
      <c r="TVA15" s="183"/>
      <c r="TVB15" s="126"/>
      <c r="TVC15" s="183"/>
      <c r="TVD15" s="126"/>
      <c r="TVE15" s="183"/>
      <c r="TVF15" s="126"/>
      <c r="TVG15" s="183"/>
      <c r="TVH15" s="126"/>
      <c r="TVI15" s="183"/>
      <c r="TVJ15" s="126"/>
      <c r="TVK15" s="183"/>
      <c r="TVL15" s="126"/>
      <c r="TVM15" s="183"/>
      <c r="TVN15" s="126"/>
      <c r="TVO15" s="183"/>
      <c r="TVP15" s="126"/>
      <c r="TVQ15" s="183"/>
      <c r="TVR15" s="126"/>
      <c r="TVS15" s="183"/>
      <c r="TVT15" s="126"/>
      <c r="TVU15" s="183"/>
      <c r="TVV15" s="126"/>
      <c r="TVW15" s="183"/>
      <c r="TVX15" s="126"/>
      <c r="TVY15" s="183"/>
      <c r="TVZ15" s="126"/>
      <c r="TWA15" s="183"/>
      <c r="TWB15" s="126"/>
      <c r="TWC15" s="183"/>
      <c r="TWD15" s="126"/>
      <c r="TWE15" s="183"/>
      <c r="TWF15" s="126"/>
      <c r="TWG15" s="183"/>
      <c r="TWH15" s="126"/>
      <c r="TWI15" s="183"/>
      <c r="TWJ15" s="126"/>
      <c r="TWK15" s="183"/>
      <c r="TWL15" s="126"/>
      <c r="TWM15" s="183"/>
      <c r="TWN15" s="126"/>
      <c r="TWO15" s="183"/>
      <c r="TWP15" s="126"/>
      <c r="TWQ15" s="183"/>
      <c r="TWR15" s="126"/>
      <c r="TWS15" s="183"/>
      <c r="TWT15" s="126"/>
      <c r="TWU15" s="183"/>
      <c r="TWV15" s="126"/>
      <c r="TWW15" s="183"/>
      <c r="TWX15" s="126"/>
      <c r="TWY15" s="183"/>
      <c r="TWZ15" s="126"/>
      <c r="TXA15" s="183"/>
      <c r="TXB15" s="126"/>
      <c r="TXC15" s="183"/>
      <c r="TXD15" s="126"/>
      <c r="TXE15" s="183"/>
      <c r="TXF15" s="126"/>
      <c r="TXG15" s="183"/>
      <c r="TXH15" s="126"/>
      <c r="TXI15" s="183"/>
      <c r="TXJ15" s="126"/>
      <c r="TXK15" s="183"/>
      <c r="TXL15" s="126"/>
      <c r="TXM15" s="183"/>
      <c r="TXN15" s="126"/>
      <c r="TXO15" s="183"/>
      <c r="TXP15" s="126"/>
      <c r="TXQ15" s="183"/>
      <c r="TXR15" s="126"/>
      <c r="TXS15" s="183"/>
      <c r="TXT15" s="126"/>
      <c r="TXU15" s="183"/>
      <c r="TXV15" s="126"/>
      <c r="TXW15" s="183"/>
      <c r="TXX15" s="126"/>
      <c r="TXY15" s="183"/>
      <c r="TXZ15" s="126"/>
      <c r="TYA15" s="183"/>
      <c r="TYB15" s="126"/>
      <c r="TYC15" s="183"/>
      <c r="TYD15" s="126"/>
      <c r="TYE15" s="183"/>
      <c r="TYF15" s="126"/>
      <c r="TYG15" s="183"/>
      <c r="TYH15" s="126"/>
      <c r="TYI15" s="183"/>
      <c r="TYJ15" s="126"/>
      <c r="TYK15" s="183"/>
      <c r="TYL15" s="126"/>
      <c r="TYM15" s="183"/>
      <c r="TYN15" s="126"/>
      <c r="TYO15" s="183"/>
      <c r="TYP15" s="126"/>
      <c r="TYQ15" s="183"/>
      <c r="TYR15" s="126"/>
      <c r="TYS15" s="183"/>
      <c r="TYT15" s="126"/>
      <c r="TYU15" s="183"/>
      <c r="TYV15" s="126"/>
      <c r="TYW15" s="183"/>
      <c r="TYX15" s="126"/>
      <c r="TYY15" s="183"/>
      <c r="TYZ15" s="126"/>
      <c r="TZA15" s="183"/>
      <c r="TZB15" s="126"/>
      <c r="TZC15" s="183"/>
      <c r="TZD15" s="126"/>
      <c r="TZE15" s="183"/>
      <c r="TZF15" s="126"/>
      <c r="TZG15" s="183"/>
      <c r="TZH15" s="126"/>
      <c r="TZI15" s="183"/>
      <c r="TZJ15" s="126"/>
      <c r="TZK15" s="183"/>
      <c r="TZL15" s="126"/>
      <c r="TZM15" s="183"/>
      <c r="TZN15" s="126"/>
      <c r="TZO15" s="183"/>
      <c r="TZP15" s="126"/>
      <c r="TZQ15" s="183"/>
      <c r="TZR15" s="126"/>
      <c r="TZS15" s="183"/>
      <c r="TZT15" s="126"/>
      <c r="TZU15" s="183"/>
      <c r="TZV15" s="126"/>
      <c r="TZW15" s="183"/>
      <c r="TZX15" s="126"/>
      <c r="TZY15" s="183"/>
      <c r="TZZ15" s="126"/>
      <c r="UAA15" s="183"/>
      <c r="UAB15" s="126"/>
      <c r="UAC15" s="183"/>
      <c r="UAD15" s="126"/>
      <c r="UAE15" s="183"/>
      <c r="UAF15" s="126"/>
      <c r="UAG15" s="183"/>
      <c r="UAH15" s="126"/>
      <c r="UAI15" s="183"/>
      <c r="UAJ15" s="126"/>
      <c r="UAK15" s="183"/>
      <c r="UAL15" s="126"/>
      <c r="UAM15" s="183"/>
      <c r="UAN15" s="126"/>
      <c r="UAO15" s="183"/>
      <c r="UAP15" s="126"/>
      <c r="UAQ15" s="183"/>
      <c r="UAR15" s="126"/>
      <c r="UAS15" s="183"/>
      <c r="UAT15" s="126"/>
      <c r="UAU15" s="183"/>
      <c r="UAV15" s="126"/>
      <c r="UAW15" s="183"/>
      <c r="UAX15" s="126"/>
      <c r="UAY15" s="183"/>
      <c r="UAZ15" s="126"/>
      <c r="UBA15" s="183"/>
      <c r="UBB15" s="126"/>
      <c r="UBC15" s="183"/>
      <c r="UBD15" s="126"/>
      <c r="UBE15" s="183"/>
      <c r="UBF15" s="126"/>
      <c r="UBG15" s="183"/>
      <c r="UBH15" s="126"/>
      <c r="UBI15" s="183"/>
      <c r="UBJ15" s="126"/>
      <c r="UBK15" s="183"/>
      <c r="UBL15" s="126"/>
      <c r="UBM15" s="183"/>
      <c r="UBN15" s="126"/>
      <c r="UBO15" s="183"/>
      <c r="UBP15" s="126"/>
      <c r="UBQ15" s="183"/>
      <c r="UBR15" s="126"/>
      <c r="UBS15" s="183"/>
      <c r="UBT15" s="126"/>
      <c r="UBU15" s="183"/>
      <c r="UBV15" s="126"/>
      <c r="UBW15" s="183"/>
      <c r="UBX15" s="126"/>
      <c r="UBY15" s="183"/>
      <c r="UBZ15" s="126"/>
      <c r="UCA15" s="183"/>
      <c r="UCB15" s="126"/>
      <c r="UCC15" s="183"/>
      <c r="UCD15" s="126"/>
      <c r="UCE15" s="183"/>
      <c r="UCF15" s="126"/>
      <c r="UCG15" s="183"/>
      <c r="UCH15" s="126"/>
      <c r="UCI15" s="183"/>
      <c r="UCJ15" s="126"/>
      <c r="UCK15" s="183"/>
      <c r="UCL15" s="126"/>
      <c r="UCM15" s="183"/>
      <c r="UCN15" s="126"/>
      <c r="UCO15" s="183"/>
      <c r="UCP15" s="126"/>
      <c r="UCQ15" s="183"/>
      <c r="UCR15" s="126"/>
      <c r="UCS15" s="183"/>
      <c r="UCT15" s="126"/>
      <c r="UCU15" s="183"/>
      <c r="UCV15" s="126"/>
      <c r="UCW15" s="183"/>
      <c r="UCX15" s="126"/>
      <c r="UCY15" s="183"/>
      <c r="UCZ15" s="126"/>
      <c r="UDA15" s="183"/>
      <c r="UDB15" s="126"/>
      <c r="UDC15" s="183"/>
      <c r="UDD15" s="126"/>
      <c r="UDE15" s="183"/>
      <c r="UDF15" s="126"/>
      <c r="UDG15" s="183"/>
      <c r="UDH15" s="126"/>
      <c r="UDI15" s="183"/>
      <c r="UDJ15" s="126"/>
      <c r="UDK15" s="183"/>
      <c r="UDL15" s="126"/>
      <c r="UDM15" s="183"/>
      <c r="UDN15" s="126"/>
      <c r="UDO15" s="183"/>
      <c r="UDP15" s="126"/>
      <c r="UDQ15" s="183"/>
      <c r="UDR15" s="126"/>
      <c r="UDS15" s="183"/>
      <c r="UDT15" s="126"/>
      <c r="UDU15" s="183"/>
      <c r="UDV15" s="126"/>
      <c r="UDW15" s="183"/>
      <c r="UDX15" s="126"/>
      <c r="UDY15" s="183"/>
      <c r="UDZ15" s="126"/>
      <c r="UEA15" s="183"/>
      <c r="UEB15" s="126"/>
      <c r="UEC15" s="183"/>
      <c r="UED15" s="126"/>
      <c r="UEE15" s="183"/>
      <c r="UEF15" s="126"/>
      <c r="UEG15" s="183"/>
      <c r="UEH15" s="126"/>
      <c r="UEI15" s="183"/>
      <c r="UEJ15" s="126"/>
      <c r="UEK15" s="183"/>
      <c r="UEL15" s="126"/>
      <c r="UEM15" s="183"/>
      <c r="UEN15" s="126"/>
      <c r="UEO15" s="183"/>
      <c r="UEP15" s="126"/>
      <c r="UEQ15" s="183"/>
      <c r="UER15" s="126"/>
      <c r="UES15" s="183"/>
      <c r="UET15" s="126"/>
      <c r="UEU15" s="183"/>
      <c r="UEV15" s="126"/>
      <c r="UEW15" s="183"/>
      <c r="UEX15" s="126"/>
      <c r="UEY15" s="183"/>
      <c r="UEZ15" s="126"/>
      <c r="UFA15" s="183"/>
      <c r="UFB15" s="126"/>
      <c r="UFC15" s="183"/>
      <c r="UFD15" s="126"/>
      <c r="UFE15" s="183"/>
      <c r="UFF15" s="126"/>
      <c r="UFG15" s="183"/>
      <c r="UFH15" s="126"/>
      <c r="UFI15" s="183"/>
      <c r="UFJ15" s="126"/>
      <c r="UFK15" s="183"/>
      <c r="UFL15" s="126"/>
      <c r="UFM15" s="183"/>
      <c r="UFN15" s="126"/>
      <c r="UFO15" s="183"/>
      <c r="UFP15" s="126"/>
      <c r="UFQ15" s="183"/>
      <c r="UFR15" s="126"/>
      <c r="UFS15" s="183"/>
      <c r="UFT15" s="126"/>
      <c r="UFU15" s="183"/>
      <c r="UFV15" s="126"/>
      <c r="UFW15" s="183"/>
      <c r="UFX15" s="126"/>
      <c r="UFY15" s="183"/>
      <c r="UFZ15" s="126"/>
      <c r="UGA15" s="183"/>
      <c r="UGB15" s="126"/>
      <c r="UGC15" s="183"/>
      <c r="UGD15" s="126"/>
      <c r="UGE15" s="183"/>
      <c r="UGF15" s="126"/>
      <c r="UGG15" s="183"/>
      <c r="UGH15" s="126"/>
      <c r="UGI15" s="183"/>
      <c r="UGJ15" s="126"/>
      <c r="UGK15" s="183"/>
      <c r="UGL15" s="126"/>
      <c r="UGM15" s="183"/>
      <c r="UGN15" s="126"/>
      <c r="UGO15" s="183"/>
      <c r="UGP15" s="126"/>
      <c r="UGQ15" s="183"/>
      <c r="UGR15" s="126"/>
      <c r="UGS15" s="183"/>
      <c r="UGT15" s="126"/>
      <c r="UGU15" s="183"/>
      <c r="UGV15" s="126"/>
      <c r="UGW15" s="183"/>
      <c r="UGX15" s="126"/>
      <c r="UGY15" s="183"/>
      <c r="UGZ15" s="126"/>
      <c r="UHA15" s="183"/>
      <c r="UHB15" s="126"/>
      <c r="UHC15" s="183"/>
      <c r="UHD15" s="126"/>
      <c r="UHE15" s="183"/>
      <c r="UHF15" s="126"/>
      <c r="UHG15" s="183"/>
      <c r="UHH15" s="126"/>
      <c r="UHI15" s="183"/>
      <c r="UHJ15" s="126"/>
      <c r="UHK15" s="183"/>
      <c r="UHL15" s="126"/>
      <c r="UHM15" s="183"/>
      <c r="UHN15" s="126"/>
      <c r="UHO15" s="183"/>
      <c r="UHP15" s="126"/>
      <c r="UHQ15" s="183"/>
      <c r="UHR15" s="126"/>
      <c r="UHS15" s="183"/>
      <c r="UHT15" s="126"/>
      <c r="UHU15" s="183"/>
      <c r="UHV15" s="126"/>
      <c r="UHW15" s="183"/>
      <c r="UHX15" s="126"/>
      <c r="UHY15" s="183"/>
      <c r="UHZ15" s="126"/>
      <c r="UIA15" s="183"/>
      <c r="UIB15" s="126"/>
      <c r="UIC15" s="183"/>
      <c r="UID15" s="126"/>
      <c r="UIE15" s="183"/>
      <c r="UIF15" s="126"/>
      <c r="UIG15" s="183"/>
      <c r="UIH15" s="126"/>
      <c r="UII15" s="183"/>
      <c r="UIJ15" s="126"/>
      <c r="UIK15" s="183"/>
      <c r="UIL15" s="126"/>
      <c r="UIM15" s="183"/>
      <c r="UIN15" s="126"/>
      <c r="UIO15" s="183"/>
      <c r="UIP15" s="126"/>
      <c r="UIQ15" s="183"/>
      <c r="UIR15" s="126"/>
      <c r="UIS15" s="183"/>
      <c r="UIT15" s="126"/>
      <c r="UIU15" s="183"/>
      <c r="UIV15" s="126"/>
      <c r="UIW15" s="183"/>
      <c r="UIX15" s="126"/>
      <c r="UIY15" s="183"/>
      <c r="UIZ15" s="126"/>
      <c r="UJA15" s="183"/>
      <c r="UJB15" s="126"/>
      <c r="UJC15" s="183"/>
      <c r="UJD15" s="126"/>
      <c r="UJE15" s="183"/>
      <c r="UJF15" s="126"/>
      <c r="UJG15" s="183"/>
      <c r="UJH15" s="126"/>
      <c r="UJI15" s="183"/>
      <c r="UJJ15" s="126"/>
      <c r="UJK15" s="183"/>
      <c r="UJL15" s="126"/>
      <c r="UJM15" s="183"/>
      <c r="UJN15" s="126"/>
      <c r="UJO15" s="183"/>
      <c r="UJP15" s="126"/>
      <c r="UJQ15" s="183"/>
      <c r="UJR15" s="126"/>
      <c r="UJS15" s="183"/>
      <c r="UJT15" s="126"/>
      <c r="UJU15" s="183"/>
      <c r="UJV15" s="126"/>
      <c r="UJW15" s="183"/>
      <c r="UJX15" s="126"/>
      <c r="UJY15" s="183"/>
      <c r="UJZ15" s="126"/>
      <c r="UKA15" s="183"/>
      <c r="UKB15" s="126"/>
      <c r="UKC15" s="183"/>
      <c r="UKD15" s="126"/>
      <c r="UKE15" s="183"/>
      <c r="UKF15" s="126"/>
      <c r="UKG15" s="183"/>
      <c r="UKH15" s="126"/>
      <c r="UKI15" s="183"/>
      <c r="UKJ15" s="126"/>
      <c r="UKK15" s="183"/>
      <c r="UKL15" s="126"/>
      <c r="UKM15" s="183"/>
      <c r="UKN15" s="126"/>
      <c r="UKO15" s="183"/>
      <c r="UKP15" s="126"/>
      <c r="UKQ15" s="183"/>
      <c r="UKR15" s="126"/>
      <c r="UKS15" s="183"/>
      <c r="UKT15" s="126"/>
      <c r="UKU15" s="183"/>
      <c r="UKV15" s="126"/>
      <c r="UKW15" s="183"/>
      <c r="UKX15" s="126"/>
      <c r="UKY15" s="183"/>
      <c r="UKZ15" s="126"/>
      <c r="ULA15" s="183"/>
      <c r="ULB15" s="126"/>
      <c r="ULC15" s="183"/>
      <c r="ULD15" s="126"/>
      <c r="ULE15" s="183"/>
      <c r="ULF15" s="126"/>
      <c r="ULG15" s="183"/>
      <c r="ULH15" s="126"/>
      <c r="ULI15" s="183"/>
      <c r="ULJ15" s="126"/>
      <c r="ULK15" s="183"/>
      <c r="ULL15" s="126"/>
      <c r="ULM15" s="183"/>
      <c r="ULN15" s="126"/>
      <c r="ULO15" s="183"/>
      <c r="ULP15" s="126"/>
      <c r="ULQ15" s="183"/>
      <c r="ULR15" s="126"/>
      <c r="ULS15" s="183"/>
      <c r="ULT15" s="126"/>
      <c r="ULU15" s="183"/>
      <c r="ULV15" s="126"/>
      <c r="ULW15" s="183"/>
      <c r="ULX15" s="126"/>
      <c r="ULY15" s="183"/>
      <c r="ULZ15" s="126"/>
      <c r="UMA15" s="183"/>
      <c r="UMB15" s="126"/>
      <c r="UMC15" s="183"/>
      <c r="UMD15" s="126"/>
      <c r="UME15" s="183"/>
      <c r="UMF15" s="126"/>
      <c r="UMG15" s="183"/>
      <c r="UMH15" s="126"/>
      <c r="UMI15" s="183"/>
      <c r="UMJ15" s="126"/>
      <c r="UMK15" s="183"/>
      <c r="UML15" s="126"/>
      <c r="UMM15" s="183"/>
      <c r="UMN15" s="126"/>
      <c r="UMO15" s="183"/>
      <c r="UMP15" s="126"/>
      <c r="UMQ15" s="183"/>
      <c r="UMR15" s="126"/>
      <c r="UMS15" s="183"/>
      <c r="UMT15" s="126"/>
      <c r="UMU15" s="183"/>
      <c r="UMV15" s="126"/>
      <c r="UMW15" s="183"/>
      <c r="UMX15" s="126"/>
      <c r="UMY15" s="183"/>
      <c r="UMZ15" s="126"/>
      <c r="UNA15" s="183"/>
      <c r="UNB15" s="126"/>
      <c r="UNC15" s="183"/>
      <c r="UND15" s="126"/>
      <c r="UNE15" s="183"/>
      <c r="UNF15" s="126"/>
      <c r="UNG15" s="183"/>
      <c r="UNH15" s="126"/>
      <c r="UNI15" s="183"/>
      <c r="UNJ15" s="126"/>
      <c r="UNK15" s="183"/>
      <c r="UNL15" s="126"/>
      <c r="UNM15" s="183"/>
      <c r="UNN15" s="126"/>
      <c r="UNO15" s="183"/>
      <c r="UNP15" s="126"/>
      <c r="UNQ15" s="183"/>
      <c r="UNR15" s="126"/>
      <c r="UNS15" s="183"/>
      <c r="UNT15" s="126"/>
      <c r="UNU15" s="183"/>
      <c r="UNV15" s="126"/>
      <c r="UNW15" s="183"/>
      <c r="UNX15" s="126"/>
      <c r="UNY15" s="183"/>
      <c r="UNZ15" s="126"/>
      <c r="UOA15" s="183"/>
      <c r="UOB15" s="126"/>
      <c r="UOC15" s="183"/>
      <c r="UOD15" s="126"/>
      <c r="UOE15" s="183"/>
      <c r="UOF15" s="126"/>
      <c r="UOG15" s="183"/>
      <c r="UOH15" s="126"/>
      <c r="UOI15" s="183"/>
      <c r="UOJ15" s="126"/>
      <c r="UOK15" s="183"/>
      <c r="UOL15" s="126"/>
      <c r="UOM15" s="183"/>
      <c r="UON15" s="126"/>
      <c r="UOO15" s="183"/>
      <c r="UOP15" s="126"/>
      <c r="UOQ15" s="183"/>
      <c r="UOR15" s="126"/>
      <c r="UOS15" s="183"/>
      <c r="UOT15" s="126"/>
      <c r="UOU15" s="183"/>
      <c r="UOV15" s="126"/>
      <c r="UOW15" s="183"/>
      <c r="UOX15" s="126"/>
      <c r="UOY15" s="183"/>
      <c r="UOZ15" s="126"/>
      <c r="UPA15" s="183"/>
      <c r="UPB15" s="126"/>
      <c r="UPC15" s="183"/>
      <c r="UPD15" s="126"/>
      <c r="UPE15" s="183"/>
      <c r="UPF15" s="126"/>
      <c r="UPG15" s="183"/>
      <c r="UPH15" s="126"/>
      <c r="UPI15" s="183"/>
      <c r="UPJ15" s="126"/>
      <c r="UPK15" s="183"/>
      <c r="UPL15" s="126"/>
      <c r="UPM15" s="183"/>
      <c r="UPN15" s="126"/>
      <c r="UPO15" s="183"/>
      <c r="UPP15" s="126"/>
      <c r="UPQ15" s="183"/>
      <c r="UPR15" s="126"/>
      <c r="UPS15" s="183"/>
      <c r="UPT15" s="126"/>
      <c r="UPU15" s="183"/>
      <c r="UPV15" s="126"/>
      <c r="UPW15" s="183"/>
      <c r="UPX15" s="126"/>
      <c r="UPY15" s="183"/>
      <c r="UPZ15" s="126"/>
      <c r="UQA15" s="183"/>
      <c r="UQB15" s="126"/>
      <c r="UQC15" s="183"/>
      <c r="UQD15" s="126"/>
      <c r="UQE15" s="183"/>
      <c r="UQF15" s="126"/>
      <c r="UQG15" s="183"/>
      <c r="UQH15" s="126"/>
      <c r="UQI15" s="183"/>
      <c r="UQJ15" s="126"/>
      <c r="UQK15" s="183"/>
      <c r="UQL15" s="126"/>
      <c r="UQM15" s="183"/>
      <c r="UQN15" s="126"/>
      <c r="UQO15" s="183"/>
      <c r="UQP15" s="126"/>
      <c r="UQQ15" s="183"/>
      <c r="UQR15" s="126"/>
      <c r="UQS15" s="183"/>
      <c r="UQT15" s="126"/>
      <c r="UQU15" s="183"/>
      <c r="UQV15" s="126"/>
      <c r="UQW15" s="183"/>
      <c r="UQX15" s="126"/>
      <c r="UQY15" s="183"/>
      <c r="UQZ15" s="126"/>
      <c r="URA15" s="183"/>
      <c r="URB15" s="126"/>
      <c r="URC15" s="183"/>
      <c r="URD15" s="126"/>
      <c r="URE15" s="183"/>
      <c r="URF15" s="126"/>
      <c r="URG15" s="183"/>
      <c r="URH15" s="126"/>
      <c r="URI15" s="183"/>
      <c r="URJ15" s="126"/>
      <c r="URK15" s="183"/>
      <c r="URL15" s="126"/>
      <c r="URM15" s="183"/>
      <c r="URN15" s="126"/>
      <c r="URO15" s="183"/>
      <c r="URP15" s="126"/>
      <c r="URQ15" s="183"/>
      <c r="URR15" s="126"/>
      <c r="URS15" s="183"/>
      <c r="URT15" s="126"/>
      <c r="URU15" s="183"/>
      <c r="URV15" s="126"/>
      <c r="URW15" s="183"/>
      <c r="URX15" s="126"/>
      <c r="URY15" s="183"/>
      <c r="URZ15" s="126"/>
      <c r="USA15" s="183"/>
      <c r="USB15" s="126"/>
      <c r="USC15" s="183"/>
      <c r="USD15" s="126"/>
      <c r="USE15" s="183"/>
      <c r="USF15" s="126"/>
      <c r="USG15" s="183"/>
      <c r="USH15" s="126"/>
      <c r="USI15" s="183"/>
      <c r="USJ15" s="126"/>
      <c r="USK15" s="183"/>
      <c r="USL15" s="126"/>
      <c r="USM15" s="183"/>
      <c r="USN15" s="126"/>
      <c r="USO15" s="183"/>
      <c r="USP15" s="126"/>
      <c r="USQ15" s="183"/>
      <c r="USR15" s="126"/>
      <c r="USS15" s="183"/>
      <c r="UST15" s="126"/>
      <c r="USU15" s="183"/>
      <c r="USV15" s="126"/>
      <c r="USW15" s="183"/>
      <c r="USX15" s="126"/>
      <c r="USY15" s="183"/>
      <c r="USZ15" s="126"/>
      <c r="UTA15" s="183"/>
      <c r="UTB15" s="126"/>
      <c r="UTC15" s="183"/>
      <c r="UTD15" s="126"/>
      <c r="UTE15" s="183"/>
      <c r="UTF15" s="126"/>
      <c r="UTG15" s="183"/>
      <c r="UTH15" s="126"/>
      <c r="UTI15" s="183"/>
      <c r="UTJ15" s="126"/>
      <c r="UTK15" s="183"/>
      <c r="UTL15" s="126"/>
      <c r="UTM15" s="183"/>
      <c r="UTN15" s="126"/>
      <c r="UTO15" s="183"/>
      <c r="UTP15" s="126"/>
      <c r="UTQ15" s="183"/>
      <c r="UTR15" s="126"/>
      <c r="UTS15" s="183"/>
      <c r="UTT15" s="126"/>
      <c r="UTU15" s="183"/>
      <c r="UTV15" s="126"/>
      <c r="UTW15" s="183"/>
      <c r="UTX15" s="126"/>
      <c r="UTY15" s="183"/>
      <c r="UTZ15" s="126"/>
      <c r="UUA15" s="183"/>
      <c r="UUB15" s="126"/>
      <c r="UUC15" s="183"/>
      <c r="UUD15" s="126"/>
      <c r="UUE15" s="183"/>
      <c r="UUF15" s="126"/>
      <c r="UUG15" s="183"/>
      <c r="UUH15" s="126"/>
      <c r="UUI15" s="183"/>
      <c r="UUJ15" s="126"/>
      <c r="UUK15" s="183"/>
      <c r="UUL15" s="126"/>
      <c r="UUM15" s="183"/>
      <c r="UUN15" s="126"/>
      <c r="UUO15" s="183"/>
      <c r="UUP15" s="126"/>
      <c r="UUQ15" s="183"/>
      <c r="UUR15" s="126"/>
      <c r="UUS15" s="183"/>
      <c r="UUT15" s="126"/>
      <c r="UUU15" s="183"/>
      <c r="UUV15" s="126"/>
      <c r="UUW15" s="183"/>
      <c r="UUX15" s="126"/>
      <c r="UUY15" s="183"/>
      <c r="UUZ15" s="126"/>
      <c r="UVA15" s="183"/>
      <c r="UVB15" s="126"/>
      <c r="UVC15" s="183"/>
      <c r="UVD15" s="126"/>
      <c r="UVE15" s="183"/>
      <c r="UVF15" s="126"/>
      <c r="UVG15" s="183"/>
      <c r="UVH15" s="126"/>
      <c r="UVI15" s="183"/>
      <c r="UVJ15" s="126"/>
      <c r="UVK15" s="183"/>
      <c r="UVL15" s="126"/>
      <c r="UVM15" s="183"/>
      <c r="UVN15" s="126"/>
      <c r="UVO15" s="183"/>
      <c r="UVP15" s="126"/>
      <c r="UVQ15" s="183"/>
      <c r="UVR15" s="126"/>
      <c r="UVS15" s="183"/>
      <c r="UVT15" s="126"/>
      <c r="UVU15" s="183"/>
      <c r="UVV15" s="126"/>
      <c r="UVW15" s="183"/>
      <c r="UVX15" s="126"/>
      <c r="UVY15" s="183"/>
      <c r="UVZ15" s="126"/>
      <c r="UWA15" s="183"/>
      <c r="UWB15" s="126"/>
      <c r="UWC15" s="183"/>
      <c r="UWD15" s="126"/>
      <c r="UWE15" s="183"/>
      <c r="UWF15" s="126"/>
      <c r="UWG15" s="183"/>
      <c r="UWH15" s="126"/>
      <c r="UWI15" s="183"/>
      <c r="UWJ15" s="126"/>
      <c r="UWK15" s="183"/>
      <c r="UWL15" s="126"/>
      <c r="UWM15" s="183"/>
      <c r="UWN15" s="126"/>
      <c r="UWO15" s="183"/>
      <c r="UWP15" s="126"/>
      <c r="UWQ15" s="183"/>
      <c r="UWR15" s="126"/>
      <c r="UWS15" s="183"/>
      <c r="UWT15" s="126"/>
      <c r="UWU15" s="183"/>
      <c r="UWV15" s="126"/>
      <c r="UWW15" s="183"/>
      <c r="UWX15" s="126"/>
      <c r="UWY15" s="183"/>
      <c r="UWZ15" s="126"/>
      <c r="UXA15" s="183"/>
      <c r="UXB15" s="126"/>
      <c r="UXC15" s="183"/>
      <c r="UXD15" s="126"/>
      <c r="UXE15" s="183"/>
      <c r="UXF15" s="126"/>
      <c r="UXG15" s="183"/>
      <c r="UXH15" s="126"/>
      <c r="UXI15" s="183"/>
      <c r="UXJ15" s="126"/>
      <c r="UXK15" s="183"/>
      <c r="UXL15" s="126"/>
      <c r="UXM15" s="183"/>
      <c r="UXN15" s="126"/>
      <c r="UXO15" s="183"/>
      <c r="UXP15" s="126"/>
      <c r="UXQ15" s="183"/>
      <c r="UXR15" s="126"/>
      <c r="UXS15" s="183"/>
      <c r="UXT15" s="126"/>
      <c r="UXU15" s="183"/>
      <c r="UXV15" s="126"/>
      <c r="UXW15" s="183"/>
      <c r="UXX15" s="126"/>
      <c r="UXY15" s="183"/>
      <c r="UXZ15" s="126"/>
      <c r="UYA15" s="183"/>
      <c r="UYB15" s="126"/>
      <c r="UYC15" s="183"/>
      <c r="UYD15" s="126"/>
      <c r="UYE15" s="183"/>
      <c r="UYF15" s="126"/>
      <c r="UYG15" s="183"/>
      <c r="UYH15" s="126"/>
      <c r="UYI15" s="183"/>
      <c r="UYJ15" s="126"/>
      <c r="UYK15" s="183"/>
      <c r="UYL15" s="126"/>
      <c r="UYM15" s="183"/>
      <c r="UYN15" s="126"/>
      <c r="UYO15" s="183"/>
      <c r="UYP15" s="126"/>
      <c r="UYQ15" s="183"/>
      <c r="UYR15" s="126"/>
      <c r="UYS15" s="183"/>
      <c r="UYT15" s="126"/>
      <c r="UYU15" s="183"/>
      <c r="UYV15" s="126"/>
      <c r="UYW15" s="183"/>
      <c r="UYX15" s="126"/>
      <c r="UYY15" s="183"/>
      <c r="UYZ15" s="126"/>
      <c r="UZA15" s="183"/>
      <c r="UZB15" s="126"/>
      <c r="UZC15" s="183"/>
      <c r="UZD15" s="126"/>
      <c r="UZE15" s="183"/>
      <c r="UZF15" s="126"/>
      <c r="UZG15" s="183"/>
      <c r="UZH15" s="126"/>
      <c r="UZI15" s="183"/>
      <c r="UZJ15" s="126"/>
      <c r="UZK15" s="183"/>
      <c r="UZL15" s="126"/>
      <c r="UZM15" s="183"/>
      <c r="UZN15" s="126"/>
      <c r="UZO15" s="183"/>
      <c r="UZP15" s="126"/>
      <c r="UZQ15" s="183"/>
      <c r="UZR15" s="126"/>
      <c r="UZS15" s="183"/>
      <c r="UZT15" s="126"/>
      <c r="UZU15" s="183"/>
      <c r="UZV15" s="126"/>
      <c r="UZW15" s="183"/>
      <c r="UZX15" s="126"/>
      <c r="UZY15" s="183"/>
      <c r="UZZ15" s="126"/>
      <c r="VAA15" s="183"/>
      <c r="VAB15" s="126"/>
      <c r="VAC15" s="183"/>
      <c r="VAD15" s="126"/>
      <c r="VAE15" s="183"/>
      <c r="VAF15" s="126"/>
      <c r="VAG15" s="183"/>
      <c r="VAH15" s="126"/>
      <c r="VAI15" s="183"/>
      <c r="VAJ15" s="126"/>
      <c r="VAK15" s="183"/>
      <c r="VAL15" s="126"/>
      <c r="VAM15" s="183"/>
      <c r="VAN15" s="126"/>
      <c r="VAO15" s="183"/>
      <c r="VAP15" s="126"/>
      <c r="VAQ15" s="183"/>
      <c r="VAR15" s="126"/>
      <c r="VAS15" s="183"/>
      <c r="VAT15" s="126"/>
      <c r="VAU15" s="183"/>
      <c r="VAV15" s="126"/>
      <c r="VAW15" s="183"/>
      <c r="VAX15" s="126"/>
      <c r="VAY15" s="183"/>
      <c r="VAZ15" s="126"/>
      <c r="VBA15" s="183"/>
      <c r="VBB15" s="126"/>
      <c r="VBC15" s="183"/>
      <c r="VBD15" s="126"/>
      <c r="VBE15" s="183"/>
      <c r="VBF15" s="126"/>
      <c r="VBG15" s="183"/>
      <c r="VBH15" s="126"/>
      <c r="VBI15" s="183"/>
      <c r="VBJ15" s="126"/>
      <c r="VBK15" s="183"/>
      <c r="VBL15" s="126"/>
      <c r="VBM15" s="183"/>
      <c r="VBN15" s="126"/>
      <c r="VBO15" s="183"/>
      <c r="VBP15" s="126"/>
      <c r="VBQ15" s="183"/>
      <c r="VBR15" s="126"/>
      <c r="VBS15" s="183"/>
      <c r="VBT15" s="126"/>
      <c r="VBU15" s="183"/>
      <c r="VBV15" s="126"/>
      <c r="VBW15" s="183"/>
      <c r="VBX15" s="126"/>
      <c r="VBY15" s="183"/>
      <c r="VBZ15" s="126"/>
      <c r="VCA15" s="183"/>
      <c r="VCB15" s="126"/>
      <c r="VCC15" s="183"/>
      <c r="VCD15" s="126"/>
      <c r="VCE15" s="183"/>
      <c r="VCF15" s="126"/>
      <c r="VCG15" s="183"/>
      <c r="VCH15" s="126"/>
      <c r="VCI15" s="183"/>
      <c r="VCJ15" s="126"/>
      <c r="VCK15" s="183"/>
      <c r="VCL15" s="126"/>
      <c r="VCM15" s="183"/>
      <c r="VCN15" s="126"/>
      <c r="VCO15" s="183"/>
      <c r="VCP15" s="126"/>
      <c r="VCQ15" s="183"/>
      <c r="VCR15" s="126"/>
      <c r="VCS15" s="183"/>
      <c r="VCT15" s="126"/>
      <c r="VCU15" s="183"/>
      <c r="VCV15" s="126"/>
      <c r="VCW15" s="183"/>
      <c r="VCX15" s="126"/>
      <c r="VCY15" s="183"/>
      <c r="VCZ15" s="126"/>
      <c r="VDA15" s="183"/>
      <c r="VDB15" s="126"/>
      <c r="VDC15" s="183"/>
      <c r="VDD15" s="126"/>
      <c r="VDE15" s="183"/>
      <c r="VDF15" s="126"/>
      <c r="VDG15" s="183"/>
      <c r="VDH15" s="126"/>
      <c r="VDI15" s="183"/>
      <c r="VDJ15" s="126"/>
      <c r="VDK15" s="183"/>
      <c r="VDL15" s="126"/>
      <c r="VDM15" s="183"/>
      <c r="VDN15" s="126"/>
      <c r="VDO15" s="183"/>
      <c r="VDP15" s="126"/>
      <c r="VDQ15" s="183"/>
      <c r="VDR15" s="126"/>
      <c r="VDS15" s="183"/>
      <c r="VDT15" s="126"/>
      <c r="VDU15" s="183"/>
      <c r="VDV15" s="126"/>
      <c r="VDW15" s="183"/>
      <c r="VDX15" s="126"/>
      <c r="VDY15" s="183"/>
      <c r="VDZ15" s="126"/>
      <c r="VEA15" s="183"/>
      <c r="VEB15" s="126"/>
      <c r="VEC15" s="183"/>
      <c r="VED15" s="126"/>
      <c r="VEE15" s="183"/>
      <c r="VEF15" s="126"/>
      <c r="VEG15" s="183"/>
      <c r="VEH15" s="126"/>
      <c r="VEI15" s="183"/>
      <c r="VEJ15" s="126"/>
      <c r="VEK15" s="183"/>
      <c r="VEL15" s="126"/>
      <c r="VEM15" s="183"/>
      <c r="VEN15" s="126"/>
      <c r="VEO15" s="183"/>
      <c r="VEP15" s="126"/>
      <c r="VEQ15" s="183"/>
      <c r="VER15" s="126"/>
      <c r="VES15" s="183"/>
      <c r="VET15" s="126"/>
      <c r="VEU15" s="183"/>
      <c r="VEV15" s="126"/>
      <c r="VEW15" s="183"/>
      <c r="VEX15" s="126"/>
      <c r="VEY15" s="183"/>
      <c r="VEZ15" s="126"/>
      <c r="VFA15" s="183"/>
      <c r="VFB15" s="126"/>
      <c r="VFC15" s="183"/>
      <c r="VFD15" s="126"/>
      <c r="VFE15" s="183"/>
      <c r="VFF15" s="126"/>
      <c r="VFG15" s="183"/>
      <c r="VFH15" s="126"/>
      <c r="VFI15" s="183"/>
      <c r="VFJ15" s="126"/>
      <c r="VFK15" s="183"/>
      <c r="VFL15" s="126"/>
      <c r="VFM15" s="183"/>
      <c r="VFN15" s="126"/>
      <c r="VFO15" s="183"/>
      <c r="VFP15" s="126"/>
      <c r="VFQ15" s="183"/>
      <c r="VFR15" s="126"/>
      <c r="VFS15" s="183"/>
      <c r="VFT15" s="126"/>
      <c r="VFU15" s="183"/>
      <c r="VFV15" s="126"/>
      <c r="VFW15" s="183"/>
      <c r="VFX15" s="126"/>
      <c r="VFY15" s="183"/>
      <c r="VFZ15" s="126"/>
      <c r="VGA15" s="183"/>
      <c r="VGB15" s="126"/>
      <c r="VGC15" s="183"/>
      <c r="VGD15" s="126"/>
      <c r="VGE15" s="183"/>
      <c r="VGF15" s="126"/>
      <c r="VGG15" s="183"/>
      <c r="VGH15" s="126"/>
      <c r="VGI15" s="183"/>
      <c r="VGJ15" s="126"/>
      <c r="VGK15" s="183"/>
      <c r="VGL15" s="126"/>
      <c r="VGM15" s="183"/>
      <c r="VGN15" s="126"/>
      <c r="VGO15" s="183"/>
      <c r="VGP15" s="126"/>
      <c r="VGQ15" s="183"/>
      <c r="VGR15" s="126"/>
      <c r="VGS15" s="183"/>
      <c r="VGT15" s="126"/>
      <c r="VGU15" s="183"/>
      <c r="VGV15" s="126"/>
      <c r="VGW15" s="183"/>
      <c r="VGX15" s="126"/>
      <c r="VGY15" s="183"/>
      <c r="VGZ15" s="126"/>
      <c r="VHA15" s="183"/>
      <c r="VHB15" s="126"/>
      <c r="VHC15" s="183"/>
      <c r="VHD15" s="126"/>
      <c r="VHE15" s="183"/>
      <c r="VHF15" s="126"/>
      <c r="VHG15" s="183"/>
      <c r="VHH15" s="126"/>
      <c r="VHI15" s="183"/>
      <c r="VHJ15" s="126"/>
      <c r="VHK15" s="183"/>
      <c r="VHL15" s="126"/>
      <c r="VHM15" s="183"/>
      <c r="VHN15" s="126"/>
      <c r="VHO15" s="183"/>
      <c r="VHP15" s="126"/>
      <c r="VHQ15" s="183"/>
      <c r="VHR15" s="126"/>
      <c r="VHS15" s="183"/>
      <c r="VHT15" s="126"/>
      <c r="VHU15" s="183"/>
      <c r="VHV15" s="126"/>
      <c r="VHW15" s="183"/>
      <c r="VHX15" s="126"/>
      <c r="VHY15" s="183"/>
      <c r="VHZ15" s="126"/>
      <c r="VIA15" s="183"/>
      <c r="VIB15" s="126"/>
      <c r="VIC15" s="183"/>
      <c r="VID15" s="126"/>
      <c r="VIE15" s="183"/>
      <c r="VIF15" s="126"/>
      <c r="VIG15" s="183"/>
      <c r="VIH15" s="126"/>
      <c r="VII15" s="183"/>
      <c r="VIJ15" s="126"/>
      <c r="VIK15" s="183"/>
      <c r="VIL15" s="126"/>
      <c r="VIM15" s="183"/>
      <c r="VIN15" s="126"/>
      <c r="VIO15" s="183"/>
      <c r="VIP15" s="126"/>
      <c r="VIQ15" s="183"/>
      <c r="VIR15" s="126"/>
      <c r="VIS15" s="183"/>
      <c r="VIT15" s="126"/>
      <c r="VIU15" s="183"/>
      <c r="VIV15" s="126"/>
      <c r="VIW15" s="183"/>
      <c r="VIX15" s="126"/>
      <c r="VIY15" s="183"/>
      <c r="VIZ15" s="126"/>
      <c r="VJA15" s="183"/>
      <c r="VJB15" s="126"/>
      <c r="VJC15" s="183"/>
      <c r="VJD15" s="126"/>
      <c r="VJE15" s="183"/>
      <c r="VJF15" s="126"/>
      <c r="VJG15" s="183"/>
      <c r="VJH15" s="126"/>
      <c r="VJI15" s="183"/>
      <c r="VJJ15" s="126"/>
      <c r="VJK15" s="183"/>
      <c r="VJL15" s="126"/>
      <c r="VJM15" s="183"/>
      <c r="VJN15" s="126"/>
      <c r="VJO15" s="183"/>
      <c r="VJP15" s="126"/>
      <c r="VJQ15" s="183"/>
      <c r="VJR15" s="126"/>
      <c r="VJS15" s="183"/>
      <c r="VJT15" s="126"/>
      <c r="VJU15" s="183"/>
      <c r="VJV15" s="126"/>
      <c r="VJW15" s="183"/>
      <c r="VJX15" s="126"/>
      <c r="VJY15" s="183"/>
      <c r="VJZ15" s="126"/>
      <c r="VKA15" s="183"/>
      <c r="VKB15" s="126"/>
      <c r="VKC15" s="183"/>
      <c r="VKD15" s="126"/>
      <c r="VKE15" s="183"/>
      <c r="VKF15" s="126"/>
      <c r="VKG15" s="183"/>
      <c r="VKH15" s="126"/>
      <c r="VKI15" s="183"/>
      <c r="VKJ15" s="126"/>
      <c r="VKK15" s="183"/>
      <c r="VKL15" s="126"/>
      <c r="VKM15" s="183"/>
      <c r="VKN15" s="126"/>
      <c r="VKO15" s="183"/>
      <c r="VKP15" s="126"/>
      <c r="VKQ15" s="183"/>
      <c r="VKR15" s="126"/>
      <c r="VKS15" s="183"/>
      <c r="VKT15" s="126"/>
      <c r="VKU15" s="183"/>
      <c r="VKV15" s="126"/>
      <c r="VKW15" s="183"/>
      <c r="VKX15" s="126"/>
      <c r="VKY15" s="183"/>
      <c r="VKZ15" s="126"/>
      <c r="VLA15" s="183"/>
      <c r="VLB15" s="126"/>
      <c r="VLC15" s="183"/>
      <c r="VLD15" s="126"/>
      <c r="VLE15" s="183"/>
      <c r="VLF15" s="126"/>
      <c r="VLG15" s="183"/>
      <c r="VLH15" s="126"/>
      <c r="VLI15" s="183"/>
      <c r="VLJ15" s="126"/>
      <c r="VLK15" s="183"/>
      <c r="VLL15" s="126"/>
      <c r="VLM15" s="183"/>
      <c r="VLN15" s="126"/>
      <c r="VLO15" s="183"/>
      <c r="VLP15" s="126"/>
      <c r="VLQ15" s="183"/>
      <c r="VLR15" s="126"/>
      <c r="VLS15" s="183"/>
      <c r="VLT15" s="126"/>
      <c r="VLU15" s="183"/>
      <c r="VLV15" s="126"/>
      <c r="VLW15" s="183"/>
      <c r="VLX15" s="126"/>
      <c r="VLY15" s="183"/>
      <c r="VLZ15" s="126"/>
      <c r="VMA15" s="183"/>
      <c r="VMB15" s="126"/>
      <c r="VMC15" s="183"/>
      <c r="VMD15" s="126"/>
      <c r="VME15" s="183"/>
      <c r="VMF15" s="126"/>
      <c r="VMG15" s="183"/>
      <c r="VMH15" s="126"/>
      <c r="VMI15" s="183"/>
      <c r="VMJ15" s="126"/>
      <c r="VMK15" s="183"/>
      <c r="VML15" s="126"/>
      <c r="VMM15" s="183"/>
      <c r="VMN15" s="126"/>
      <c r="VMO15" s="183"/>
      <c r="VMP15" s="126"/>
      <c r="VMQ15" s="183"/>
      <c r="VMR15" s="126"/>
      <c r="VMS15" s="183"/>
      <c r="VMT15" s="126"/>
      <c r="VMU15" s="183"/>
      <c r="VMV15" s="126"/>
      <c r="VMW15" s="183"/>
      <c r="VMX15" s="126"/>
      <c r="VMY15" s="183"/>
      <c r="VMZ15" s="126"/>
      <c r="VNA15" s="183"/>
      <c r="VNB15" s="126"/>
      <c r="VNC15" s="183"/>
      <c r="VND15" s="126"/>
      <c r="VNE15" s="183"/>
      <c r="VNF15" s="126"/>
      <c r="VNG15" s="183"/>
      <c r="VNH15" s="126"/>
      <c r="VNI15" s="183"/>
      <c r="VNJ15" s="126"/>
      <c r="VNK15" s="183"/>
      <c r="VNL15" s="126"/>
      <c r="VNM15" s="183"/>
      <c r="VNN15" s="126"/>
      <c r="VNO15" s="183"/>
      <c r="VNP15" s="126"/>
      <c r="VNQ15" s="183"/>
      <c r="VNR15" s="126"/>
      <c r="VNS15" s="183"/>
      <c r="VNT15" s="126"/>
      <c r="VNU15" s="183"/>
      <c r="VNV15" s="126"/>
      <c r="VNW15" s="183"/>
      <c r="VNX15" s="126"/>
      <c r="VNY15" s="183"/>
      <c r="VNZ15" s="126"/>
      <c r="VOA15" s="183"/>
      <c r="VOB15" s="126"/>
      <c r="VOC15" s="183"/>
      <c r="VOD15" s="126"/>
      <c r="VOE15" s="183"/>
      <c r="VOF15" s="126"/>
      <c r="VOG15" s="183"/>
      <c r="VOH15" s="126"/>
      <c r="VOI15" s="183"/>
      <c r="VOJ15" s="126"/>
      <c r="VOK15" s="183"/>
      <c r="VOL15" s="126"/>
      <c r="VOM15" s="183"/>
      <c r="VON15" s="126"/>
      <c r="VOO15" s="183"/>
      <c r="VOP15" s="126"/>
      <c r="VOQ15" s="183"/>
      <c r="VOR15" s="126"/>
      <c r="VOS15" s="183"/>
      <c r="VOT15" s="126"/>
      <c r="VOU15" s="183"/>
      <c r="VOV15" s="126"/>
      <c r="VOW15" s="183"/>
      <c r="VOX15" s="126"/>
      <c r="VOY15" s="183"/>
      <c r="VOZ15" s="126"/>
      <c r="VPA15" s="183"/>
      <c r="VPB15" s="126"/>
      <c r="VPC15" s="183"/>
      <c r="VPD15" s="126"/>
      <c r="VPE15" s="183"/>
      <c r="VPF15" s="126"/>
      <c r="VPG15" s="183"/>
      <c r="VPH15" s="126"/>
      <c r="VPI15" s="183"/>
      <c r="VPJ15" s="126"/>
      <c r="VPK15" s="183"/>
      <c r="VPL15" s="126"/>
      <c r="VPM15" s="183"/>
      <c r="VPN15" s="126"/>
      <c r="VPO15" s="183"/>
      <c r="VPP15" s="126"/>
      <c r="VPQ15" s="183"/>
      <c r="VPR15" s="126"/>
      <c r="VPS15" s="183"/>
      <c r="VPT15" s="126"/>
      <c r="VPU15" s="183"/>
      <c r="VPV15" s="126"/>
      <c r="VPW15" s="183"/>
      <c r="VPX15" s="126"/>
      <c r="VPY15" s="183"/>
      <c r="VPZ15" s="126"/>
      <c r="VQA15" s="183"/>
      <c r="VQB15" s="126"/>
      <c r="VQC15" s="183"/>
      <c r="VQD15" s="126"/>
      <c r="VQE15" s="183"/>
      <c r="VQF15" s="126"/>
      <c r="VQG15" s="183"/>
      <c r="VQH15" s="126"/>
      <c r="VQI15" s="183"/>
      <c r="VQJ15" s="126"/>
      <c r="VQK15" s="183"/>
      <c r="VQL15" s="126"/>
      <c r="VQM15" s="183"/>
      <c r="VQN15" s="126"/>
      <c r="VQO15" s="183"/>
      <c r="VQP15" s="126"/>
      <c r="VQQ15" s="183"/>
      <c r="VQR15" s="126"/>
      <c r="VQS15" s="183"/>
      <c r="VQT15" s="126"/>
      <c r="VQU15" s="183"/>
      <c r="VQV15" s="126"/>
      <c r="VQW15" s="183"/>
      <c r="VQX15" s="126"/>
      <c r="VQY15" s="183"/>
      <c r="VQZ15" s="126"/>
      <c r="VRA15" s="183"/>
      <c r="VRB15" s="126"/>
      <c r="VRC15" s="183"/>
      <c r="VRD15" s="126"/>
      <c r="VRE15" s="183"/>
      <c r="VRF15" s="126"/>
      <c r="VRG15" s="183"/>
      <c r="VRH15" s="126"/>
      <c r="VRI15" s="183"/>
      <c r="VRJ15" s="126"/>
      <c r="VRK15" s="183"/>
      <c r="VRL15" s="126"/>
      <c r="VRM15" s="183"/>
      <c r="VRN15" s="126"/>
      <c r="VRO15" s="183"/>
      <c r="VRP15" s="126"/>
      <c r="VRQ15" s="183"/>
      <c r="VRR15" s="126"/>
      <c r="VRS15" s="183"/>
      <c r="VRT15" s="126"/>
      <c r="VRU15" s="183"/>
      <c r="VRV15" s="126"/>
      <c r="VRW15" s="183"/>
      <c r="VRX15" s="126"/>
      <c r="VRY15" s="183"/>
      <c r="VRZ15" s="126"/>
      <c r="VSA15" s="183"/>
      <c r="VSB15" s="126"/>
      <c r="VSC15" s="183"/>
      <c r="VSD15" s="126"/>
      <c r="VSE15" s="183"/>
      <c r="VSF15" s="126"/>
      <c r="VSG15" s="183"/>
      <c r="VSH15" s="126"/>
      <c r="VSI15" s="183"/>
      <c r="VSJ15" s="126"/>
      <c r="VSK15" s="183"/>
      <c r="VSL15" s="126"/>
      <c r="VSM15" s="183"/>
      <c r="VSN15" s="126"/>
      <c r="VSO15" s="183"/>
      <c r="VSP15" s="126"/>
      <c r="VSQ15" s="183"/>
      <c r="VSR15" s="126"/>
      <c r="VSS15" s="183"/>
      <c r="VST15" s="126"/>
      <c r="VSU15" s="183"/>
      <c r="VSV15" s="126"/>
      <c r="VSW15" s="183"/>
      <c r="VSX15" s="126"/>
      <c r="VSY15" s="183"/>
      <c r="VSZ15" s="126"/>
      <c r="VTA15" s="183"/>
      <c r="VTB15" s="126"/>
      <c r="VTC15" s="183"/>
      <c r="VTD15" s="126"/>
      <c r="VTE15" s="183"/>
      <c r="VTF15" s="126"/>
      <c r="VTG15" s="183"/>
      <c r="VTH15" s="126"/>
      <c r="VTI15" s="183"/>
      <c r="VTJ15" s="126"/>
      <c r="VTK15" s="183"/>
      <c r="VTL15" s="126"/>
      <c r="VTM15" s="183"/>
      <c r="VTN15" s="126"/>
      <c r="VTO15" s="183"/>
      <c r="VTP15" s="126"/>
      <c r="VTQ15" s="183"/>
      <c r="VTR15" s="126"/>
      <c r="VTS15" s="183"/>
      <c r="VTT15" s="126"/>
      <c r="VTU15" s="183"/>
      <c r="VTV15" s="126"/>
      <c r="VTW15" s="183"/>
      <c r="VTX15" s="126"/>
      <c r="VTY15" s="183"/>
      <c r="VTZ15" s="126"/>
      <c r="VUA15" s="183"/>
      <c r="VUB15" s="126"/>
      <c r="VUC15" s="183"/>
      <c r="VUD15" s="126"/>
      <c r="VUE15" s="183"/>
      <c r="VUF15" s="126"/>
      <c r="VUG15" s="183"/>
      <c r="VUH15" s="126"/>
      <c r="VUI15" s="183"/>
      <c r="VUJ15" s="126"/>
      <c r="VUK15" s="183"/>
      <c r="VUL15" s="126"/>
      <c r="VUM15" s="183"/>
      <c r="VUN15" s="126"/>
      <c r="VUO15" s="183"/>
      <c r="VUP15" s="126"/>
      <c r="VUQ15" s="183"/>
      <c r="VUR15" s="126"/>
      <c r="VUS15" s="183"/>
      <c r="VUT15" s="126"/>
      <c r="VUU15" s="183"/>
      <c r="VUV15" s="126"/>
      <c r="VUW15" s="183"/>
      <c r="VUX15" s="126"/>
      <c r="VUY15" s="183"/>
      <c r="VUZ15" s="126"/>
      <c r="VVA15" s="183"/>
      <c r="VVB15" s="126"/>
      <c r="VVC15" s="183"/>
      <c r="VVD15" s="126"/>
      <c r="VVE15" s="183"/>
      <c r="VVF15" s="126"/>
      <c r="VVG15" s="183"/>
      <c r="VVH15" s="126"/>
      <c r="VVI15" s="183"/>
      <c r="VVJ15" s="126"/>
      <c r="VVK15" s="183"/>
      <c r="VVL15" s="126"/>
      <c r="VVM15" s="183"/>
      <c r="VVN15" s="126"/>
      <c r="VVO15" s="183"/>
      <c r="VVP15" s="126"/>
      <c r="VVQ15" s="183"/>
      <c r="VVR15" s="126"/>
      <c r="VVS15" s="183"/>
      <c r="VVT15" s="126"/>
      <c r="VVU15" s="183"/>
      <c r="VVV15" s="126"/>
      <c r="VVW15" s="183"/>
      <c r="VVX15" s="126"/>
      <c r="VVY15" s="183"/>
      <c r="VVZ15" s="126"/>
      <c r="VWA15" s="183"/>
      <c r="VWB15" s="126"/>
      <c r="VWC15" s="183"/>
      <c r="VWD15" s="126"/>
      <c r="VWE15" s="183"/>
      <c r="VWF15" s="126"/>
      <c r="VWG15" s="183"/>
      <c r="VWH15" s="126"/>
      <c r="VWI15" s="183"/>
      <c r="VWJ15" s="126"/>
      <c r="VWK15" s="183"/>
      <c r="VWL15" s="126"/>
      <c r="VWM15" s="183"/>
      <c r="VWN15" s="126"/>
      <c r="VWO15" s="183"/>
      <c r="VWP15" s="126"/>
      <c r="VWQ15" s="183"/>
      <c r="VWR15" s="126"/>
      <c r="VWS15" s="183"/>
      <c r="VWT15" s="126"/>
      <c r="VWU15" s="183"/>
      <c r="VWV15" s="126"/>
      <c r="VWW15" s="183"/>
      <c r="VWX15" s="126"/>
      <c r="VWY15" s="183"/>
      <c r="VWZ15" s="126"/>
      <c r="VXA15" s="183"/>
      <c r="VXB15" s="126"/>
      <c r="VXC15" s="183"/>
      <c r="VXD15" s="126"/>
      <c r="VXE15" s="183"/>
      <c r="VXF15" s="126"/>
      <c r="VXG15" s="183"/>
      <c r="VXH15" s="126"/>
      <c r="VXI15" s="183"/>
      <c r="VXJ15" s="126"/>
      <c r="VXK15" s="183"/>
      <c r="VXL15" s="126"/>
      <c r="VXM15" s="183"/>
      <c r="VXN15" s="126"/>
      <c r="VXO15" s="183"/>
      <c r="VXP15" s="126"/>
      <c r="VXQ15" s="183"/>
      <c r="VXR15" s="126"/>
      <c r="VXS15" s="183"/>
      <c r="VXT15" s="126"/>
      <c r="VXU15" s="183"/>
      <c r="VXV15" s="126"/>
      <c r="VXW15" s="183"/>
      <c r="VXX15" s="126"/>
      <c r="VXY15" s="183"/>
      <c r="VXZ15" s="126"/>
      <c r="VYA15" s="183"/>
      <c r="VYB15" s="126"/>
      <c r="VYC15" s="183"/>
      <c r="VYD15" s="126"/>
      <c r="VYE15" s="183"/>
      <c r="VYF15" s="126"/>
      <c r="VYG15" s="183"/>
      <c r="VYH15" s="126"/>
      <c r="VYI15" s="183"/>
      <c r="VYJ15" s="126"/>
      <c r="VYK15" s="183"/>
      <c r="VYL15" s="126"/>
      <c r="VYM15" s="183"/>
      <c r="VYN15" s="126"/>
      <c r="VYO15" s="183"/>
      <c r="VYP15" s="126"/>
      <c r="VYQ15" s="183"/>
      <c r="VYR15" s="126"/>
      <c r="VYS15" s="183"/>
      <c r="VYT15" s="126"/>
      <c r="VYU15" s="183"/>
      <c r="VYV15" s="126"/>
      <c r="VYW15" s="183"/>
      <c r="VYX15" s="126"/>
      <c r="VYY15" s="183"/>
      <c r="VYZ15" s="126"/>
      <c r="VZA15" s="183"/>
      <c r="VZB15" s="126"/>
      <c r="VZC15" s="183"/>
      <c r="VZD15" s="126"/>
      <c r="VZE15" s="183"/>
      <c r="VZF15" s="126"/>
      <c r="VZG15" s="183"/>
      <c r="VZH15" s="126"/>
      <c r="VZI15" s="183"/>
      <c r="VZJ15" s="126"/>
      <c r="VZK15" s="183"/>
      <c r="VZL15" s="126"/>
      <c r="VZM15" s="183"/>
      <c r="VZN15" s="126"/>
      <c r="VZO15" s="183"/>
      <c r="VZP15" s="126"/>
      <c r="VZQ15" s="183"/>
      <c r="VZR15" s="126"/>
      <c r="VZS15" s="183"/>
      <c r="VZT15" s="126"/>
      <c r="VZU15" s="183"/>
      <c r="VZV15" s="126"/>
      <c r="VZW15" s="183"/>
      <c r="VZX15" s="126"/>
      <c r="VZY15" s="183"/>
      <c r="VZZ15" s="126"/>
      <c r="WAA15" s="183"/>
      <c r="WAB15" s="126"/>
      <c r="WAC15" s="183"/>
      <c r="WAD15" s="126"/>
      <c r="WAE15" s="183"/>
      <c r="WAF15" s="126"/>
      <c r="WAG15" s="183"/>
      <c r="WAH15" s="126"/>
      <c r="WAI15" s="183"/>
      <c r="WAJ15" s="126"/>
      <c r="WAK15" s="183"/>
      <c r="WAL15" s="126"/>
      <c r="WAM15" s="183"/>
      <c r="WAN15" s="126"/>
      <c r="WAO15" s="183"/>
      <c r="WAP15" s="126"/>
      <c r="WAQ15" s="183"/>
      <c r="WAR15" s="126"/>
      <c r="WAS15" s="183"/>
      <c r="WAT15" s="126"/>
      <c r="WAU15" s="183"/>
      <c r="WAV15" s="126"/>
      <c r="WAW15" s="183"/>
      <c r="WAX15" s="126"/>
      <c r="WAY15" s="183"/>
      <c r="WAZ15" s="126"/>
      <c r="WBA15" s="183"/>
      <c r="WBB15" s="126"/>
      <c r="WBC15" s="183"/>
      <c r="WBD15" s="126"/>
      <c r="WBE15" s="183"/>
      <c r="WBF15" s="126"/>
      <c r="WBG15" s="183"/>
      <c r="WBH15" s="126"/>
      <c r="WBI15" s="183"/>
      <c r="WBJ15" s="126"/>
      <c r="WBK15" s="183"/>
      <c r="WBL15" s="126"/>
      <c r="WBM15" s="183"/>
      <c r="WBN15" s="126"/>
      <c r="WBO15" s="183"/>
      <c r="WBP15" s="126"/>
      <c r="WBQ15" s="183"/>
      <c r="WBR15" s="126"/>
      <c r="WBS15" s="183"/>
      <c r="WBT15" s="126"/>
      <c r="WBU15" s="183"/>
      <c r="WBV15" s="126"/>
      <c r="WBW15" s="183"/>
      <c r="WBX15" s="126"/>
      <c r="WBY15" s="183"/>
      <c r="WBZ15" s="126"/>
      <c r="WCA15" s="183"/>
      <c r="WCB15" s="126"/>
      <c r="WCC15" s="183"/>
      <c r="WCD15" s="126"/>
      <c r="WCE15" s="183"/>
      <c r="WCF15" s="126"/>
      <c r="WCG15" s="183"/>
      <c r="WCH15" s="126"/>
      <c r="WCI15" s="183"/>
      <c r="WCJ15" s="126"/>
      <c r="WCK15" s="183"/>
      <c r="WCL15" s="126"/>
      <c r="WCM15" s="183"/>
      <c r="WCN15" s="126"/>
      <c r="WCO15" s="183"/>
      <c r="WCP15" s="126"/>
      <c r="WCQ15" s="183"/>
      <c r="WCR15" s="126"/>
      <c r="WCS15" s="183"/>
      <c r="WCT15" s="126"/>
      <c r="WCU15" s="183"/>
      <c r="WCV15" s="126"/>
      <c r="WCW15" s="183"/>
      <c r="WCX15" s="126"/>
      <c r="WCY15" s="183"/>
      <c r="WCZ15" s="126"/>
      <c r="WDA15" s="183"/>
      <c r="WDB15" s="126"/>
      <c r="WDC15" s="183"/>
      <c r="WDD15" s="126"/>
      <c r="WDE15" s="183"/>
      <c r="WDF15" s="126"/>
      <c r="WDG15" s="183"/>
      <c r="WDH15" s="126"/>
      <c r="WDI15" s="183"/>
      <c r="WDJ15" s="126"/>
      <c r="WDK15" s="183"/>
      <c r="WDL15" s="126"/>
      <c r="WDM15" s="183"/>
      <c r="WDN15" s="126"/>
      <c r="WDO15" s="183"/>
      <c r="WDP15" s="126"/>
      <c r="WDQ15" s="183"/>
      <c r="WDR15" s="126"/>
      <c r="WDS15" s="183"/>
      <c r="WDT15" s="126"/>
      <c r="WDU15" s="183"/>
      <c r="WDV15" s="126"/>
      <c r="WDW15" s="183"/>
      <c r="WDX15" s="126"/>
      <c r="WDY15" s="183"/>
      <c r="WDZ15" s="126"/>
      <c r="WEA15" s="183"/>
      <c r="WEB15" s="126"/>
      <c r="WEC15" s="183"/>
      <c r="WED15" s="126"/>
      <c r="WEE15" s="183"/>
      <c r="WEF15" s="126"/>
      <c r="WEG15" s="183"/>
      <c r="WEH15" s="126"/>
      <c r="WEI15" s="183"/>
      <c r="WEJ15" s="126"/>
      <c r="WEK15" s="183"/>
      <c r="WEL15" s="126"/>
      <c r="WEM15" s="183"/>
      <c r="WEN15" s="126"/>
      <c r="WEO15" s="183"/>
      <c r="WEP15" s="126"/>
      <c r="WEQ15" s="183"/>
      <c r="WER15" s="126"/>
      <c r="WES15" s="183"/>
      <c r="WET15" s="126"/>
      <c r="WEU15" s="183"/>
      <c r="WEV15" s="126"/>
      <c r="WEW15" s="183"/>
      <c r="WEX15" s="126"/>
      <c r="WEY15" s="183"/>
      <c r="WEZ15" s="126"/>
      <c r="WFA15" s="183"/>
      <c r="WFB15" s="126"/>
      <c r="WFC15" s="183"/>
      <c r="WFD15" s="126"/>
      <c r="WFE15" s="183"/>
      <c r="WFF15" s="126"/>
      <c r="WFG15" s="183"/>
      <c r="WFH15" s="126"/>
      <c r="WFI15" s="183"/>
      <c r="WFJ15" s="126"/>
      <c r="WFK15" s="183"/>
      <c r="WFL15" s="126"/>
      <c r="WFM15" s="183"/>
      <c r="WFN15" s="126"/>
      <c r="WFO15" s="183"/>
      <c r="WFP15" s="126"/>
      <c r="WFQ15" s="183"/>
      <c r="WFR15" s="126"/>
      <c r="WFS15" s="183"/>
      <c r="WFT15" s="126"/>
      <c r="WFU15" s="183"/>
      <c r="WFV15" s="126"/>
      <c r="WFW15" s="183"/>
      <c r="WFX15" s="126"/>
      <c r="WFY15" s="183"/>
      <c r="WFZ15" s="126"/>
      <c r="WGA15" s="183"/>
      <c r="WGB15" s="126"/>
      <c r="WGC15" s="183"/>
      <c r="WGD15" s="126"/>
      <c r="WGE15" s="183"/>
      <c r="WGF15" s="126"/>
      <c r="WGG15" s="183"/>
      <c r="WGH15" s="126"/>
      <c r="WGI15" s="183"/>
      <c r="WGJ15" s="126"/>
      <c r="WGK15" s="183"/>
      <c r="WGL15" s="126"/>
      <c r="WGM15" s="183"/>
      <c r="WGN15" s="126"/>
      <c r="WGO15" s="183"/>
      <c r="WGP15" s="126"/>
      <c r="WGQ15" s="183"/>
      <c r="WGR15" s="126"/>
      <c r="WGS15" s="183"/>
      <c r="WGT15" s="126"/>
      <c r="WGU15" s="183"/>
      <c r="WGV15" s="126"/>
      <c r="WGW15" s="183"/>
      <c r="WGX15" s="126"/>
      <c r="WGY15" s="183"/>
      <c r="WGZ15" s="126"/>
      <c r="WHA15" s="183"/>
      <c r="WHB15" s="126"/>
      <c r="WHC15" s="183"/>
      <c r="WHD15" s="126"/>
      <c r="WHE15" s="183"/>
      <c r="WHF15" s="126"/>
      <c r="WHG15" s="183"/>
      <c r="WHH15" s="126"/>
      <c r="WHI15" s="183"/>
      <c r="WHJ15" s="126"/>
      <c r="WHK15" s="183"/>
      <c r="WHL15" s="126"/>
      <c r="WHM15" s="183"/>
      <c r="WHN15" s="126"/>
      <c r="WHO15" s="183"/>
      <c r="WHP15" s="126"/>
      <c r="WHQ15" s="183"/>
      <c r="WHR15" s="126"/>
      <c r="WHS15" s="183"/>
      <c r="WHT15" s="126"/>
      <c r="WHU15" s="183"/>
      <c r="WHV15" s="126"/>
      <c r="WHW15" s="183"/>
      <c r="WHX15" s="126"/>
      <c r="WHY15" s="183"/>
      <c r="WHZ15" s="126"/>
      <c r="WIA15" s="183"/>
      <c r="WIB15" s="126"/>
      <c r="WIC15" s="183"/>
      <c r="WID15" s="126"/>
      <c r="WIE15" s="183"/>
      <c r="WIF15" s="126"/>
      <c r="WIG15" s="183"/>
      <c r="WIH15" s="126"/>
      <c r="WII15" s="183"/>
      <c r="WIJ15" s="126"/>
      <c r="WIK15" s="183"/>
      <c r="WIL15" s="126"/>
      <c r="WIM15" s="183"/>
      <c r="WIN15" s="126"/>
      <c r="WIO15" s="183"/>
      <c r="WIP15" s="126"/>
      <c r="WIQ15" s="183"/>
      <c r="WIR15" s="126"/>
      <c r="WIS15" s="183"/>
      <c r="WIT15" s="126"/>
      <c r="WIU15" s="183"/>
      <c r="WIV15" s="126"/>
      <c r="WIW15" s="183"/>
      <c r="WIX15" s="126"/>
      <c r="WIY15" s="183"/>
      <c r="WIZ15" s="126"/>
      <c r="WJA15" s="183"/>
      <c r="WJB15" s="126"/>
      <c r="WJC15" s="183"/>
      <c r="WJD15" s="126"/>
      <c r="WJE15" s="183"/>
      <c r="WJF15" s="126"/>
      <c r="WJG15" s="183"/>
      <c r="WJH15" s="126"/>
      <c r="WJI15" s="183"/>
      <c r="WJJ15" s="126"/>
      <c r="WJK15" s="183"/>
      <c r="WJL15" s="126"/>
      <c r="WJM15" s="183"/>
      <c r="WJN15" s="126"/>
      <c r="WJO15" s="183"/>
      <c r="WJP15" s="126"/>
      <c r="WJQ15" s="183"/>
      <c r="WJR15" s="126"/>
      <c r="WJS15" s="183"/>
      <c r="WJT15" s="126"/>
      <c r="WJU15" s="183"/>
      <c r="WJV15" s="126"/>
      <c r="WJW15" s="183"/>
      <c r="WJX15" s="126"/>
      <c r="WJY15" s="183"/>
      <c r="WJZ15" s="126"/>
      <c r="WKA15" s="183"/>
      <c r="WKB15" s="126"/>
      <c r="WKC15" s="183"/>
      <c r="WKD15" s="126"/>
      <c r="WKE15" s="183"/>
      <c r="WKF15" s="126"/>
      <c r="WKG15" s="183"/>
      <c r="WKH15" s="126"/>
      <c r="WKI15" s="183"/>
      <c r="WKJ15" s="126"/>
      <c r="WKK15" s="183"/>
      <c r="WKL15" s="126"/>
      <c r="WKM15" s="183"/>
      <c r="WKN15" s="126"/>
      <c r="WKO15" s="183"/>
      <c r="WKP15" s="126"/>
      <c r="WKQ15" s="183"/>
      <c r="WKR15" s="126"/>
      <c r="WKS15" s="183"/>
      <c r="WKT15" s="126"/>
      <c r="WKU15" s="183"/>
      <c r="WKV15" s="126"/>
      <c r="WKW15" s="183"/>
      <c r="WKX15" s="126"/>
      <c r="WKY15" s="183"/>
      <c r="WKZ15" s="126"/>
      <c r="WLA15" s="183"/>
      <c r="WLB15" s="126"/>
      <c r="WLC15" s="183"/>
      <c r="WLD15" s="126"/>
      <c r="WLE15" s="183"/>
      <c r="WLF15" s="126"/>
      <c r="WLG15" s="183"/>
      <c r="WLH15" s="126"/>
      <c r="WLI15" s="183"/>
      <c r="WLJ15" s="126"/>
      <c r="WLK15" s="183"/>
      <c r="WLL15" s="126"/>
      <c r="WLM15" s="183"/>
      <c r="WLN15" s="126"/>
      <c r="WLO15" s="183"/>
      <c r="WLP15" s="126"/>
      <c r="WLQ15" s="183"/>
      <c r="WLR15" s="126"/>
      <c r="WLS15" s="183"/>
      <c r="WLT15" s="126"/>
      <c r="WLU15" s="183"/>
      <c r="WLV15" s="126"/>
      <c r="WLW15" s="183"/>
      <c r="WLX15" s="126"/>
      <c r="WLY15" s="183"/>
      <c r="WLZ15" s="126"/>
      <c r="WMA15" s="183"/>
      <c r="WMB15" s="126"/>
      <c r="WMC15" s="183"/>
      <c r="WMD15" s="126"/>
      <c r="WME15" s="183"/>
      <c r="WMF15" s="126"/>
      <c r="WMG15" s="183"/>
      <c r="WMH15" s="126"/>
      <c r="WMI15" s="183"/>
      <c r="WMJ15" s="126"/>
      <c r="WMK15" s="183"/>
      <c r="WML15" s="126"/>
      <c r="WMM15" s="183"/>
      <c r="WMN15" s="126"/>
      <c r="WMO15" s="183"/>
      <c r="WMP15" s="126"/>
      <c r="WMQ15" s="183"/>
      <c r="WMR15" s="126"/>
      <c r="WMS15" s="183"/>
      <c r="WMT15" s="126"/>
      <c r="WMU15" s="183"/>
      <c r="WMV15" s="126"/>
      <c r="WMW15" s="183"/>
      <c r="WMX15" s="126"/>
      <c r="WMY15" s="183"/>
      <c r="WMZ15" s="126"/>
      <c r="WNA15" s="183"/>
      <c r="WNB15" s="126"/>
      <c r="WNC15" s="183"/>
      <c r="WND15" s="126"/>
      <c r="WNE15" s="183"/>
      <c r="WNF15" s="126"/>
      <c r="WNG15" s="183"/>
      <c r="WNH15" s="126"/>
      <c r="WNI15" s="183"/>
      <c r="WNJ15" s="126"/>
      <c r="WNK15" s="183"/>
      <c r="WNL15" s="126"/>
      <c r="WNM15" s="183"/>
      <c r="WNN15" s="126"/>
      <c r="WNO15" s="183"/>
      <c r="WNP15" s="126"/>
      <c r="WNQ15" s="183"/>
      <c r="WNR15" s="126"/>
      <c r="WNS15" s="183"/>
      <c r="WNT15" s="126"/>
      <c r="WNU15" s="183"/>
      <c r="WNV15" s="126"/>
      <c r="WNW15" s="183"/>
      <c r="WNX15" s="126"/>
      <c r="WNY15" s="183"/>
      <c r="WNZ15" s="126"/>
      <c r="WOA15" s="183"/>
      <c r="WOB15" s="126"/>
      <c r="WOC15" s="183"/>
      <c r="WOD15" s="126"/>
      <c r="WOE15" s="183"/>
      <c r="WOF15" s="126"/>
      <c r="WOG15" s="183"/>
      <c r="WOH15" s="126"/>
      <c r="WOI15" s="183"/>
      <c r="WOJ15" s="126"/>
      <c r="WOK15" s="183"/>
      <c r="WOL15" s="126"/>
      <c r="WOM15" s="183"/>
      <c r="WON15" s="126"/>
      <c r="WOO15" s="183"/>
      <c r="WOP15" s="126"/>
      <c r="WOQ15" s="183"/>
      <c r="WOR15" s="126"/>
      <c r="WOS15" s="183"/>
      <c r="WOT15" s="126"/>
      <c r="WOU15" s="183"/>
      <c r="WOV15" s="126"/>
      <c r="WOW15" s="183"/>
      <c r="WOX15" s="126"/>
      <c r="WOY15" s="183"/>
      <c r="WOZ15" s="126"/>
      <c r="WPA15" s="183"/>
      <c r="WPB15" s="126"/>
      <c r="WPC15" s="183"/>
      <c r="WPD15" s="126"/>
      <c r="WPE15" s="183"/>
      <c r="WPF15" s="126"/>
      <c r="WPG15" s="183"/>
      <c r="WPH15" s="126"/>
      <c r="WPI15" s="183"/>
      <c r="WPJ15" s="126"/>
      <c r="WPK15" s="183"/>
      <c r="WPL15" s="126"/>
      <c r="WPM15" s="183"/>
      <c r="WPN15" s="126"/>
      <c r="WPO15" s="183"/>
      <c r="WPP15" s="126"/>
      <c r="WPQ15" s="183"/>
      <c r="WPR15" s="126"/>
      <c r="WPS15" s="183"/>
      <c r="WPT15" s="126"/>
      <c r="WPU15" s="183"/>
      <c r="WPV15" s="126"/>
      <c r="WPW15" s="183"/>
      <c r="WPX15" s="126"/>
      <c r="WPY15" s="183"/>
      <c r="WPZ15" s="126"/>
      <c r="WQA15" s="183"/>
      <c r="WQB15" s="126"/>
      <c r="WQC15" s="183"/>
      <c r="WQD15" s="126"/>
      <c r="WQE15" s="183"/>
      <c r="WQF15" s="126"/>
      <c r="WQG15" s="183"/>
      <c r="WQH15" s="126"/>
      <c r="WQI15" s="183"/>
      <c r="WQJ15" s="126"/>
      <c r="WQK15" s="183"/>
      <c r="WQL15" s="126"/>
      <c r="WQM15" s="183"/>
      <c r="WQN15" s="126"/>
      <c r="WQO15" s="183"/>
      <c r="WQP15" s="126"/>
      <c r="WQQ15" s="183"/>
      <c r="WQR15" s="126"/>
      <c r="WQS15" s="183"/>
      <c r="WQT15" s="126"/>
      <c r="WQU15" s="183"/>
      <c r="WQV15" s="126"/>
      <c r="WQW15" s="183"/>
      <c r="WQX15" s="126"/>
      <c r="WQY15" s="183"/>
      <c r="WQZ15" s="126"/>
      <c r="WRA15" s="183"/>
      <c r="WRB15" s="126"/>
      <c r="WRC15" s="183"/>
      <c r="WRD15" s="126"/>
      <c r="WRE15" s="183"/>
      <c r="WRF15" s="126"/>
      <c r="WRG15" s="183"/>
      <c r="WRH15" s="126"/>
      <c r="WRI15" s="183"/>
      <c r="WRJ15" s="126"/>
      <c r="WRK15" s="183"/>
      <c r="WRL15" s="126"/>
      <c r="WRM15" s="183"/>
      <c r="WRN15" s="126"/>
      <c r="WRO15" s="183"/>
      <c r="WRP15" s="126"/>
      <c r="WRQ15" s="183"/>
      <c r="WRR15" s="126"/>
      <c r="WRS15" s="183"/>
      <c r="WRT15" s="126"/>
      <c r="WRU15" s="183"/>
      <c r="WRV15" s="126"/>
      <c r="WRW15" s="183"/>
      <c r="WRX15" s="126"/>
      <c r="WRY15" s="183"/>
      <c r="WRZ15" s="126"/>
      <c r="WSA15" s="183"/>
      <c r="WSB15" s="126"/>
      <c r="WSC15" s="183"/>
      <c r="WSD15" s="126"/>
      <c r="WSE15" s="183"/>
      <c r="WSF15" s="126"/>
      <c r="WSG15" s="183"/>
      <c r="WSH15" s="126"/>
      <c r="WSI15" s="183"/>
      <c r="WSJ15" s="126"/>
      <c r="WSK15" s="183"/>
      <c r="WSL15" s="126"/>
      <c r="WSM15" s="183"/>
      <c r="WSN15" s="126"/>
      <c r="WSO15" s="183"/>
      <c r="WSP15" s="126"/>
      <c r="WSQ15" s="183"/>
      <c r="WSR15" s="126"/>
      <c r="WSS15" s="183"/>
      <c r="WST15" s="126"/>
      <c r="WSU15" s="183"/>
      <c r="WSV15" s="126"/>
      <c r="WSW15" s="183"/>
      <c r="WSX15" s="126"/>
      <c r="WSY15" s="183"/>
      <c r="WSZ15" s="126"/>
      <c r="WTA15" s="183"/>
      <c r="WTB15" s="126"/>
      <c r="WTC15" s="183"/>
      <c r="WTD15" s="126"/>
      <c r="WTE15" s="183"/>
      <c r="WTF15" s="126"/>
      <c r="WTG15" s="183"/>
      <c r="WTH15" s="126"/>
      <c r="WTI15" s="183"/>
      <c r="WTJ15" s="126"/>
      <c r="WTK15" s="183"/>
      <c r="WTL15" s="126"/>
      <c r="WTM15" s="183"/>
      <c r="WTN15" s="126"/>
      <c r="WTO15" s="183"/>
      <c r="WTP15" s="126"/>
      <c r="WTQ15" s="183"/>
      <c r="WTR15" s="126"/>
      <c r="WTS15" s="183"/>
      <c r="WTT15" s="126"/>
      <c r="WTU15" s="183"/>
      <c r="WTV15" s="126"/>
      <c r="WTW15" s="183"/>
      <c r="WTX15" s="126"/>
      <c r="WTY15" s="183"/>
      <c r="WTZ15" s="126"/>
      <c r="WUA15" s="183"/>
      <c r="WUB15" s="126"/>
      <c r="WUC15" s="183"/>
      <c r="WUD15" s="126"/>
      <c r="WUE15" s="183"/>
      <c r="WUF15" s="126"/>
      <c r="WUG15" s="183"/>
      <c r="WUH15" s="126"/>
      <c r="WUI15" s="183"/>
      <c r="WUJ15" s="126"/>
      <c r="WUK15" s="183"/>
      <c r="WUL15" s="126"/>
      <c r="WUM15" s="183"/>
      <c r="WUN15" s="126"/>
      <c r="WUO15" s="183"/>
      <c r="WUP15" s="126"/>
      <c r="WUQ15" s="183"/>
      <c r="WUR15" s="126"/>
      <c r="WUS15" s="183"/>
      <c r="WUT15" s="126"/>
      <c r="WUU15" s="183"/>
      <c r="WUV15" s="126"/>
      <c r="WUW15" s="183"/>
      <c r="WUX15" s="126"/>
      <c r="WUY15" s="183"/>
      <c r="WUZ15" s="126"/>
      <c r="WVA15" s="183"/>
      <c r="WVB15" s="126"/>
      <c r="WVC15" s="183"/>
      <c r="WVD15" s="126"/>
      <c r="WVE15" s="183"/>
      <c r="WVF15" s="126"/>
      <c r="WVG15" s="183"/>
      <c r="WVH15" s="126"/>
      <c r="WVI15" s="183"/>
      <c r="WVJ15" s="126"/>
      <c r="WVK15" s="183"/>
      <c r="WVL15" s="126"/>
      <c r="WVM15" s="183"/>
      <c r="WVN15" s="126"/>
      <c r="WVO15" s="183"/>
      <c r="WVP15" s="126"/>
      <c r="WVQ15" s="183"/>
      <c r="WVR15" s="126"/>
      <c r="WVS15" s="183"/>
      <c r="WVT15" s="126"/>
      <c r="WVU15" s="183"/>
      <c r="WVV15" s="126"/>
      <c r="WVW15" s="183"/>
      <c r="WVX15" s="126"/>
      <c r="WVY15" s="183"/>
      <c r="WVZ15" s="126"/>
      <c r="WWA15" s="183"/>
      <c r="WWB15" s="126"/>
      <c r="WWC15" s="183"/>
      <c r="WWD15" s="126"/>
      <c r="WWE15" s="183"/>
      <c r="WWF15" s="126"/>
      <c r="WWG15" s="183"/>
      <c r="WWH15" s="126"/>
      <c r="WWI15" s="183"/>
      <c r="WWJ15" s="126"/>
      <c r="WWK15" s="183"/>
      <c r="WWL15" s="126"/>
      <c r="WWM15" s="183"/>
      <c r="WWN15" s="126"/>
      <c r="WWO15" s="183"/>
      <c r="WWP15" s="126"/>
      <c r="WWQ15" s="183"/>
      <c r="WWR15" s="126"/>
      <c r="WWS15" s="183"/>
      <c r="WWT15" s="126"/>
      <c r="WWU15" s="183"/>
      <c r="WWV15" s="126"/>
      <c r="WWW15" s="183"/>
      <c r="WWX15" s="126"/>
      <c r="WWY15" s="183"/>
      <c r="WWZ15" s="126"/>
      <c r="WXA15" s="183"/>
      <c r="WXB15" s="126"/>
      <c r="WXC15" s="183"/>
      <c r="WXD15" s="126"/>
      <c r="WXE15" s="183"/>
      <c r="WXF15" s="126"/>
      <c r="WXG15" s="183"/>
      <c r="WXH15" s="126"/>
      <c r="WXI15" s="183"/>
      <c r="WXJ15" s="126"/>
      <c r="WXK15" s="183"/>
      <c r="WXL15" s="126"/>
      <c r="WXM15" s="183"/>
      <c r="WXN15" s="126"/>
      <c r="WXO15" s="183"/>
      <c r="WXP15" s="126"/>
      <c r="WXQ15" s="183"/>
      <c r="WXR15" s="126"/>
      <c r="WXS15" s="183"/>
      <c r="WXT15" s="126"/>
      <c r="WXU15" s="183"/>
      <c r="WXV15" s="126"/>
      <c r="WXW15" s="183"/>
      <c r="WXX15" s="126"/>
      <c r="WXY15" s="183"/>
      <c r="WXZ15" s="126"/>
      <c r="WYA15" s="183"/>
      <c r="WYB15" s="126"/>
      <c r="WYC15" s="183"/>
      <c r="WYD15" s="126"/>
      <c r="WYE15" s="183"/>
      <c r="WYF15" s="126"/>
      <c r="WYG15" s="183"/>
      <c r="WYH15" s="126"/>
      <c r="WYI15" s="183"/>
      <c r="WYJ15" s="126"/>
      <c r="WYK15" s="183"/>
      <c r="WYL15" s="126"/>
      <c r="WYM15" s="183"/>
      <c r="WYN15" s="126"/>
      <c r="WYO15" s="183"/>
      <c r="WYP15" s="126"/>
      <c r="WYQ15" s="183"/>
      <c r="WYR15" s="126"/>
      <c r="WYS15" s="183"/>
      <c r="WYT15" s="126"/>
      <c r="WYU15" s="183"/>
      <c r="WYV15" s="126"/>
      <c r="WYW15" s="183"/>
      <c r="WYX15" s="126"/>
      <c r="WYY15" s="183"/>
      <c r="WYZ15" s="126"/>
      <c r="WZA15" s="183"/>
      <c r="WZB15" s="126"/>
      <c r="WZC15" s="183"/>
      <c r="WZD15" s="126"/>
      <c r="WZE15" s="183"/>
      <c r="WZF15" s="126"/>
      <c r="WZG15" s="183"/>
      <c r="WZH15" s="126"/>
      <c r="WZI15" s="183"/>
      <c r="WZJ15" s="126"/>
      <c r="WZK15" s="183"/>
      <c r="WZL15" s="126"/>
      <c r="WZM15" s="183"/>
      <c r="WZN15" s="126"/>
      <c r="WZO15" s="183"/>
      <c r="WZP15" s="126"/>
      <c r="WZQ15" s="183"/>
      <c r="WZR15" s="126"/>
      <c r="WZS15" s="183"/>
      <c r="WZT15" s="126"/>
      <c r="WZU15" s="183"/>
      <c r="WZV15" s="126"/>
      <c r="WZW15" s="183"/>
      <c r="WZX15" s="126"/>
      <c r="WZY15" s="183"/>
      <c r="WZZ15" s="126"/>
      <c r="XAA15" s="183"/>
      <c r="XAB15" s="126"/>
      <c r="XAC15" s="183"/>
      <c r="XAD15" s="126"/>
      <c r="XAE15" s="183"/>
      <c r="XAF15" s="126"/>
      <c r="XAG15" s="183"/>
      <c r="XAH15" s="126"/>
      <c r="XAI15" s="183"/>
      <c r="XAJ15" s="126"/>
      <c r="XAK15" s="183"/>
      <c r="XAL15" s="126"/>
      <c r="XAM15" s="183"/>
      <c r="XAN15" s="126"/>
      <c r="XAO15" s="183"/>
      <c r="XAP15" s="126"/>
      <c r="XAQ15" s="183"/>
      <c r="XAR15" s="126"/>
      <c r="XAS15" s="183"/>
      <c r="XAT15" s="126"/>
      <c r="XAU15" s="183"/>
      <c r="XAV15" s="126"/>
      <c r="XAW15" s="183"/>
      <c r="XAX15" s="126"/>
      <c r="XAY15" s="183"/>
      <c r="XAZ15" s="126"/>
      <c r="XBA15" s="183"/>
      <c r="XBB15" s="126"/>
      <c r="XBC15" s="183"/>
      <c r="XBD15" s="126"/>
      <c r="XBE15" s="183"/>
      <c r="XBF15" s="126"/>
      <c r="XBG15" s="183"/>
      <c r="XBH15" s="126"/>
      <c r="XBI15" s="183"/>
      <c r="XBJ15" s="126"/>
      <c r="XBK15" s="183"/>
      <c r="XBL15" s="126"/>
      <c r="XBM15" s="183"/>
      <c r="XBN15" s="126"/>
      <c r="XBO15" s="183"/>
      <c r="XBP15" s="126"/>
      <c r="XBQ15" s="183"/>
      <c r="XBR15" s="126"/>
      <c r="XBS15" s="183"/>
      <c r="XBT15" s="126"/>
      <c r="XBU15" s="183"/>
      <c r="XBV15" s="126"/>
      <c r="XBW15" s="183"/>
      <c r="XBX15" s="126"/>
      <c r="XBY15" s="183"/>
      <c r="XBZ15" s="126"/>
      <c r="XCA15" s="183"/>
      <c r="XCB15" s="126"/>
      <c r="XCC15" s="183"/>
      <c r="XCD15" s="126"/>
      <c r="XCE15" s="183"/>
      <c r="XCF15" s="126"/>
      <c r="XCG15" s="183"/>
      <c r="XCH15" s="126"/>
      <c r="XCI15" s="183"/>
      <c r="XCJ15" s="126"/>
      <c r="XCK15" s="183"/>
      <c r="XCL15" s="126"/>
      <c r="XCM15" s="183"/>
      <c r="XCN15" s="126"/>
      <c r="XCO15" s="183"/>
      <c r="XCP15" s="126"/>
      <c r="XCQ15" s="183"/>
      <c r="XCR15" s="126"/>
      <c r="XCS15" s="183"/>
      <c r="XCT15" s="126"/>
      <c r="XCU15" s="183"/>
      <c r="XCV15" s="126"/>
      <c r="XCW15" s="183"/>
      <c r="XCX15" s="126"/>
      <c r="XCY15" s="183"/>
      <c r="XCZ15" s="126"/>
      <c r="XDA15" s="183"/>
      <c r="XDB15" s="126"/>
      <c r="XDC15" s="183"/>
      <c r="XDD15" s="126"/>
      <c r="XDE15" s="183"/>
      <c r="XDF15" s="126"/>
      <c r="XDG15" s="183"/>
      <c r="XDH15" s="126"/>
      <c r="XDI15" s="183"/>
      <c r="XDJ15" s="126"/>
      <c r="XDK15" s="183"/>
      <c r="XDL15" s="126"/>
      <c r="XDM15" s="183"/>
      <c r="XDN15" s="126"/>
      <c r="XDO15" s="183"/>
      <c r="XDP15" s="126"/>
      <c r="XDQ15" s="183"/>
      <c r="XDR15" s="126"/>
      <c r="XDS15" s="183"/>
      <c r="XDT15" s="126"/>
      <c r="XDU15" s="183"/>
      <c r="XDV15" s="126"/>
      <c r="XDW15" s="183"/>
      <c r="XDX15" s="126"/>
      <c r="XDY15" s="183"/>
      <c r="XDZ15" s="126"/>
      <c r="XEA15" s="183"/>
      <c r="XEB15" s="126"/>
      <c r="XEC15" s="183"/>
      <c r="XED15" s="126"/>
      <c r="XEE15" s="183"/>
      <c r="XEF15" s="126"/>
      <c r="XEG15" s="183"/>
      <c r="XEH15" s="126"/>
      <c r="XEI15" s="183"/>
      <c r="XEJ15" s="126"/>
      <c r="XEK15" s="183"/>
      <c r="XEL15" s="126"/>
      <c r="XEM15" s="183"/>
      <c r="XEN15" s="126"/>
      <c r="XEO15" s="183"/>
      <c r="XEP15" s="126"/>
      <c r="XEQ15" s="183"/>
      <c r="XER15" s="126"/>
      <c r="XES15" s="183"/>
      <c r="XET15" s="126"/>
      <c r="XEU15" s="183"/>
      <c r="XEV15" s="126"/>
      <c r="XEW15" s="183"/>
      <c r="XEX15" s="126"/>
      <c r="XEY15" s="183"/>
      <c r="XEZ15" s="126"/>
      <c r="XFA15" s="183"/>
      <c r="XFB15" s="126"/>
      <c r="XFC15" s="183"/>
      <c r="XFD15" s="126"/>
    </row>
    <row r="16" spans="1:16384" s="222" customFormat="1" ht="118.15" x14ac:dyDescent="0.45">
      <c r="A16" s="192" t="s">
        <v>99</v>
      </c>
      <c r="B16" s="192" t="s">
        <v>86</v>
      </c>
      <c r="C16" s="183" t="s">
        <v>100</v>
      </c>
      <c r="D16" s="126"/>
      <c r="E16" s="183"/>
      <c r="F16" s="126"/>
      <c r="G16" s="183"/>
      <c r="H16" s="126"/>
      <c r="I16" s="183"/>
      <c r="J16" s="126"/>
      <c r="K16" s="183"/>
      <c r="L16" s="126"/>
      <c r="M16" s="183"/>
      <c r="N16" s="126"/>
      <c r="O16" s="183"/>
      <c r="P16" s="126"/>
      <c r="Q16" s="183"/>
      <c r="R16" s="126"/>
      <c r="S16" s="183"/>
      <c r="T16" s="126"/>
      <c r="U16" s="183"/>
      <c r="V16" s="126"/>
      <c r="W16" s="183"/>
      <c r="X16" s="126"/>
      <c r="Y16" s="183"/>
      <c r="Z16" s="126"/>
      <c r="AA16" s="183"/>
      <c r="AB16" s="126"/>
      <c r="AC16" s="183"/>
      <c r="AD16" s="126"/>
      <c r="AE16" s="183"/>
      <c r="AF16" s="126"/>
      <c r="AG16" s="183"/>
      <c r="AH16" s="126"/>
      <c r="AI16" s="183"/>
      <c r="AJ16" s="126"/>
      <c r="AK16" s="183"/>
      <c r="AL16" s="126"/>
      <c r="AM16" s="183"/>
      <c r="AN16" s="126"/>
      <c r="AO16" s="183"/>
      <c r="AP16" s="126"/>
      <c r="AQ16" s="183"/>
      <c r="AR16" s="126"/>
      <c r="AS16" s="183"/>
      <c r="AT16" s="126"/>
      <c r="AU16" s="183"/>
      <c r="AV16" s="126"/>
      <c r="AW16" s="183"/>
      <c r="AX16" s="126"/>
      <c r="AY16" s="183"/>
      <c r="AZ16" s="126"/>
      <c r="BA16" s="183"/>
      <c r="BB16" s="126"/>
      <c r="BC16" s="183"/>
      <c r="BD16" s="126"/>
      <c r="BE16" s="183"/>
      <c r="BF16" s="126"/>
      <c r="BG16" s="183"/>
      <c r="BH16" s="126"/>
      <c r="BI16" s="183"/>
      <c r="BJ16" s="126"/>
      <c r="BK16" s="183"/>
      <c r="BL16" s="126"/>
      <c r="BM16" s="183"/>
      <c r="BN16" s="126"/>
      <c r="BO16" s="183"/>
      <c r="BP16" s="126"/>
      <c r="BQ16" s="183"/>
      <c r="BR16" s="126"/>
      <c r="BS16" s="183"/>
      <c r="BT16" s="126"/>
      <c r="BU16" s="183"/>
      <c r="BV16" s="126"/>
      <c r="BW16" s="183"/>
      <c r="BX16" s="126"/>
      <c r="BY16" s="183"/>
      <c r="BZ16" s="126"/>
      <c r="CA16" s="183"/>
      <c r="CB16" s="126"/>
      <c r="CC16" s="183"/>
      <c r="CD16" s="126"/>
      <c r="CE16" s="183"/>
      <c r="CF16" s="126"/>
      <c r="CG16" s="183"/>
      <c r="CH16" s="126"/>
      <c r="CI16" s="183"/>
      <c r="CJ16" s="126"/>
      <c r="CK16" s="183"/>
      <c r="CL16" s="126"/>
      <c r="CM16" s="183"/>
      <c r="CN16" s="126"/>
      <c r="CO16" s="183"/>
      <c r="CP16" s="126"/>
      <c r="CQ16" s="183"/>
      <c r="CR16" s="126"/>
      <c r="CS16" s="183"/>
      <c r="CT16" s="126"/>
      <c r="CU16" s="183"/>
      <c r="CV16" s="126"/>
      <c r="CW16" s="183"/>
      <c r="CX16" s="126"/>
      <c r="CY16" s="183"/>
      <c r="CZ16" s="126"/>
      <c r="DA16" s="183"/>
      <c r="DB16" s="126"/>
      <c r="DC16" s="183"/>
      <c r="DD16" s="126"/>
      <c r="DE16" s="183"/>
      <c r="DF16" s="126"/>
      <c r="DG16" s="183"/>
      <c r="DH16" s="126"/>
      <c r="DI16" s="183"/>
      <c r="DJ16" s="126"/>
      <c r="DK16" s="183"/>
      <c r="DL16" s="126"/>
      <c r="DM16" s="183"/>
      <c r="DN16" s="126"/>
      <c r="DO16" s="183"/>
      <c r="DP16" s="126"/>
      <c r="DQ16" s="183"/>
      <c r="DR16" s="126"/>
      <c r="DS16" s="183"/>
      <c r="DT16" s="126"/>
      <c r="DU16" s="183"/>
      <c r="DV16" s="126"/>
      <c r="DW16" s="183"/>
      <c r="DX16" s="126"/>
      <c r="DY16" s="183"/>
      <c r="DZ16" s="126"/>
      <c r="EA16" s="183"/>
      <c r="EB16" s="126"/>
      <c r="EC16" s="183"/>
      <c r="ED16" s="126"/>
      <c r="EE16" s="183"/>
      <c r="EF16" s="126"/>
      <c r="EG16" s="183"/>
      <c r="EH16" s="126"/>
      <c r="EI16" s="183"/>
      <c r="EJ16" s="126"/>
      <c r="EK16" s="183"/>
      <c r="EL16" s="126"/>
      <c r="EM16" s="183"/>
      <c r="EN16" s="126"/>
      <c r="EO16" s="183"/>
      <c r="EP16" s="126"/>
      <c r="EQ16" s="183"/>
      <c r="ER16" s="126"/>
      <c r="ES16" s="183"/>
      <c r="ET16" s="126"/>
      <c r="EU16" s="183"/>
      <c r="EV16" s="126"/>
      <c r="EW16" s="183"/>
      <c r="EX16" s="126"/>
      <c r="EY16" s="183"/>
      <c r="EZ16" s="126"/>
      <c r="FA16" s="183"/>
      <c r="FB16" s="126"/>
      <c r="FC16" s="183"/>
      <c r="FD16" s="126"/>
      <c r="FE16" s="183"/>
      <c r="FF16" s="126"/>
      <c r="FG16" s="183"/>
      <c r="FH16" s="126"/>
      <c r="FI16" s="183"/>
      <c r="FJ16" s="126"/>
      <c r="FK16" s="183"/>
      <c r="FL16" s="126"/>
      <c r="FM16" s="183"/>
      <c r="FN16" s="126"/>
      <c r="FO16" s="183"/>
      <c r="FP16" s="126"/>
      <c r="FQ16" s="183"/>
      <c r="FR16" s="126"/>
      <c r="FS16" s="183"/>
      <c r="FT16" s="126"/>
      <c r="FU16" s="183"/>
      <c r="FV16" s="126"/>
      <c r="FW16" s="183"/>
      <c r="FX16" s="126"/>
      <c r="FY16" s="183"/>
      <c r="FZ16" s="126"/>
      <c r="GA16" s="183"/>
      <c r="GB16" s="126"/>
      <c r="GC16" s="183"/>
      <c r="GD16" s="126"/>
      <c r="GE16" s="183"/>
      <c r="GF16" s="126"/>
      <c r="GG16" s="183"/>
      <c r="GH16" s="126"/>
      <c r="GI16" s="183"/>
      <c r="GJ16" s="126"/>
      <c r="GK16" s="183"/>
      <c r="GL16" s="126"/>
      <c r="GM16" s="183"/>
      <c r="GN16" s="126"/>
      <c r="GO16" s="183"/>
      <c r="GP16" s="126"/>
      <c r="GQ16" s="183"/>
      <c r="GR16" s="126"/>
      <c r="GS16" s="183"/>
      <c r="GT16" s="126"/>
      <c r="GU16" s="183"/>
      <c r="GV16" s="126"/>
      <c r="GW16" s="183"/>
      <c r="GX16" s="126"/>
      <c r="GY16" s="183"/>
      <c r="GZ16" s="126"/>
      <c r="HA16" s="183"/>
      <c r="HB16" s="126"/>
      <c r="HC16" s="183"/>
      <c r="HD16" s="126"/>
      <c r="HE16" s="183"/>
      <c r="HF16" s="126"/>
      <c r="HG16" s="183"/>
      <c r="HH16" s="126"/>
      <c r="HI16" s="183"/>
      <c r="HJ16" s="126"/>
      <c r="HK16" s="183"/>
      <c r="HL16" s="126"/>
      <c r="HM16" s="183"/>
      <c r="HN16" s="126"/>
      <c r="HO16" s="183"/>
      <c r="HP16" s="126"/>
      <c r="HQ16" s="183"/>
      <c r="HR16" s="126"/>
      <c r="HS16" s="183"/>
      <c r="HT16" s="126"/>
      <c r="HU16" s="183"/>
      <c r="HV16" s="126"/>
      <c r="HW16" s="183"/>
      <c r="HX16" s="126"/>
      <c r="HY16" s="183"/>
      <c r="HZ16" s="126"/>
      <c r="IA16" s="183"/>
      <c r="IB16" s="126"/>
      <c r="IC16" s="183"/>
      <c r="ID16" s="126"/>
      <c r="IE16" s="183"/>
      <c r="IF16" s="126"/>
      <c r="IG16" s="183"/>
      <c r="IH16" s="126"/>
      <c r="II16" s="183"/>
      <c r="IJ16" s="126"/>
      <c r="IK16" s="183"/>
      <c r="IL16" s="126"/>
      <c r="IM16" s="183"/>
      <c r="IN16" s="126"/>
      <c r="IO16" s="183"/>
      <c r="IP16" s="126"/>
      <c r="IQ16" s="183"/>
      <c r="IR16" s="126"/>
      <c r="IS16" s="183"/>
      <c r="IT16" s="126"/>
      <c r="IU16" s="183"/>
      <c r="IV16" s="126"/>
      <c r="IW16" s="183"/>
      <c r="IX16" s="126"/>
      <c r="IY16" s="183"/>
      <c r="IZ16" s="126"/>
      <c r="JA16" s="183"/>
      <c r="JB16" s="126"/>
      <c r="JC16" s="183"/>
      <c r="JD16" s="126"/>
      <c r="JE16" s="183"/>
      <c r="JF16" s="126"/>
      <c r="JG16" s="183"/>
      <c r="JH16" s="126"/>
      <c r="JI16" s="183"/>
      <c r="JJ16" s="126"/>
      <c r="JK16" s="183"/>
      <c r="JL16" s="126"/>
      <c r="JM16" s="183"/>
      <c r="JN16" s="126"/>
      <c r="JO16" s="183"/>
      <c r="JP16" s="126"/>
      <c r="JQ16" s="183"/>
      <c r="JR16" s="126"/>
      <c r="JS16" s="183"/>
      <c r="JT16" s="126"/>
      <c r="JU16" s="183"/>
      <c r="JV16" s="126"/>
      <c r="JW16" s="183"/>
      <c r="JX16" s="126"/>
      <c r="JY16" s="183"/>
      <c r="JZ16" s="126"/>
      <c r="KA16" s="183"/>
      <c r="KB16" s="126"/>
      <c r="KC16" s="183"/>
      <c r="KD16" s="126"/>
      <c r="KE16" s="183"/>
      <c r="KF16" s="126"/>
      <c r="KG16" s="183"/>
      <c r="KH16" s="126"/>
      <c r="KI16" s="183"/>
      <c r="KJ16" s="126"/>
      <c r="KK16" s="183"/>
      <c r="KL16" s="126"/>
      <c r="KM16" s="183"/>
      <c r="KN16" s="126"/>
      <c r="KO16" s="183"/>
      <c r="KP16" s="126"/>
      <c r="KQ16" s="183"/>
      <c r="KR16" s="126"/>
      <c r="KS16" s="183"/>
      <c r="KT16" s="126"/>
      <c r="KU16" s="183"/>
      <c r="KV16" s="126"/>
      <c r="KW16" s="183"/>
      <c r="KX16" s="126"/>
      <c r="KY16" s="183"/>
      <c r="KZ16" s="126"/>
      <c r="LA16" s="183"/>
      <c r="LB16" s="126"/>
      <c r="LC16" s="183"/>
      <c r="LD16" s="126"/>
      <c r="LE16" s="183"/>
      <c r="LF16" s="126"/>
      <c r="LG16" s="183"/>
      <c r="LH16" s="126"/>
      <c r="LI16" s="183"/>
      <c r="LJ16" s="126"/>
      <c r="LK16" s="183"/>
      <c r="LL16" s="126"/>
      <c r="LM16" s="183"/>
      <c r="LN16" s="126"/>
      <c r="LO16" s="183"/>
      <c r="LP16" s="126"/>
      <c r="LQ16" s="183"/>
      <c r="LR16" s="126"/>
      <c r="LS16" s="183"/>
      <c r="LT16" s="126"/>
      <c r="LU16" s="183"/>
      <c r="LV16" s="126"/>
      <c r="LW16" s="183"/>
      <c r="LX16" s="126"/>
      <c r="LY16" s="183"/>
      <c r="LZ16" s="126"/>
      <c r="MA16" s="183"/>
      <c r="MB16" s="126"/>
      <c r="MC16" s="183"/>
      <c r="MD16" s="126"/>
      <c r="ME16" s="183"/>
      <c r="MF16" s="126"/>
      <c r="MG16" s="183"/>
      <c r="MH16" s="126"/>
      <c r="MI16" s="183"/>
      <c r="MJ16" s="126"/>
      <c r="MK16" s="183"/>
      <c r="ML16" s="126"/>
      <c r="MM16" s="183"/>
      <c r="MN16" s="126"/>
      <c r="MO16" s="183"/>
      <c r="MP16" s="126"/>
      <c r="MQ16" s="183"/>
      <c r="MR16" s="126"/>
      <c r="MS16" s="183"/>
      <c r="MT16" s="126"/>
      <c r="MU16" s="183"/>
      <c r="MV16" s="126"/>
      <c r="MW16" s="183"/>
      <c r="MX16" s="126"/>
      <c r="MY16" s="183"/>
      <c r="MZ16" s="126"/>
      <c r="NA16" s="183"/>
      <c r="NB16" s="126"/>
      <c r="NC16" s="183"/>
      <c r="ND16" s="126"/>
      <c r="NE16" s="183"/>
      <c r="NF16" s="126"/>
      <c r="NG16" s="183"/>
      <c r="NH16" s="126"/>
      <c r="NI16" s="183"/>
      <c r="NJ16" s="126"/>
      <c r="NK16" s="183"/>
      <c r="NL16" s="126"/>
      <c r="NM16" s="183"/>
      <c r="NN16" s="126"/>
      <c r="NO16" s="183"/>
      <c r="NP16" s="126"/>
      <c r="NQ16" s="183"/>
      <c r="NR16" s="126"/>
      <c r="NS16" s="183"/>
      <c r="NT16" s="126"/>
      <c r="NU16" s="183"/>
      <c r="NV16" s="126"/>
      <c r="NW16" s="183"/>
      <c r="NX16" s="126"/>
      <c r="NY16" s="183"/>
      <c r="NZ16" s="126"/>
      <c r="OA16" s="183"/>
      <c r="OB16" s="126"/>
      <c r="OC16" s="183"/>
      <c r="OD16" s="126"/>
      <c r="OE16" s="183"/>
      <c r="OF16" s="126"/>
      <c r="OG16" s="183"/>
      <c r="OH16" s="126"/>
      <c r="OI16" s="183"/>
      <c r="OJ16" s="126"/>
      <c r="OK16" s="183"/>
      <c r="OL16" s="126"/>
      <c r="OM16" s="183"/>
      <c r="ON16" s="126"/>
      <c r="OO16" s="183"/>
      <c r="OP16" s="126"/>
      <c r="OQ16" s="183"/>
      <c r="OR16" s="126"/>
      <c r="OS16" s="183"/>
      <c r="OT16" s="126"/>
      <c r="OU16" s="183"/>
      <c r="OV16" s="126"/>
      <c r="OW16" s="183"/>
      <c r="OX16" s="126"/>
      <c r="OY16" s="183"/>
      <c r="OZ16" s="126"/>
      <c r="PA16" s="183"/>
      <c r="PB16" s="126"/>
      <c r="PC16" s="183"/>
      <c r="PD16" s="126"/>
      <c r="PE16" s="183"/>
      <c r="PF16" s="126"/>
      <c r="PG16" s="183"/>
      <c r="PH16" s="126"/>
      <c r="PI16" s="183"/>
      <c r="PJ16" s="126"/>
      <c r="PK16" s="183"/>
      <c r="PL16" s="126"/>
      <c r="PM16" s="183"/>
      <c r="PN16" s="126"/>
      <c r="PO16" s="183"/>
      <c r="PP16" s="126"/>
      <c r="PQ16" s="183"/>
      <c r="PR16" s="126"/>
      <c r="PS16" s="183"/>
      <c r="PT16" s="126"/>
      <c r="PU16" s="183"/>
      <c r="PV16" s="126"/>
      <c r="PW16" s="183"/>
      <c r="PX16" s="126"/>
      <c r="PY16" s="183"/>
      <c r="PZ16" s="126"/>
      <c r="QA16" s="183"/>
      <c r="QB16" s="126"/>
      <c r="QC16" s="183"/>
      <c r="QD16" s="126"/>
      <c r="QE16" s="183"/>
      <c r="QF16" s="126"/>
      <c r="QG16" s="183"/>
      <c r="QH16" s="126"/>
      <c r="QI16" s="183"/>
      <c r="QJ16" s="126"/>
      <c r="QK16" s="183"/>
      <c r="QL16" s="126"/>
      <c r="QM16" s="183"/>
      <c r="QN16" s="126"/>
      <c r="QO16" s="183"/>
      <c r="QP16" s="126"/>
      <c r="QQ16" s="183"/>
      <c r="QR16" s="126"/>
      <c r="QS16" s="183"/>
      <c r="QT16" s="126"/>
      <c r="QU16" s="183"/>
      <c r="QV16" s="126"/>
      <c r="QW16" s="183"/>
      <c r="QX16" s="126"/>
      <c r="QY16" s="183"/>
      <c r="QZ16" s="126"/>
      <c r="RA16" s="183"/>
      <c r="RB16" s="126"/>
      <c r="RC16" s="183"/>
      <c r="RD16" s="126"/>
      <c r="RE16" s="183"/>
      <c r="RF16" s="126"/>
      <c r="RG16" s="183"/>
      <c r="RH16" s="126"/>
      <c r="RI16" s="183"/>
      <c r="RJ16" s="126"/>
      <c r="RK16" s="183"/>
      <c r="RL16" s="126"/>
      <c r="RM16" s="183"/>
      <c r="RN16" s="126"/>
      <c r="RO16" s="183"/>
      <c r="RP16" s="126"/>
      <c r="RQ16" s="183"/>
      <c r="RR16" s="126"/>
      <c r="RS16" s="183"/>
      <c r="RT16" s="126"/>
      <c r="RU16" s="183"/>
      <c r="RV16" s="126"/>
      <c r="RW16" s="183"/>
      <c r="RX16" s="126"/>
      <c r="RY16" s="183"/>
      <c r="RZ16" s="126"/>
      <c r="SA16" s="183"/>
      <c r="SB16" s="126"/>
      <c r="SC16" s="183"/>
      <c r="SD16" s="126"/>
      <c r="SE16" s="183"/>
      <c r="SF16" s="126"/>
      <c r="SG16" s="183"/>
      <c r="SH16" s="126"/>
      <c r="SI16" s="183"/>
      <c r="SJ16" s="126"/>
      <c r="SK16" s="183"/>
      <c r="SL16" s="126"/>
      <c r="SM16" s="183"/>
      <c r="SN16" s="126"/>
      <c r="SO16" s="183"/>
      <c r="SP16" s="126"/>
      <c r="SQ16" s="183"/>
      <c r="SR16" s="126"/>
      <c r="SS16" s="183"/>
      <c r="ST16" s="126"/>
      <c r="SU16" s="183"/>
      <c r="SV16" s="126"/>
      <c r="SW16" s="183"/>
      <c r="SX16" s="126"/>
      <c r="SY16" s="183"/>
      <c r="SZ16" s="126"/>
      <c r="TA16" s="183"/>
      <c r="TB16" s="126"/>
      <c r="TC16" s="183"/>
      <c r="TD16" s="126"/>
      <c r="TE16" s="183"/>
      <c r="TF16" s="126"/>
      <c r="TG16" s="183"/>
      <c r="TH16" s="126"/>
      <c r="TI16" s="183"/>
      <c r="TJ16" s="126"/>
      <c r="TK16" s="183"/>
      <c r="TL16" s="126"/>
      <c r="TM16" s="183"/>
      <c r="TN16" s="126"/>
      <c r="TO16" s="183"/>
      <c r="TP16" s="126"/>
      <c r="TQ16" s="183"/>
      <c r="TR16" s="126"/>
      <c r="TS16" s="183"/>
      <c r="TT16" s="126"/>
      <c r="TU16" s="183"/>
      <c r="TV16" s="126"/>
      <c r="TW16" s="183"/>
      <c r="TX16" s="126"/>
      <c r="TY16" s="183"/>
      <c r="TZ16" s="126"/>
      <c r="UA16" s="183"/>
      <c r="UB16" s="126"/>
      <c r="UC16" s="183"/>
      <c r="UD16" s="126"/>
      <c r="UE16" s="183"/>
      <c r="UF16" s="126"/>
      <c r="UG16" s="183"/>
      <c r="UH16" s="126"/>
      <c r="UI16" s="183"/>
      <c r="UJ16" s="126"/>
      <c r="UK16" s="183"/>
      <c r="UL16" s="126"/>
      <c r="UM16" s="183"/>
      <c r="UN16" s="126"/>
      <c r="UO16" s="183"/>
      <c r="UP16" s="126"/>
      <c r="UQ16" s="183"/>
      <c r="UR16" s="126"/>
      <c r="US16" s="183"/>
      <c r="UT16" s="126"/>
      <c r="UU16" s="183"/>
      <c r="UV16" s="126"/>
      <c r="UW16" s="183"/>
      <c r="UX16" s="126"/>
      <c r="UY16" s="183"/>
      <c r="UZ16" s="126"/>
      <c r="VA16" s="183"/>
      <c r="VB16" s="126"/>
      <c r="VC16" s="183"/>
      <c r="VD16" s="126"/>
      <c r="VE16" s="183"/>
      <c r="VF16" s="126"/>
      <c r="VG16" s="183"/>
      <c r="VH16" s="126"/>
      <c r="VI16" s="183"/>
      <c r="VJ16" s="126"/>
      <c r="VK16" s="183"/>
      <c r="VL16" s="126"/>
      <c r="VM16" s="183"/>
      <c r="VN16" s="126"/>
      <c r="VO16" s="183"/>
      <c r="VP16" s="126"/>
      <c r="VQ16" s="183"/>
      <c r="VR16" s="126"/>
      <c r="VS16" s="183"/>
      <c r="VT16" s="126"/>
      <c r="VU16" s="183"/>
      <c r="VV16" s="126"/>
      <c r="VW16" s="183"/>
      <c r="VX16" s="126"/>
      <c r="VY16" s="183"/>
      <c r="VZ16" s="126"/>
      <c r="WA16" s="183"/>
      <c r="WB16" s="126"/>
      <c r="WC16" s="183"/>
      <c r="WD16" s="126"/>
      <c r="WE16" s="183"/>
      <c r="WF16" s="126"/>
      <c r="WG16" s="183"/>
      <c r="WH16" s="126"/>
      <c r="WI16" s="183"/>
      <c r="WJ16" s="126"/>
      <c r="WK16" s="183"/>
      <c r="WL16" s="126"/>
      <c r="WM16" s="183"/>
      <c r="WN16" s="126"/>
      <c r="WO16" s="183"/>
      <c r="WP16" s="126"/>
      <c r="WQ16" s="183"/>
      <c r="WR16" s="126"/>
      <c r="WS16" s="183"/>
      <c r="WT16" s="126"/>
      <c r="WU16" s="183"/>
      <c r="WV16" s="126"/>
      <c r="WW16" s="183"/>
      <c r="WX16" s="126"/>
      <c r="WY16" s="183"/>
      <c r="WZ16" s="126"/>
      <c r="XA16" s="183"/>
      <c r="XB16" s="126"/>
      <c r="XC16" s="183"/>
      <c r="XD16" s="126"/>
      <c r="XE16" s="183"/>
      <c r="XF16" s="126"/>
      <c r="XG16" s="183"/>
      <c r="XH16" s="126"/>
      <c r="XI16" s="183"/>
      <c r="XJ16" s="126"/>
      <c r="XK16" s="183"/>
      <c r="XL16" s="126"/>
      <c r="XM16" s="183"/>
      <c r="XN16" s="126"/>
      <c r="XO16" s="183"/>
      <c r="XP16" s="126"/>
      <c r="XQ16" s="183"/>
      <c r="XR16" s="126"/>
      <c r="XS16" s="183"/>
      <c r="XT16" s="126"/>
      <c r="XU16" s="183"/>
      <c r="XV16" s="126"/>
      <c r="XW16" s="183"/>
      <c r="XX16" s="126"/>
      <c r="XY16" s="183"/>
      <c r="XZ16" s="126"/>
      <c r="YA16" s="183"/>
      <c r="YB16" s="126"/>
      <c r="YC16" s="183"/>
      <c r="YD16" s="126"/>
      <c r="YE16" s="183"/>
      <c r="YF16" s="126"/>
      <c r="YG16" s="183"/>
      <c r="YH16" s="126"/>
      <c r="YI16" s="183"/>
      <c r="YJ16" s="126"/>
      <c r="YK16" s="183"/>
      <c r="YL16" s="126"/>
      <c r="YM16" s="183"/>
      <c r="YN16" s="126"/>
      <c r="YO16" s="183"/>
      <c r="YP16" s="126"/>
      <c r="YQ16" s="183"/>
      <c r="YR16" s="126"/>
      <c r="YS16" s="183"/>
      <c r="YT16" s="126"/>
      <c r="YU16" s="183"/>
      <c r="YV16" s="126"/>
      <c r="YW16" s="183"/>
      <c r="YX16" s="126"/>
      <c r="YY16" s="183"/>
      <c r="YZ16" s="126"/>
      <c r="ZA16" s="183"/>
      <c r="ZB16" s="126"/>
      <c r="ZC16" s="183"/>
      <c r="ZD16" s="126"/>
      <c r="ZE16" s="183"/>
      <c r="ZF16" s="126"/>
      <c r="ZG16" s="183"/>
      <c r="ZH16" s="126"/>
      <c r="ZI16" s="183"/>
      <c r="ZJ16" s="126"/>
      <c r="ZK16" s="183"/>
      <c r="ZL16" s="126"/>
      <c r="ZM16" s="183"/>
      <c r="ZN16" s="126"/>
      <c r="ZO16" s="183"/>
      <c r="ZP16" s="126"/>
      <c r="ZQ16" s="183"/>
      <c r="ZR16" s="126"/>
      <c r="ZS16" s="183"/>
      <c r="ZT16" s="126"/>
      <c r="ZU16" s="183"/>
      <c r="ZV16" s="126"/>
      <c r="ZW16" s="183"/>
      <c r="ZX16" s="126"/>
      <c r="ZY16" s="183"/>
      <c r="ZZ16" s="126"/>
      <c r="AAA16" s="183"/>
      <c r="AAB16" s="126"/>
      <c r="AAC16" s="183"/>
      <c r="AAD16" s="126"/>
      <c r="AAE16" s="183"/>
      <c r="AAF16" s="126"/>
      <c r="AAG16" s="183"/>
      <c r="AAH16" s="126"/>
      <c r="AAI16" s="183"/>
      <c r="AAJ16" s="126"/>
      <c r="AAK16" s="183"/>
      <c r="AAL16" s="126"/>
      <c r="AAM16" s="183"/>
      <c r="AAN16" s="126"/>
      <c r="AAO16" s="183"/>
      <c r="AAP16" s="126"/>
      <c r="AAQ16" s="183"/>
      <c r="AAR16" s="126"/>
      <c r="AAS16" s="183"/>
      <c r="AAT16" s="126"/>
      <c r="AAU16" s="183"/>
      <c r="AAV16" s="126"/>
      <c r="AAW16" s="183"/>
      <c r="AAX16" s="126"/>
      <c r="AAY16" s="183"/>
      <c r="AAZ16" s="126"/>
      <c r="ABA16" s="183"/>
      <c r="ABB16" s="126"/>
      <c r="ABC16" s="183"/>
      <c r="ABD16" s="126"/>
      <c r="ABE16" s="183"/>
      <c r="ABF16" s="126"/>
      <c r="ABG16" s="183"/>
      <c r="ABH16" s="126"/>
      <c r="ABI16" s="183"/>
      <c r="ABJ16" s="126"/>
      <c r="ABK16" s="183"/>
      <c r="ABL16" s="126"/>
      <c r="ABM16" s="183"/>
      <c r="ABN16" s="126"/>
      <c r="ABO16" s="183"/>
      <c r="ABP16" s="126"/>
      <c r="ABQ16" s="183"/>
      <c r="ABR16" s="126"/>
      <c r="ABS16" s="183"/>
      <c r="ABT16" s="126"/>
      <c r="ABU16" s="183"/>
      <c r="ABV16" s="126"/>
      <c r="ABW16" s="183"/>
      <c r="ABX16" s="126"/>
      <c r="ABY16" s="183"/>
      <c r="ABZ16" s="126"/>
      <c r="ACA16" s="183"/>
      <c r="ACB16" s="126"/>
      <c r="ACC16" s="183"/>
      <c r="ACD16" s="126"/>
      <c r="ACE16" s="183"/>
      <c r="ACF16" s="126"/>
      <c r="ACG16" s="183"/>
      <c r="ACH16" s="126"/>
      <c r="ACI16" s="183"/>
      <c r="ACJ16" s="126"/>
      <c r="ACK16" s="183"/>
      <c r="ACL16" s="126"/>
      <c r="ACM16" s="183"/>
      <c r="ACN16" s="126"/>
      <c r="ACO16" s="183"/>
      <c r="ACP16" s="126"/>
      <c r="ACQ16" s="183"/>
      <c r="ACR16" s="126"/>
      <c r="ACS16" s="183"/>
      <c r="ACT16" s="126"/>
      <c r="ACU16" s="183"/>
      <c r="ACV16" s="126"/>
      <c r="ACW16" s="183"/>
      <c r="ACX16" s="126"/>
      <c r="ACY16" s="183"/>
      <c r="ACZ16" s="126"/>
      <c r="ADA16" s="183"/>
      <c r="ADB16" s="126"/>
      <c r="ADC16" s="183"/>
      <c r="ADD16" s="126"/>
      <c r="ADE16" s="183"/>
      <c r="ADF16" s="126"/>
      <c r="ADG16" s="183"/>
      <c r="ADH16" s="126"/>
      <c r="ADI16" s="183"/>
      <c r="ADJ16" s="126"/>
      <c r="ADK16" s="183"/>
      <c r="ADL16" s="126"/>
      <c r="ADM16" s="183"/>
      <c r="ADN16" s="126"/>
      <c r="ADO16" s="183"/>
      <c r="ADP16" s="126"/>
      <c r="ADQ16" s="183"/>
      <c r="ADR16" s="126"/>
      <c r="ADS16" s="183"/>
      <c r="ADT16" s="126"/>
      <c r="ADU16" s="183"/>
      <c r="ADV16" s="126"/>
      <c r="ADW16" s="183"/>
      <c r="ADX16" s="126"/>
      <c r="ADY16" s="183"/>
      <c r="ADZ16" s="126"/>
      <c r="AEA16" s="183"/>
      <c r="AEB16" s="126"/>
      <c r="AEC16" s="183"/>
      <c r="AED16" s="126"/>
      <c r="AEE16" s="183"/>
      <c r="AEF16" s="126"/>
      <c r="AEG16" s="183"/>
      <c r="AEH16" s="126"/>
      <c r="AEI16" s="183"/>
      <c r="AEJ16" s="126"/>
      <c r="AEK16" s="183"/>
      <c r="AEL16" s="126"/>
      <c r="AEM16" s="183"/>
      <c r="AEN16" s="126"/>
      <c r="AEO16" s="183"/>
      <c r="AEP16" s="126"/>
      <c r="AEQ16" s="183"/>
      <c r="AER16" s="126"/>
      <c r="AES16" s="183"/>
      <c r="AET16" s="126"/>
      <c r="AEU16" s="183"/>
      <c r="AEV16" s="126"/>
      <c r="AEW16" s="183"/>
      <c r="AEX16" s="126"/>
      <c r="AEY16" s="183"/>
      <c r="AEZ16" s="126"/>
      <c r="AFA16" s="183"/>
      <c r="AFB16" s="126"/>
      <c r="AFC16" s="183"/>
      <c r="AFD16" s="126"/>
      <c r="AFE16" s="183"/>
      <c r="AFF16" s="126"/>
      <c r="AFG16" s="183"/>
      <c r="AFH16" s="126"/>
      <c r="AFI16" s="183"/>
      <c r="AFJ16" s="126"/>
      <c r="AFK16" s="183"/>
      <c r="AFL16" s="126"/>
      <c r="AFM16" s="183"/>
      <c r="AFN16" s="126"/>
      <c r="AFO16" s="183"/>
      <c r="AFP16" s="126"/>
      <c r="AFQ16" s="183"/>
      <c r="AFR16" s="126"/>
      <c r="AFS16" s="183"/>
      <c r="AFT16" s="126"/>
      <c r="AFU16" s="183"/>
      <c r="AFV16" s="126"/>
      <c r="AFW16" s="183"/>
      <c r="AFX16" s="126"/>
      <c r="AFY16" s="183"/>
      <c r="AFZ16" s="126"/>
      <c r="AGA16" s="183"/>
      <c r="AGB16" s="126"/>
      <c r="AGC16" s="183"/>
      <c r="AGD16" s="126"/>
      <c r="AGE16" s="183"/>
      <c r="AGF16" s="126"/>
      <c r="AGG16" s="183"/>
      <c r="AGH16" s="126"/>
      <c r="AGI16" s="183"/>
      <c r="AGJ16" s="126"/>
      <c r="AGK16" s="183"/>
      <c r="AGL16" s="126"/>
      <c r="AGM16" s="183"/>
      <c r="AGN16" s="126"/>
      <c r="AGO16" s="183"/>
      <c r="AGP16" s="126"/>
      <c r="AGQ16" s="183"/>
      <c r="AGR16" s="126"/>
      <c r="AGS16" s="183"/>
      <c r="AGT16" s="126"/>
      <c r="AGU16" s="183"/>
      <c r="AGV16" s="126"/>
      <c r="AGW16" s="183"/>
      <c r="AGX16" s="126"/>
      <c r="AGY16" s="183"/>
      <c r="AGZ16" s="126"/>
      <c r="AHA16" s="183"/>
      <c r="AHB16" s="126"/>
      <c r="AHC16" s="183"/>
      <c r="AHD16" s="126"/>
      <c r="AHE16" s="183"/>
      <c r="AHF16" s="126"/>
      <c r="AHG16" s="183"/>
      <c r="AHH16" s="126"/>
      <c r="AHI16" s="183"/>
      <c r="AHJ16" s="126"/>
      <c r="AHK16" s="183"/>
      <c r="AHL16" s="126"/>
      <c r="AHM16" s="183"/>
      <c r="AHN16" s="126"/>
      <c r="AHO16" s="183"/>
      <c r="AHP16" s="126"/>
      <c r="AHQ16" s="183"/>
      <c r="AHR16" s="126"/>
      <c r="AHS16" s="183"/>
      <c r="AHT16" s="126"/>
      <c r="AHU16" s="183"/>
      <c r="AHV16" s="126"/>
      <c r="AHW16" s="183"/>
      <c r="AHX16" s="126"/>
      <c r="AHY16" s="183"/>
      <c r="AHZ16" s="126"/>
      <c r="AIA16" s="183"/>
      <c r="AIB16" s="126"/>
      <c r="AIC16" s="183"/>
      <c r="AID16" s="126"/>
      <c r="AIE16" s="183"/>
      <c r="AIF16" s="126"/>
      <c r="AIG16" s="183"/>
      <c r="AIH16" s="126"/>
      <c r="AII16" s="183"/>
      <c r="AIJ16" s="126"/>
      <c r="AIK16" s="183"/>
      <c r="AIL16" s="126"/>
      <c r="AIM16" s="183"/>
      <c r="AIN16" s="126"/>
      <c r="AIO16" s="183"/>
      <c r="AIP16" s="126"/>
      <c r="AIQ16" s="183"/>
      <c r="AIR16" s="126"/>
      <c r="AIS16" s="183"/>
      <c r="AIT16" s="126"/>
      <c r="AIU16" s="183"/>
      <c r="AIV16" s="126"/>
      <c r="AIW16" s="183"/>
      <c r="AIX16" s="126"/>
      <c r="AIY16" s="183"/>
      <c r="AIZ16" s="126"/>
      <c r="AJA16" s="183"/>
      <c r="AJB16" s="126"/>
      <c r="AJC16" s="183"/>
      <c r="AJD16" s="126"/>
      <c r="AJE16" s="183"/>
      <c r="AJF16" s="126"/>
      <c r="AJG16" s="183"/>
      <c r="AJH16" s="126"/>
      <c r="AJI16" s="183"/>
      <c r="AJJ16" s="126"/>
      <c r="AJK16" s="183"/>
      <c r="AJL16" s="126"/>
      <c r="AJM16" s="183"/>
      <c r="AJN16" s="126"/>
      <c r="AJO16" s="183"/>
      <c r="AJP16" s="126"/>
      <c r="AJQ16" s="183"/>
      <c r="AJR16" s="126"/>
      <c r="AJS16" s="183"/>
      <c r="AJT16" s="126"/>
      <c r="AJU16" s="183"/>
      <c r="AJV16" s="126"/>
      <c r="AJW16" s="183"/>
      <c r="AJX16" s="126"/>
      <c r="AJY16" s="183"/>
      <c r="AJZ16" s="126"/>
      <c r="AKA16" s="183"/>
      <c r="AKB16" s="126"/>
      <c r="AKC16" s="183"/>
      <c r="AKD16" s="126"/>
      <c r="AKE16" s="183"/>
      <c r="AKF16" s="126"/>
      <c r="AKG16" s="183"/>
      <c r="AKH16" s="126"/>
      <c r="AKI16" s="183"/>
      <c r="AKJ16" s="126"/>
      <c r="AKK16" s="183"/>
      <c r="AKL16" s="126"/>
      <c r="AKM16" s="183"/>
      <c r="AKN16" s="126"/>
      <c r="AKO16" s="183"/>
      <c r="AKP16" s="126"/>
      <c r="AKQ16" s="183"/>
      <c r="AKR16" s="126"/>
      <c r="AKS16" s="183"/>
      <c r="AKT16" s="126"/>
      <c r="AKU16" s="183"/>
      <c r="AKV16" s="126"/>
      <c r="AKW16" s="183"/>
      <c r="AKX16" s="126"/>
      <c r="AKY16" s="183"/>
      <c r="AKZ16" s="126"/>
      <c r="ALA16" s="183"/>
      <c r="ALB16" s="126"/>
      <c r="ALC16" s="183"/>
      <c r="ALD16" s="126"/>
      <c r="ALE16" s="183"/>
      <c r="ALF16" s="126"/>
      <c r="ALG16" s="183"/>
      <c r="ALH16" s="126"/>
      <c r="ALI16" s="183"/>
      <c r="ALJ16" s="126"/>
      <c r="ALK16" s="183"/>
      <c r="ALL16" s="126"/>
      <c r="ALM16" s="183"/>
      <c r="ALN16" s="126"/>
      <c r="ALO16" s="183"/>
      <c r="ALP16" s="126"/>
      <c r="ALQ16" s="183"/>
      <c r="ALR16" s="126"/>
      <c r="ALS16" s="183"/>
      <c r="ALT16" s="126"/>
      <c r="ALU16" s="183"/>
      <c r="ALV16" s="126"/>
      <c r="ALW16" s="183"/>
      <c r="ALX16" s="126"/>
      <c r="ALY16" s="183"/>
      <c r="ALZ16" s="126"/>
      <c r="AMA16" s="183"/>
      <c r="AMB16" s="126"/>
      <c r="AMC16" s="183"/>
      <c r="AMD16" s="126"/>
      <c r="AME16" s="183"/>
      <c r="AMF16" s="126"/>
      <c r="AMG16" s="183"/>
      <c r="AMH16" s="126"/>
      <c r="AMI16" s="183"/>
      <c r="AMJ16" s="126"/>
      <c r="AMK16" s="183"/>
      <c r="AML16" s="126"/>
      <c r="AMM16" s="183"/>
      <c r="AMN16" s="126"/>
      <c r="AMO16" s="183"/>
      <c r="AMP16" s="126"/>
      <c r="AMQ16" s="183"/>
      <c r="AMR16" s="126"/>
      <c r="AMS16" s="183"/>
      <c r="AMT16" s="126"/>
      <c r="AMU16" s="183"/>
      <c r="AMV16" s="126"/>
      <c r="AMW16" s="183"/>
      <c r="AMX16" s="126"/>
      <c r="AMY16" s="183"/>
      <c r="AMZ16" s="126"/>
      <c r="ANA16" s="183"/>
      <c r="ANB16" s="126"/>
      <c r="ANC16" s="183"/>
      <c r="AND16" s="126"/>
      <c r="ANE16" s="183"/>
      <c r="ANF16" s="126"/>
      <c r="ANG16" s="183"/>
      <c r="ANH16" s="126"/>
      <c r="ANI16" s="183"/>
      <c r="ANJ16" s="126"/>
      <c r="ANK16" s="183"/>
      <c r="ANL16" s="126"/>
      <c r="ANM16" s="183"/>
      <c r="ANN16" s="126"/>
      <c r="ANO16" s="183"/>
      <c r="ANP16" s="126"/>
      <c r="ANQ16" s="183"/>
      <c r="ANR16" s="126"/>
      <c r="ANS16" s="183"/>
      <c r="ANT16" s="126"/>
      <c r="ANU16" s="183"/>
      <c r="ANV16" s="126"/>
      <c r="ANW16" s="183"/>
      <c r="ANX16" s="126"/>
      <c r="ANY16" s="183"/>
      <c r="ANZ16" s="126"/>
      <c r="AOA16" s="183"/>
      <c r="AOB16" s="126"/>
      <c r="AOC16" s="183"/>
      <c r="AOD16" s="126"/>
      <c r="AOE16" s="183"/>
      <c r="AOF16" s="126"/>
      <c r="AOG16" s="183"/>
      <c r="AOH16" s="126"/>
      <c r="AOI16" s="183"/>
      <c r="AOJ16" s="126"/>
      <c r="AOK16" s="183"/>
      <c r="AOL16" s="126"/>
      <c r="AOM16" s="183"/>
      <c r="AON16" s="126"/>
      <c r="AOO16" s="183"/>
      <c r="AOP16" s="126"/>
      <c r="AOQ16" s="183"/>
      <c r="AOR16" s="126"/>
      <c r="AOS16" s="183"/>
      <c r="AOT16" s="126"/>
      <c r="AOU16" s="183"/>
      <c r="AOV16" s="126"/>
      <c r="AOW16" s="183"/>
      <c r="AOX16" s="126"/>
      <c r="AOY16" s="183"/>
      <c r="AOZ16" s="126"/>
      <c r="APA16" s="183"/>
      <c r="APB16" s="126"/>
      <c r="APC16" s="183"/>
      <c r="APD16" s="126"/>
      <c r="APE16" s="183"/>
      <c r="APF16" s="126"/>
      <c r="APG16" s="183"/>
      <c r="APH16" s="126"/>
      <c r="API16" s="183"/>
      <c r="APJ16" s="126"/>
      <c r="APK16" s="183"/>
      <c r="APL16" s="126"/>
      <c r="APM16" s="183"/>
      <c r="APN16" s="126"/>
      <c r="APO16" s="183"/>
      <c r="APP16" s="126"/>
      <c r="APQ16" s="183"/>
      <c r="APR16" s="126"/>
      <c r="APS16" s="183"/>
      <c r="APT16" s="126"/>
      <c r="APU16" s="183"/>
      <c r="APV16" s="126"/>
      <c r="APW16" s="183"/>
      <c r="APX16" s="126"/>
      <c r="APY16" s="183"/>
      <c r="APZ16" s="126"/>
      <c r="AQA16" s="183"/>
      <c r="AQB16" s="126"/>
      <c r="AQC16" s="183"/>
      <c r="AQD16" s="126"/>
      <c r="AQE16" s="183"/>
      <c r="AQF16" s="126"/>
      <c r="AQG16" s="183"/>
      <c r="AQH16" s="126"/>
      <c r="AQI16" s="183"/>
      <c r="AQJ16" s="126"/>
      <c r="AQK16" s="183"/>
      <c r="AQL16" s="126"/>
      <c r="AQM16" s="183"/>
      <c r="AQN16" s="126"/>
      <c r="AQO16" s="183"/>
      <c r="AQP16" s="126"/>
      <c r="AQQ16" s="183"/>
      <c r="AQR16" s="126"/>
      <c r="AQS16" s="183"/>
      <c r="AQT16" s="126"/>
      <c r="AQU16" s="183"/>
      <c r="AQV16" s="126"/>
      <c r="AQW16" s="183"/>
      <c r="AQX16" s="126"/>
      <c r="AQY16" s="183"/>
      <c r="AQZ16" s="126"/>
      <c r="ARA16" s="183"/>
      <c r="ARB16" s="126"/>
      <c r="ARC16" s="183"/>
      <c r="ARD16" s="126"/>
      <c r="ARE16" s="183"/>
      <c r="ARF16" s="126"/>
      <c r="ARG16" s="183"/>
      <c r="ARH16" s="126"/>
      <c r="ARI16" s="183"/>
      <c r="ARJ16" s="126"/>
      <c r="ARK16" s="183"/>
      <c r="ARL16" s="126"/>
      <c r="ARM16" s="183"/>
      <c r="ARN16" s="126"/>
      <c r="ARO16" s="183"/>
      <c r="ARP16" s="126"/>
      <c r="ARQ16" s="183"/>
      <c r="ARR16" s="126"/>
      <c r="ARS16" s="183"/>
      <c r="ART16" s="126"/>
      <c r="ARU16" s="183"/>
      <c r="ARV16" s="126"/>
      <c r="ARW16" s="183"/>
      <c r="ARX16" s="126"/>
      <c r="ARY16" s="183"/>
      <c r="ARZ16" s="126"/>
      <c r="ASA16" s="183"/>
      <c r="ASB16" s="126"/>
      <c r="ASC16" s="183"/>
      <c r="ASD16" s="126"/>
      <c r="ASE16" s="183"/>
      <c r="ASF16" s="126"/>
      <c r="ASG16" s="183"/>
      <c r="ASH16" s="126"/>
      <c r="ASI16" s="183"/>
      <c r="ASJ16" s="126"/>
      <c r="ASK16" s="183"/>
      <c r="ASL16" s="126"/>
      <c r="ASM16" s="183"/>
      <c r="ASN16" s="126"/>
      <c r="ASO16" s="183"/>
      <c r="ASP16" s="126"/>
      <c r="ASQ16" s="183"/>
      <c r="ASR16" s="126"/>
      <c r="ASS16" s="183"/>
      <c r="AST16" s="126"/>
      <c r="ASU16" s="183"/>
      <c r="ASV16" s="126"/>
      <c r="ASW16" s="183"/>
      <c r="ASX16" s="126"/>
      <c r="ASY16" s="183"/>
      <c r="ASZ16" s="126"/>
      <c r="ATA16" s="183"/>
      <c r="ATB16" s="126"/>
      <c r="ATC16" s="183"/>
      <c r="ATD16" s="126"/>
      <c r="ATE16" s="183"/>
      <c r="ATF16" s="126"/>
      <c r="ATG16" s="183"/>
      <c r="ATH16" s="126"/>
      <c r="ATI16" s="183"/>
      <c r="ATJ16" s="126"/>
      <c r="ATK16" s="183"/>
      <c r="ATL16" s="126"/>
      <c r="ATM16" s="183"/>
      <c r="ATN16" s="126"/>
      <c r="ATO16" s="183"/>
      <c r="ATP16" s="126"/>
      <c r="ATQ16" s="183"/>
      <c r="ATR16" s="126"/>
      <c r="ATS16" s="183"/>
      <c r="ATT16" s="126"/>
      <c r="ATU16" s="183"/>
      <c r="ATV16" s="126"/>
      <c r="ATW16" s="183"/>
      <c r="ATX16" s="126"/>
      <c r="ATY16" s="183"/>
      <c r="ATZ16" s="126"/>
      <c r="AUA16" s="183"/>
      <c r="AUB16" s="126"/>
      <c r="AUC16" s="183"/>
      <c r="AUD16" s="126"/>
      <c r="AUE16" s="183"/>
      <c r="AUF16" s="126"/>
      <c r="AUG16" s="183"/>
      <c r="AUH16" s="126"/>
      <c r="AUI16" s="183"/>
      <c r="AUJ16" s="126"/>
      <c r="AUK16" s="183"/>
      <c r="AUL16" s="126"/>
      <c r="AUM16" s="183"/>
      <c r="AUN16" s="126"/>
      <c r="AUO16" s="183"/>
      <c r="AUP16" s="126"/>
      <c r="AUQ16" s="183"/>
      <c r="AUR16" s="126"/>
      <c r="AUS16" s="183"/>
      <c r="AUT16" s="126"/>
      <c r="AUU16" s="183"/>
      <c r="AUV16" s="126"/>
      <c r="AUW16" s="183"/>
      <c r="AUX16" s="126"/>
      <c r="AUY16" s="183"/>
      <c r="AUZ16" s="126"/>
      <c r="AVA16" s="183"/>
      <c r="AVB16" s="126"/>
      <c r="AVC16" s="183"/>
      <c r="AVD16" s="126"/>
      <c r="AVE16" s="183"/>
      <c r="AVF16" s="126"/>
      <c r="AVG16" s="183"/>
      <c r="AVH16" s="126"/>
      <c r="AVI16" s="183"/>
      <c r="AVJ16" s="126"/>
      <c r="AVK16" s="183"/>
      <c r="AVL16" s="126"/>
      <c r="AVM16" s="183"/>
      <c r="AVN16" s="126"/>
      <c r="AVO16" s="183"/>
      <c r="AVP16" s="126"/>
      <c r="AVQ16" s="183"/>
      <c r="AVR16" s="126"/>
      <c r="AVS16" s="183"/>
      <c r="AVT16" s="126"/>
      <c r="AVU16" s="183"/>
      <c r="AVV16" s="126"/>
      <c r="AVW16" s="183"/>
      <c r="AVX16" s="126"/>
      <c r="AVY16" s="183"/>
      <c r="AVZ16" s="126"/>
      <c r="AWA16" s="183"/>
      <c r="AWB16" s="126"/>
      <c r="AWC16" s="183"/>
      <c r="AWD16" s="126"/>
      <c r="AWE16" s="183"/>
      <c r="AWF16" s="126"/>
      <c r="AWG16" s="183"/>
      <c r="AWH16" s="126"/>
      <c r="AWI16" s="183"/>
      <c r="AWJ16" s="126"/>
      <c r="AWK16" s="183"/>
      <c r="AWL16" s="126"/>
      <c r="AWM16" s="183"/>
      <c r="AWN16" s="126"/>
      <c r="AWO16" s="183"/>
      <c r="AWP16" s="126"/>
      <c r="AWQ16" s="183"/>
      <c r="AWR16" s="126"/>
      <c r="AWS16" s="183"/>
      <c r="AWT16" s="126"/>
      <c r="AWU16" s="183"/>
      <c r="AWV16" s="126"/>
      <c r="AWW16" s="183"/>
      <c r="AWX16" s="126"/>
      <c r="AWY16" s="183"/>
      <c r="AWZ16" s="126"/>
      <c r="AXA16" s="183"/>
      <c r="AXB16" s="126"/>
      <c r="AXC16" s="183"/>
      <c r="AXD16" s="126"/>
      <c r="AXE16" s="183"/>
      <c r="AXF16" s="126"/>
      <c r="AXG16" s="183"/>
      <c r="AXH16" s="126"/>
      <c r="AXI16" s="183"/>
      <c r="AXJ16" s="126"/>
      <c r="AXK16" s="183"/>
      <c r="AXL16" s="126"/>
      <c r="AXM16" s="183"/>
      <c r="AXN16" s="126"/>
      <c r="AXO16" s="183"/>
      <c r="AXP16" s="126"/>
      <c r="AXQ16" s="183"/>
      <c r="AXR16" s="126"/>
      <c r="AXS16" s="183"/>
      <c r="AXT16" s="126"/>
      <c r="AXU16" s="183"/>
      <c r="AXV16" s="126"/>
      <c r="AXW16" s="183"/>
      <c r="AXX16" s="126"/>
      <c r="AXY16" s="183"/>
      <c r="AXZ16" s="126"/>
      <c r="AYA16" s="183"/>
      <c r="AYB16" s="126"/>
      <c r="AYC16" s="183"/>
      <c r="AYD16" s="126"/>
      <c r="AYE16" s="183"/>
      <c r="AYF16" s="126"/>
      <c r="AYG16" s="183"/>
      <c r="AYH16" s="126"/>
      <c r="AYI16" s="183"/>
      <c r="AYJ16" s="126"/>
      <c r="AYK16" s="183"/>
      <c r="AYL16" s="126"/>
      <c r="AYM16" s="183"/>
      <c r="AYN16" s="126"/>
      <c r="AYO16" s="183"/>
      <c r="AYP16" s="126"/>
      <c r="AYQ16" s="183"/>
      <c r="AYR16" s="126"/>
      <c r="AYS16" s="183"/>
      <c r="AYT16" s="126"/>
      <c r="AYU16" s="183"/>
      <c r="AYV16" s="126"/>
      <c r="AYW16" s="183"/>
      <c r="AYX16" s="126"/>
      <c r="AYY16" s="183"/>
      <c r="AYZ16" s="126"/>
      <c r="AZA16" s="183"/>
      <c r="AZB16" s="126"/>
      <c r="AZC16" s="183"/>
      <c r="AZD16" s="126"/>
      <c r="AZE16" s="183"/>
      <c r="AZF16" s="126"/>
      <c r="AZG16" s="183"/>
      <c r="AZH16" s="126"/>
      <c r="AZI16" s="183"/>
      <c r="AZJ16" s="126"/>
      <c r="AZK16" s="183"/>
      <c r="AZL16" s="126"/>
      <c r="AZM16" s="183"/>
      <c r="AZN16" s="126"/>
      <c r="AZO16" s="183"/>
      <c r="AZP16" s="126"/>
      <c r="AZQ16" s="183"/>
      <c r="AZR16" s="126"/>
      <c r="AZS16" s="183"/>
      <c r="AZT16" s="126"/>
      <c r="AZU16" s="183"/>
      <c r="AZV16" s="126"/>
      <c r="AZW16" s="183"/>
      <c r="AZX16" s="126"/>
      <c r="AZY16" s="183"/>
      <c r="AZZ16" s="126"/>
      <c r="BAA16" s="183"/>
      <c r="BAB16" s="126"/>
      <c r="BAC16" s="183"/>
      <c r="BAD16" s="126"/>
      <c r="BAE16" s="183"/>
      <c r="BAF16" s="126"/>
      <c r="BAG16" s="183"/>
      <c r="BAH16" s="126"/>
      <c r="BAI16" s="183"/>
      <c r="BAJ16" s="126"/>
      <c r="BAK16" s="183"/>
      <c r="BAL16" s="126"/>
      <c r="BAM16" s="183"/>
      <c r="BAN16" s="126"/>
      <c r="BAO16" s="183"/>
      <c r="BAP16" s="126"/>
      <c r="BAQ16" s="183"/>
      <c r="BAR16" s="126"/>
      <c r="BAS16" s="183"/>
      <c r="BAT16" s="126"/>
      <c r="BAU16" s="183"/>
      <c r="BAV16" s="126"/>
      <c r="BAW16" s="183"/>
      <c r="BAX16" s="126"/>
      <c r="BAY16" s="183"/>
      <c r="BAZ16" s="126"/>
      <c r="BBA16" s="183"/>
      <c r="BBB16" s="126"/>
      <c r="BBC16" s="183"/>
      <c r="BBD16" s="126"/>
      <c r="BBE16" s="183"/>
      <c r="BBF16" s="126"/>
      <c r="BBG16" s="183"/>
      <c r="BBH16" s="126"/>
      <c r="BBI16" s="183"/>
      <c r="BBJ16" s="126"/>
      <c r="BBK16" s="183"/>
      <c r="BBL16" s="126"/>
      <c r="BBM16" s="183"/>
      <c r="BBN16" s="126"/>
      <c r="BBO16" s="183"/>
      <c r="BBP16" s="126"/>
      <c r="BBQ16" s="183"/>
      <c r="BBR16" s="126"/>
      <c r="BBS16" s="183"/>
      <c r="BBT16" s="126"/>
      <c r="BBU16" s="183"/>
      <c r="BBV16" s="126"/>
      <c r="BBW16" s="183"/>
      <c r="BBX16" s="126"/>
      <c r="BBY16" s="183"/>
      <c r="BBZ16" s="126"/>
      <c r="BCA16" s="183"/>
      <c r="BCB16" s="126"/>
      <c r="BCC16" s="183"/>
      <c r="BCD16" s="126"/>
      <c r="BCE16" s="183"/>
      <c r="BCF16" s="126"/>
      <c r="BCG16" s="183"/>
      <c r="BCH16" s="126"/>
      <c r="BCI16" s="183"/>
      <c r="BCJ16" s="126"/>
      <c r="BCK16" s="183"/>
      <c r="BCL16" s="126"/>
      <c r="BCM16" s="183"/>
      <c r="BCN16" s="126"/>
      <c r="BCO16" s="183"/>
      <c r="BCP16" s="126"/>
      <c r="BCQ16" s="183"/>
      <c r="BCR16" s="126"/>
      <c r="BCS16" s="183"/>
      <c r="BCT16" s="126"/>
      <c r="BCU16" s="183"/>
      <c r="BCV16" s="126"/>
      <c r="BCW16" s="183"/>
      <c r="BCX16" s="126"/>
      <c r="BCY16" s="183"/>
      <c r="BCZ16" s="126"/>
      <c r="BDA16" s="183"/>
      <c r="BDB16" s="126"/>
      <c r="BDC16" s="183"/>
      <c r="BDD16" s="126"/>
      <c r="BDE16" s="183"/>
      <c r="BDF16" s="126"/>
      <c r="BDG16" s="183"/>
      <c r="BDH16" s="126"/>
      <c r="BDI16" s="183"/>
      <c r="BDJ16" s="126"/>
      <c r="BDK16" s="183"/>
      <c r="BDL16" s="126"/>
      <c r="BDM16" s="183"/>
      <c r="BDN16" s="126"/>
      <c r="BDO16" s="183"/>
      <c r="BDP16" s="126"/>
      <c r="BDQ16" s="183"/>
      <c r="BDR16" s="126"/>
      <c r="BDS16" s="183"/>
      <c r="BDT16" s="126"/>
      <c r="BDU16" s="183"/>
      <c r="BDV16" s="126"/>
      <c r="BDW16" s="183"/>
      <c r="BDX16" s="126"/>
      <c r="BDY16" s="183"/>
      <c r="BDZ16" s="126"/>
      <c r="BEA16" s="183"/>
      <c r="BEB16" s="126"/>
      <c r="BEC16" s="183"/>
      <c r="BED16" s="126"/>
      <c r="BEE16" s="183"/>
      <c r="BEF16" s="126"/>
      <c r="BEG16" s="183"/>
      <c r="BEH16" s="126"/>
      <c r="BEI16" s="183"/>
      <c r="BEJ16" s="126"/>
      <c r="BEK16" s="183"/>
      <c r="BEL16" s="126"/>
      <c r="BEM16" s="183"/>
      <c r="BEN16" s="126"/>
      <c r="BEO16" s="183"/>
      <c r="BEP16" s="126"/>
      <c r="BEQ16" s="183"/>
      <c r="BER16" s="126"/>
      <c r="BES16" s="183"/>
      <c r="BET16" s="126"/>
      <c r="BEU16" s="183"/>
      <c r="BEV16" s="126"/>
      <c r="BEW16" s="183"/>
      <c r="BEX16" s="126"/>
      <c r="BEY16" s="183"/>
      <c r="BEZ16" s="126"/>
      <c r="BFA16" s="183"/>
      <c r="BFB16" s="126"/>
      <c r="BFC16" s="183"/>
      <c r="BFD16" s="126"/>
      <c r="BFE16" s="183"/>
      <c r="BFF16" s="126"/>
      <c r="BFG16" s="183"/>
      <c r="BFH16" s="126"/>
      <c r="BFI16" s="183"/>
      <c r="BFJ16" s="126"/>
      <c r="BFK16" s="183"/>
      <c r="BFL16" s="126"/>
      <c r="BFM16" s="183"/>
      <c r="BFN16" s="126"/>
      <c r="BFO16" s="183"/>
      <c r="BFP16" s="126"/>
      <c r="BFQ16" s="183"/>
      <c r="BFR16" s="126"/>
      <c r="BFS16" s="183"/>
      <c r="BFT16" s="126"/>
      <c r="BFU16" s="183"/>
      <c r="BFV16" s="126"/>
      <c r="BFW16" s="183"/>
      <c r="BFX16" s="126"/>
      <c r="BFY16" s="183"/>
      <c r="BFZ16" s="126"/>
      <c r="BGA16" s="183"/>
      <c r="BGB16" s="126"/>
      <c r="BGC16" s="183"/>
      <c r="BGD16" s="126"/>
      <c r="BGE16" s="183"/>
      <c r="BGF16" s="126"/>
      <c r="BGG16" s="183"/>
      <c r="BGH16" s="126"/>
      <c r="BGI16" s="183"/>
      <c r="BGJ16" s="126"/>
      <c r="BGK16" s="183"/>
      <c r="BGL16" s="126"/>
      <c r="BGM16" s="183"/>
      <c r="BGN16" s="126"/>
      <c r="BGO16" s="183"/>
      <c r="BGP16" s="126"/>
      <c r="BGQ16" s="183"/>
      <c r="BGR16" s="126"/>
      <c r="BGS16" s="183"/>
      <c r="BGT16" s="126"/>
      <c r="BGU16" s="183"/>
      <c r="BGV16" s="126"/>
      <c r="BGW16" s="183"/>
      <c r="BGX16" s="126"/>
      <c r="BGY16" s="183"/>
      <c r="BGZ16" s="126"/>
      <c r="BHA16" s="183"/>
      <c r="BHB16" s="126"/>
      <c r="BHC16" s="183"/>
      <c r="BHD16" s="126"/>
      <c r="BHE16" s="183"/>
      <c r="BHF16" s="126"/>
      <c r="BHG16" s="183"/>
      <c r="BHH16" s="126"/>
      <c r="BHI16" s="183"/>
      <c r="BHJ16" s="126"/>
      <c r="BHK16" s="183"/>
      <c r="BHL16" s="126"/>
      <c r="BHM16" s="183"/>
      <c r="BHN16" s="126"/>
      <c r="BHO16" s="183"/>
      <c r="BHP16" s="126"/>
      <c r="BHQ16" s="183"/>
      <c r="BHR16" s="126"/>
      <c r="BHS16" s="183"/>
      <c r="BHT16" s="126"/>
      <c r="BHU16" s="183"/>
      <c r="BHV16" s="126"/>
      <c r="BHW16" s="183"/>
      <c r="BHX16" s="126"/>
      <c r="BHY16" s="183"/>
      <c r="BHZ16" s="126"/>
      <c r="BIA16" s="183"/>
      <c r="BIB16" s="126"/>
      <c r="BIC16" s="183"/>
      <c r="BID16" s="126"/>
      <c r="BIE16" s="183"/>
      <c r="BIF16" s="126"/>
      <c r="BIG16" s="183"/>
      <c r="BIH16" s="126"/>
      <c r="BII16" s="183"/>
      <c r="BIJ16" s="126"/>
      <c r="BIK16" s="183"/>
      <c r="BIL16" s="126"/>
      <c r="BIM16" s="183"/>
      <c r="BIN16" s="126"/>
      <c r="BIO16" s="183"/>
      <c r="BIP16" s="126"/>
      <c r="BIQ16" s="183"/>
      <c r="BIR16" s="126"/>
      <c r="BIS16" s="183"/>
      <c r="BIT16" s="126"/>
      <c r="BIU16" s="183"/>
      <c r="BIV16" s="126"/>
      <c r="BIW16" s="183"/>
      <c r="BIX16" s="126"/>
      <c r="BIY16" s="183"/>
      <c r="BIZ16" s="126"/>
      <c r="BJA16" s="183"/>
      <c r="BJB16" s="126"/>
      <c r="BJC16" s="183"/>
      <c r="BJD16" s="126"/>
      <c r="BJE16" s="183"/>
      <c r="BJF16" s="126"/>
      <c r="BJG16" s="183"/>
      <c r="BJH16" s="126"/>
      <c r="BJI16" s="183"/>
      <c r="BJJ16" s="126"/>
      <c r="BJK16" s="183"/>
      <c r="BJL16" s="126"/>
      <c r="BJM16" s="183"/>
      <c r="BJN16" s="126"/>
      <c r="BJO16" s="183"/>
      <c r="BJP16" s="126"/>
      <c r="BJQ16" s="183"/>
      <c r="BJR16" s="126"/>
      <c r="BJS16" s="183"/>
      <c r="BJT16" s="126"/>
      <c r="BJU16" s="183"/>
      <c r="BJV16" s="126"/>
      <c r="BJW16" s="183"/>
      <c r="BJX16" s="126"/>
      <c r="BJY16" s="183"/>
      <c r="BJZ16" s="126"/>
      <c r="BKA16" s="183"/>
      <c r="BKB16" s="126"/>
      <c r="BKC16" s="183"/>
      <c r="BKD16" s="126"/>
      <c r="BKE16" s="183"/>
      <c r="BKF16" s="126"/>
      <c r="BKG16" s="183"/>
      <c r="BKH16" s="126"/>
      <c r="BKI16" s="183"/>
      <c r="BKJ16" s="126"/>
      <c r="BKK16" s="183"/>
      <c r="BKL16" s="126"/>
      <c r="BKM16" s="183"/>
      <c r="BKN16" s="126"/>
      <c r="BKO16" s="183"/>
      <c r="BKP16" s="126"/>
      <c r="BKQ16" s="183"/>
      <c r="BKR16" s="126"/>
      <c r="BKS16" s="183"/>
      <c r="BKT16" s="126"/>
      <c r="BKU16" s="183"/>
      <c r="BKV16" s="126"/>
      <c r="BKW16" s="183"/>
      <c r="BKX16" s="126"/>
      <c r="BKY16" s="183"/>
      <c r="BKZ16" s="126"/>
      <c r="BLA16" s="183"/>
      <c r="BLB16" s="126"/>
      <c r="BLC16" s="183"/>
      <c r="BLD16" s="126"/>
      <c r="BLE16" s="183"/>
      <c r="BLF16" s="126"/>
      <c r="BLG16" s="183"/>
      <c r="BLH16" s="126"/>
      <c r="BLI16" s="183"/>
      <c r="BLJ16" s="126"/>
      <c r="BLK16" s="183"/>
      <c r="BLL16" s="126"/>
      <c r="BLM16" s="183"/>
      <c r="BLN16" s="126"/>
      <c r="BLO16" s="183"/>
      <c r="BLP16" s="126"/>
      <c r="BLQ16" s="183"/>
      <c r="BLR16" s="126"/>
      <c r="BLS16" s="183"/>
      <c r="BLT16" s="126"/>
      <c r="BLU16" s="183"/>
      <c r="BLV16" s="126"/>
      <c r="BLW16" s="183"/>
      <c r="BLX16" s="126"/>
      <c r="BLY16" s="183"/>
      <c r="BLZ16" s="126"/>
      <c r="BMA16" s="183"/>
      <c r="BMB16" s="126"/>
      <c r="BMC16" s="183"/>
      <c r="BMD16" s="126"/>
      <c r="BME16" s="183"/>
      <c r="BMF16" s="126"/>
      <c r="BMG16" s="183"/>
      <c r="BMH16" s="126"/>
      <c r="BMI16" s="183"/>
      <c r="BMJ16" s="126"/>
      <c r="BMK16" s="183"/>
      <c r="BML16" s="126"/>
      <c r="BMM16" s="183"/>
      <c r="BMN16" s="126"/>
      <c r="BMO16" s="183"/>
      <c r="BMP16" s="126"/>
      <c r="BMQ16" s="183"/>
      <c r="BMR16" s="126"/>
      <c r="BMS16" s="183"/>
      <c r="BMT16" s="126"/>
      <c r="BMU16" s="183"/>
      <c r="BMV16" s="126"/>
      <c r="BMW16" s="183"/>
      <c r="BMX16" s="126"/>
      <c r="BMY16" s="183"/>
      <c r="BMZ16" s="126"/>
      <c r="BNA16" s="183"/>
      <c r="BNB16" s="126"/>
      <c r="BNC16" s="183"/>
      <c r="BND16" s="126"/>
      <c r="BNE16" s="183"/>
      <c r="BNF16" s="126"/>
      <c r="BNG16" s="183"/>
      <c r="BNH16" s="126"/>
      <c r="BNI16" s="183"/>
      <c r="BNJ16" s="126"/>
      <c r="BNK16" s="183"/>
      <c r="BNL16" s="126"/>
      <c r="BNM16" s="183"/>
      <c r="BNN16" s="126"/>
      <c r="BNO16" s="183"/>
      <c r="BNP16" s="126"/>
      <c r="BNQ16" s="183"/>
      <c r="BNR16" s="126"/>
      <c r="BNS16" s="183"/>
      <c r="BNT16" s="126"/>
      <c r="BNU16" s="183"/>
      <c r="BNV16" s="126"/>
      <c r="BNW16" s="183"/>
      <c r="BNX16" s="126"/>
      <c r="BNY16" s="183"/>
      <c r="BNZ16" s="126"/>
      <c r="BOA16" s="183"/>
      <c r="BOB16" s="126"/>
      <c r="BOC16" s="183"/>
      <c r="BOD16" s="126"/>
      <c r="BOE16" s="183"/>
      <c r="BOF16" s="126"/>
      <c r="BOG16" s="183"/>
      <c r="BOH16" s="126"/>
      <c r="BOI16" s="183"/>
      <c r="BOJ16" s="126"/>
      <c r="BOK16" s="183"/>
      <c r="BOL16" s="126"/>
      <c r="BOM16" s="183"/>
      <c r="BON16" s="126"/>
      <c r="BOO16" s="183"/>
      <c r="BOP16" s="126"/>
      <c r="BOQ16" s="183"/>
      <c r="BOR16" s="126"/>
      <c r="BOS16" s="183"/>
      <c r="BOT16" s="126"/>
      <c r="BOU16" s="183"/>
      <c r="BOV16" s="126"/>
      <c r="BOW16" s="183"/>
      <c r="BOX16" s="126"/>
      <c r="BOY16" s="183"/>
      <c r="BOZ16" s="126"/>
      <c r="BPA16" s="183"/>
      <c r="BPB16" s="126"/>
      <c r="BPC16" s="183"/>
      <c r="BPD16" s="126"/>
      <c r="BPE16" s="183"/>
      <c r="BPF16" s="126"/>
      <c r="BPG16" s="183"/>
      <c r="BPH16" s="126"/>
      <c r="BPI16" s="183"/>
      <c r="BPJ16" s="126"/>
      <c r="BPK16" s="183"/>
      <c r="BPL16" s="126"/>
      <c r="BPM16" s="183"/>
      <c r="BPN16" s="126"/>
      <c r="BPO16" s="183"/>
      <c r="BPP16" s="126"/>
      <c r="BPQ16" s="183"/>
      <c r="BPR16" s="126"/>
      <c r="BPS16" s="183"/>
      <c r="BPT16" s="126"/>
      <c r="BPU16" s="183"/>
      <c r="BPV16" s="126"/>
      <c r="BPW16" s="183"/>
      <c r="BPX16" s="126"/>
      <c r="BPY16" s="183"/>
      <c r="BPZ16" s="126"/>
      <c r="BQA16" s="183"/>
      <c r="BQB16" s="126"/>
      <c r="BQC16" s="183"/>
      <c r="BQD16" s="126"/>
      <c r="BQE16" s="183"/>
      <c r="BQF16" s="126"/>
      <c r="BQG16" s="183"/>
      <c r="BQH16" s="126"/>
      <c r="BQI16" s="183"/>
      <c r="BQJ16" s="126"/>
      <c r="BQK16" s="183"/>
      <c r="BQL16" s="126"/>
      <c r="BQM16" s="183"/>
      <c r="BQN16" s="126"/>
      <c r="BQO16" s="183"/>
      <c r="BQP16" s="126"/>
      <c r="BQQ16" s="183"/>
      <c r="BQR16" s="126"/>
      <c r="BQS16" s="183"/>
      <c r="BQT16" s="126"/>
      <c r="BQU16" s="183"/>
      <c r="BQV16" s="126"/>
      <c r="BQW16" s="183"/>
      <c r="BQX16" s="126"/>
      <c r="BQY16" s="183"/>
      <c r="BQZ16" s="126"/>
      <c r="BRA16" s="183"/>
      <c r="BRB16" s="126"/>
      <c r="BRC16" s="183"/>
      <c r="BRD16" s="126"/>
      <c r="BRE16" s="183"/>
      <c r="BRF16" s="126"/>
      <c r="BRG16" s="183"/>
      <c r="BRH16" s="126"/>
      <c r="BRI16" s="183"/>
      <c r="BRJ16" s="126"/>
      <c r="BRK16" s="183"/>
      <c r="BRL16" s="126"/>
      <c r="BRM16" s="183"/>
      <c r="BRN16" s="126"/>
      <c r="BRO16" s="183"/>
      <c r="BRP16" s="126"/>
      <c r="BRQ16" s="183"/>
      <c r="BRR16" s="126"/>
      <c r="BRS16" s="183"/>
      <c r="BRT16" s="126"/>
      <c r="BRU16" s="183"/>
      <c r="BRV16" s="126"/>
      <c r="BRW16" s="183"/>
      <c r="BRX16" s="126"/>
      <c r="BRY16" s="183"/>
      <c r="BRZ16" s="126"/>
      <c r="BSA16" s="183"/>
      <c r="BSB16" s="126"/>
      <c r="BSC16" s="183"/>
      <c r="BSD16" s="126"/>
      <c r="BSE16" s="183"/>
      <c r="BSF16" s="126"/>
      <c r="BSG16" s="183"/>
      <c r="BSH16" s="126"/>
      <c r="BSI16" s="183"/>
      <c r="BSJ16" s="126"/>
      <c r="BSK16" s="183"/>
      <c r="BSL16" s="126"/>
      <c r="BSM16" s="183"/>
      <c r="BSN16" s="126"/>
      <c r="BSO16" s="183"/>
      <c r="BSP16" s="126"/>
      <c r="BSQ16" s="183"/>
      <c r="BSR16" s="126"/>
      <c r="BSS16" s="183"/>
      <c r="BST16" s="126"/>
      <c r="BSU16" s="183"/>
      <c r="BSV16" s="126"/>
      <c r="BSW16" s="183"/>
      <c r="BSX16" s="126"/>
      <c r="BSY16" s="183"/>
      <c r="BSZ16" s="126"/>
      <c r="BTA16" s="183"/>
      <c r="BTB16" s="126"/>
      <c r="BTC16" s="183"/>
      <c r="BTD16" s="126"/>
      <c r="BTE16" s="183"/>
      <c r="BTF16" s="126"/>
      <c r="BTG16" s="183"/>
      <c r="BTH16" s="126"/>
      <c r="BTI16" s="183"/>
      <c r="BTJ16" s="126"/>
      <c r="BTK16" s="183"/>
      <c r="BTL16" s="126"/>
      <c r="BTM16" s="183"/>
      <c r="BTN16" s="126"/>
      <c r="BTO16" s="183"/>
      <c r="BTP16" s="126"/>
      <c r="BTQ16" s="183"/>
      <c r="BTR16" s="126"/>
      <c r="BTS16" s="183"/>
      <c r="BTT16" s="126"/>
      <c r="BTU16" s="183"/>
      <c r="BTV16" s="126"/>
      <c r="BTW16" s="183"/>
      <c r="BTX16" s="126"/>
      <c r="BTY16" s="183"/>
      <c r="BTZ16" s="126"/>
      <c r="BUA16" s="183"/>
      <c r="BUB16" s="126"/>
      <c r="BUC16" s="183"/>
      <c r="BUD16" s="126"/>
      <c r="BUE16" s="183"/>
      <c r="BUF16" s="126"/>
      <c r="BUG16" s="183"/>
      <c r="BUH16" s="126"/>
      <c r="BUI16" s="183"/>
      <c r="BUJ16" s="126"/>
      <c r="BUK16" s="183"/>
      <c r="BUL16" s="126"/>
      <c r="BUM16" s="183"/>
      <c r="BUN16" s="126"/>
      <c r="BUO16" s="183"/>
      <c r="BUP16" s="126"/>
      <c r="BUQ16" s="183"/>
      <c r="BUR16" s="126"/>
      <c r="BUS16" s="183"/>
      <c r="BUT16" s="126"/>
      <c r="BUU16" s="183"/>
      <c r="BUV16" s="126"/>
      <c r="BUW16" s="183"/>
      <c r="BUX16" s="126"/>
      <c r="BUY16" s="183"/>
      <c r="BUZ16" s="126"/>
      <c r="BVA16" s="183"/>
      <c r="BVB16" s="126"/>
      <c r="BVC16" s="183"/>
      <c r="BVD16" s="126"/>
      <c r="BVE16" s="183"/>
      <c r="BVF16" s="126"/>
      <c r="BVG16" s="183"/>
      <c r="BVH16" s="126"/>
      <c r="BVI16" s="183"/>
      <c r="BVJ16" s="126"/>
      <c r="BVK16" s="183"/>
      <c r="BVL16" s="126"/>
      <c r="BVM16" s="183"/>
      <c r="BVN16" s="126"/>
      <c r="BVO16" s="183"/>
      <c r="BVP16" s="126"/>
      <c r="BVQ16" s="183"/>
      <c r="BVR16" s="126"/>
      <c r="BVS16" s="183"/>
      <c r="BVT16" s="126"/>
      <c r="BVU16" s="183"/>
      <c r="BVV16" s="126"/>
      <c r="BVW16" s="183"/>
      <c r="BVX16" s="126"/>
      <c r="BVY16" s="183"/>
      <c r="BVZ16" s="126"/>
      <c r="BWA16" s="183"/>
      <c r="BWB16" s="126"/>
      <c r="BWC16" s="183"/>
      <c r="BWD16" s="126"/>
      <c r="BWE16" s="183"/>
      <c r="BWF16" s="126"/>
      <c r="BWG16" s="183"/>
      <c r="BWH16" s="126"/>
      <c r="BWI16" s="183"/>
      <c r="BWJ16" s="126"/>
      <c r="BWK16" s="183"/>
      <c r="BWL16" s="126"/>
      <c r="BWM16" s="183"/>
      <c r="BWN16" s="126"/>
      <c r="BWO16" s="183"/>
      <c r="BWP16" s="126"/>
      <c r="BWQ16" s="183"/>
      <c r="BWR16" s="126"/>
      <c r="BWS16" s="183"/>
      <c r="BWT16" s="126"/>
      <c r="BWU16" s="183"/>
      <c r="BWV16" s="126"/>
      <c r="BWW16" s="183"/>
      <c r="BWX16" s="126"/>
      <c r="BWY16" s="183"/>
      <c r="BWZ16" s="126"/>
      <c r="BXA16" s="183"/>
      <c r="BXB16" s="126"/>
      <c r="BXC16" s="183"/>
      <c r="BXD16" s="126"/>
      <c r="BXE16" s="183"/>
      <c r="BXF16" s="126"/>
      <c r="BXG16" s="183"/>
      <c r="BXH16" s="126"/>
      <c r="BXI16" s="183"/>
      <c r="BXJ16" s="126"/>
      <c r="BXK16" s="183"/>
      <c r="BXL16" s="126"/>
      <c r="BXM16" s="183"/>
      <c r="BXN16" s="126"/>
      <c r="BXO16" s="183"/>
      <c r="BXP16" s="126"/>
      <c r="BXQ16" s="183"/>
      <c r="BXR16" s="126"/>
      <c r="BXS16" s="183"/>
      <c r="BXT16" s="126"/>
      <c r="BXU16" s="183"/>
      <c r="BXV16" s="126"/>
      <c r="BXW16" s="183"/>
      <c r="BXX16" s="126"/>
      <c r="BXY16" s="183"/>
      <c r="BXZ16" s="126"/>
      <c r="BYA16" s="183"/>
      <c r="BYB16" s="126"/>
      <c r="BYC16" s="183"/>
      <c r="BYD16" s="126"/>
      <c r="BYE16" s="183"/>
      <c r="BYF16" s="126"/>
      <c r="BYG16" s="183"/>
      <c r="BYH16" s="126"/>
      <c r="BYI16" s="183"/>
      <c r="BYJ16" s="126"/>
      <c r="BYK16" s="183"/>
      <c r="BYL16" s="126"/>
      <c r="BYM16" s="183"/>
      <c r="BYN16" s="126"/>
      <c r="BYO16" s="183"/>
      <c r="BYP16" s="126"/>
      <c r="BYQ16" s="183"/>
      <c r="BYR16" s="126"/>
      <c r="BYS16" s="183"/>
      <c r="BYT16" s="126"/>
      <c r="BYU16" s="183"/>
      <c r="BYV16" s="126"/>
      <c r="BYW16" s="183"/>
      <c r="BYX16" s="126"/>
      <c r="BYY16" s="183"/>
      <c r="BYZ16" s="126"/>
      <c r="BZA16" s="183"/>
      <c r="BZB16" s="126"/>
      <c r="BZC16" s="183"/>
      <c r="BZD16" s="126"/>
      <c r="BZE16" s="183"/>
      <c r="BZF16" s="126"/>
      <c r="BZG16" s="183"/>
      <c r="BZH16" s="126"/>
      <c r="BZI16" s="183"/>
      <c r="BZJ16" s="126"/>
      <c r="BZK16" s="183"/>
      <c r="BZL16" s="126"/>
      <c r="BZM16" s="183"/>
      <c r="BZN16" s="126"/>
      <c r="BZO16" s="183"/>
      <c r="BZP16" s="126"/>
      <c r="BZQ16" s="183"/>
      <c r="BZR16" s="126"/>
      <c r="BZS16" s="183"/>
      <c r="BZT16" s="126"/>
      <c r="BZU16" s="183"/>
      <c r="BZV16" s="126"/>
      <c r="BZW16" s="183"/>
      <c r="BZX16" s="126"/>
      <c r="BZY16" s="183"/>
      <c r="BZZ16" s="126"/>
      <c r="CAA16" s="183"/>
      <c r="CAB16" s="126"/>
      <c r="CAC16" s="183"/>
      <c r="CAD16" s="126"/>
      <c r="CAE16" s="183"/>
      <c r="CAF16" s="126"/>
      <c r="CAG16" s="183"/>
      <c r="CAH16" s="126"/>
      <c r="CAI16" s="183"/>
      <c r="CAJ16" s="126"/>
      <c r="CAK16" s="183"/>
      <c r="CAL16" s="126"/>
      <c r="CAM16" s="183"/>
      <c r="CAN16" s="126"/>
      <c r="CAO16" s="183"/>
      <c r="CAP16" s="126"/>
      <c r="CAQ16" s="183"/>
      <c r="CAR16" s="126"/>
      <c r="CAS16" s="183"/>
      <c r="CAT16" s="126"/>
      <c r="CAU16" s="183"/>
      <c r="CAV16" s="126"/>
      <c r="CAW16" s="183"/>
      <c r="CAX16" s="126"/>
      <c r="CAY16" s="183"/>
      <c r="CAZ16" s="126"/>
      <c r="CBA16" s="183"/>
      <c r="CBB16" s="126"/>
      <c r="CBC16" s="183"/>
      <c r="CBD16" s="126"/>
      <c r="CBE16" s="183"/>
      <c r="CBF16" s="126"/>
      <c r="CBG16" s="183"/>
      <c r="CBH16" s="126"/>
      <c r="CBI16" s="183"/>
      <c r="CBJ16" s="126"/>
      <c r="CBK16" s="183"/>
      <c r="CBL16" s="126"/>
      <c r="CBM16" s="183"/>
      <c r="CBN16" s="126"/>
      <c r="CBO16" s="183"/>
      <c r="CBP16" s="126"/>
      <c r="CBQ16" s="183"/>
      <c r="CBR16" s="126"/>
      <c r="CBS16" s="183"/>
      <c r="CBT16" s="126"/>
      <c r="CBU16" s="183"/>
      <c r="CBV16" s="126"/>
      <c r="CBW16" s="183"/>
      <c r="CBX16" s="126"/>
      <c r="CBY16" s="183"/>
      <c r="CBZ16" s="126"/>
      <c r="CCA16" s="183"/>
      <c r="CCB16" s="126"/>
      <c r="CCC16" s="183"/>
      <c r="CCD16" s="126"/>
      <c r="CCE16" s="183"/>
      <c r="CCF16" s="126"/>
      <c r="CCG16" s="183"/>
      <c r="CCH16" s="126"/>
      <c r="CCI16" s="183"/>
      <c r="CCJ16" s="126"/>
      <c r="CCK16" s="183"/>
      <c r="CCL16" s="126"/>
      <c r="CCM16" s="183"/>
      <c r="CCN16" s="126"/>
      <c r="CCO16" s="183"/>
      <c r="CCP16" s="126"/>
      <c r="CCQ16" s="183"/>
      <c r="CCR16" s="126"/>
      <c r="CCS16" s="183"/>
      <c r="CCT16" s="126"/>
      <c r="CCU16" s="183"/>
      <c r="CCV16" s="126"/>
      <c r="CCW16" s="183"/>
      <c r="CCX16" s="126"/>
      <c r="CCY16" s="183"/>
      <c r="CCZ16" s="126"/>
      <c r="CDA16" s="183"/>
      <c r="CDB16" s="126"/>
      <c r="CDC16" s="183"/>
      <c r="CDD16" s="126"/>
      <c r="CDE16" s="183"/>
      <c r="CDF16" s="126"/>
      <c r="CDG16" s="183"/>
      <c r="CDH16" s="126"/>
      <c r="CDI16" s="183"/>
      <c r="CDJ16" s="126"/>
      <c r="CDK16" s="183"/>
      <c r="CDL16" s="126"/>
      <c r="CDM16" s="183"/>
      <c r="CDN16" s="126"/>
      <c r="CDO16" s="183"/>
      <c r="CDP16" s="126"/>
      <c r="CDQ16" s="183"/>
      <c r="CDR16" s="126"/>
      <c r="CDS16" s="183"/>
      <c r="CDT16" s="126"/>
      <c r="CDU16" s="183"/>
      <c r="CDV16" s="126"/>
      <c r="CDW16" s="183"/>
      <c r="CDX16" s="126"/>
      <c r="CDY16" s="183"/>
      <c r="CDZ16" s="126"/>
      <c r="CEA16" s="183"/>
      <c r="CEB16" s="126"/>
      <c r="CEC16" s="183"/>
      <c r="CED16" s="126"/>
      <c r="CEE16" s="183"/>
      <c r="CEF16" s="126"/>
      <c r="CEG16" s="183"/>
      <c r="CEH16" s="126"/>
      <c r="CEI16" s="183"/>
      <c r="CEJ16" s="126"/>
      <c r="CEK16" s="183"/>
      <c r="CEL16" s="126"/>
      <c r="CEM16" s="183"/>
      <c r="CEN16" s="126"/>
      <c r="CEO16" s="183"/>
      <c r="CEP16" s="126"/>
      <c r="CEQ16" s="183"/>
      <c r="CER16" s="126"/>
      <c r="CES16" s="183"/>
      <c r="CET16" s="126"/>
      <c r="CEU16" s="183"/>
      <c r="CEV16" s="126"/>
      <c r="CEW16" s="183"/>
      <c r="CEX16" s="126"/>
      <c r="CEY16" s="183"/>
      <c r="CEZ16" s="126"/>
      <c r="CFA16" s="183"/>
      <c r="CFB16" s="126"/>
      <c r="CFC16" s="183"/>
      <c r="CFD16" s="126"/>
      <c r="CFE16" s="183"/>
      <c r="CFF16" s="126"/>
      <c r="CFG16" s="183"/>
      <c r="CFH16" s="126"/>
      <c r="CFI16" s="183"/>
      <c r="CFJ16" s="126"/>
      <c r="CFK16" s="183"/>
      <c r="CFL16" s="126"/>
      <c r="CFM16" s="183"/>
      <c r="CFN16" s="126"/>
      <c r="CFO16" s="183"/>
      <c r="CFP16" s="126"/>
      <c r="CFQ16" s="183"/>
      <c r="CFR16" s="126"/>
      <c r="CFS16" s="183"/>
      <c r="CFT16" s="126"/>
      <c r="CFU16" s="183"/>
      <c r="CFV16" s="126"/>
      <c r="CFW16" s="183"/>
      <c r="CFX16" s="126"/>
      <c r="CFY16" s="183"/>
      <c r="CFZ16" s="126"/>
      <c r="CGA16" s="183"/>
      <c r="CGB16" s="126"/>
      <c r="CGC16" s="183"/>
      <c r="CGD16" s="126"/>
      <c r="CGE16" s="183"/>
      <c r="CGF16" s="126"/>
      <c r="CGG16" s="183"/>
      <c r="CGH16" s="126"/>
      <c r="CGI16" s="183"/>
      <c r="CGJ16" s="126"/>
      <c r="CGK16" s="183"/>
      <c r="CGL16" s="126"/>
      <c r="CGM16" s="183"/>
      <c r="CGN16" s="126"/>
      <c r="CGO16" s="183"/>
      <c r="CGP16" s="126"/>
      <c r="CGQ16" s="183"/>
      <c r="CGR16" s="126"/>
      <c r="CGS16" s="183"/>
      <c r="CGT16" s="126"/>
      <c r="CGU16" s="183"/>
      <c r="CGV16" s="126"/>
      <c r="CGW16" s="183"/>
      <c r="CGX16" s="126"/>
      <c r="CGY16" s="183"/>
      <c r="CGZ16" s="126"/>
      <c r="CHA16" s="183"/>
      <c r="CHB16" s="126"/>
      <c r="CHC16" s="183"/>
      <c r="CHD16" s="126"/>
      <c r="CHE16" s="183"/>
      <c r="CHF16" s="126"/>
      <c r="CHG16" s="183"/>
      <c r="CHH16" s="126"/>
      <c r="CHI16" s="183"/>
      <c r="CHJ16" s="126"/>
      <c r="CHK16" s="183"/>
      <c r="CHL16" s="126"/>
      <c r="CHM16" s="183"/>
      <c r="CHN16" s="126"/>
      <c r="CHO16" s="183"/>
      <c r="CHP16" s="126"/>
      <c r="CHQ16" s="183"/>
      <c r="CHR16" s="126"/>
      <c r="CHS16" s="183"/>
      <c r="CHT16" s="126"/>
      <c r="CHU16" s="183"/>
      <c r="CHV16" s="126"/>
      <c r="CHW16" s="183"/>
      <c r="CHX16" s="126"/>
      <c r="CHY16" s="183"/>
      <c r="CHZ16" s="126"/>
      <c r="CIA16" s="183"/>
      <c r="CIB16" s="126"/>
      <c r="CIC16" s="183"/>
      <c r="CID16" s="126"/>
      <c r="CIE16" s="183"/>
      <c r="CIF16" s="126"/>
      <c r="CIG16" s="183"/>
      <c r="CIH16" s="126"/>
      <c r="CII16" s="183"/>
      <c r="CIJ16" s="126"/>
      <c r="CIK16" s="183"/>
      <c r="CIL16" s="126"/>
      <c r="CIM16" s="183"/>
      <c r="CIN16" s="126"/>
      <c r="CIO16" s="183"/>
      <c r="CIP16" s="126"/>
      <c r="CIQ16" s="183"/>
      <c r="CIR16" s="126"/>
      <c r="CIS16" s="183"/>
      <c r="CIT16" s="126"/>
      <c r="CIU16" s="183"/>
      <c r="CIV16" s="126"/>
      <c r="CIW16" s="183"/>
      <c r="CIX16" s="126"/>
      <c r="CIY16" s="183"/>
      <c r="CIZ16" s="126"/>
      <c r="CJA16" s="183"/>
      <c r="CJB16" s="126"/>
      <c r="CJC16" s="183"/>
      <c r="CJD16" s="126"/>
      <c r="CJE16" s="183"/>
      <c r="CJF16" s="126"/>
      <c r="CJG16" s="183"/>
      <c r="CJH16" s="126"/>
      <c r="CJI16" s="183"/>
      <c r="CJJ16" s="126"/>
      <c r="CJK16" s="183"/>
      <c r="CJL16" s="126"/>
      <c r="CJM16" s="183"/>
      <c r="CJN16" s="126"/>
      <c r="CJO16" s="183"/>
      <c r="CJP16" s="126"/>
      <c r="CJQ16" s="183"/>
      <c r="CJR16" s="126"/>
      <c r="CJS16" s="183"/>
      <c r="CJT16" s="126"/>
      <c r="CJU16" s="183"/>
      <c r="CJV16" s="126"/>
      <c r="CJW16" s="183"/>
      <c r="CJX16" s="126"/>
      <c r="CJY16" s="183"/>
      <c r="CJZ16" s="126"/>
      <c r="CKA16" s="183"/>
      <c r="CKB16" s="126"/>
      <c r="CKC16" s="183"/>
      <c r="CKD16" s="126"/>
      <c r="CKE16" s="183"/>
      <c r="CKF16" s="126"/>
      <c r="CKG16" s="183"/>
      <c r="CKH16" s="126"/>
      <c r="CKI16" s="183"/>
      <c r="CKJ16" s="126"/>
      <c r="CKK16" s="183"/>
      <c r="CKL16" s="126"/>
      <c r="CKM16" s="183"/>
      <c r="CKN16" s="126"/>
      <c r="CKO16" s="183"/>
      <c r="CKP16" s="126"/>
      <c r="CKQ16" s="183"/>
      <c r="CKR16" s="126"/>
      <c r="CKS16" s="183"/>
      <c r="CKT16" s="126"/>
      <c r="CKU16" s="183"/>
      <c r="CKV16" s="126"/>
      <c r="CKW16" s="183"/>
      <c r="CKX16" s="126"/>
      <c r="CKY16" s="183"/>
      <c r="CKZ16" s="126"/>
      <c r="CLA16" s="183"/>
      <c r="CLB16" s="126"/>
      <c r="CLC16" s="183"/>
      <c r="CLD16" s="126"/>
      <c r="CLE16" s="183"/>
      <c r="CLF16" s="126"/>
      <c r="CLG16" s="183"/>
      <c r="CLH16" s="126"/>
      <c r="CLI16" s="183"/>
      <c r="CLJ16" s="126"/>
      <c r="CLK16" s="183"/>
      <c r="CLL16" s="126"/>
      <c r="CLM16" s="183"/>
      <c r="CLN16" s="126"/>
      <c r="CLO16" s="183"/>
      <c r="CLP16" s="126"/>
      <c r="CLQ16" s="183"/>
      <c r="CLR16" s="126"/>
      <c r="CLS16" s="183"/>
      <c r="CLT16" s="126"/>
      <c r="CLU16" s="183"/>
      <c r="CLV16" s="126"/>
      <c r="CLW16" s="183"/>
      <c r="CLX16" s="126"/>
      <c r="CLY16" s="183"/>
      <c r="CLZ16" s="126"/>
      <c r="CMA16" s="183"/>
      <c r="CMB16" s="126"/>
      <c r="CMC16" s="183"/>
      <c r="CMD16" s="126"/>
      <c r="CME16" s="183"/>
      <c r="CMF16" s="126"/>
      <c r="CMG16" s="183"/>
      <c r="CMH16" s="126"/>
      <c r="CMI16" s="183"/>
      <c r="CMJ16" s="126"/>
      <c r="CMK16" s="183"/>
      <c r="CML16" s="126"/>
      <c r="CMM16" s="183"/>
      <c r="CMN16" s="126"/>
      <c r="CMO16" s="183"/>
      <c r="CMP16" s="126"/>
      <c r="CMQ16" s="183"/>
      <c r="CMR16" s="126"/>
      <c r="CMS16" s="183"/>
      <c r="CMT16" s="126"/>
      <c r="CMU16" s="183"/>
      <c r="CMV16" s="126"/>
      <c r="CMW16" s="183"/>
      <c r="CMX16" s="126"/>
      <c r="CMY16" s="183"/>
      <c r="CMZ16" s="126"/>
      <c r="CNA16" s="183"/>
      <c r="CNB16" s="126"/>
      <c r="CNC16" s="183"/>
      <c r="CND16" s="126"/>
      <c r="CNE16" s="183"/>
      <c r="CNF16" s="126"/>
      <c r="CNG16" s="183"/>
      <c r="CNH16" s="126"/>
      <c r="CNI16" s="183"/>
      <c r="CNJ16" s="126"/>
      <c r="CNK16" s="183"/>
      <c r="CNL16" s="126"/>
      <c r="CNM16" s="183"/>
      <c r="CNN16" s="126"/>
      <c r="CNO16" s="183"/>
      <c r="CNP16" s="126"/>
      <c r="CNQ16" s="183"/>
      <c r="CNR16" s="126"/>
      <c r="CNS16" s="183"/>
      <c r="CNT16" s="126"/>
      <c r="CNU16" s="183"/>
      <c r="CNV16" s="126"/>
      <c r="CNW16" s="183"/>
      <c r="CNX16" s="126"/>
      <c r="CNY16" s="183"/>
      <c r="CNZ16" s="126"/>
      <c r="COA16" s="183"/>
      <c r="COB16" s="126"/>
      <c r="COC16" s="183"/>
      <c r="COD16" s="126"/>
      <c r="COE16" s="183"/>
      <c r="COF16" s="126"/>
      <c r="COG16" s="183"/>
      <c r="COH16" s="126"/>
      <c r="COI16" s="183"/>
      <c r="COJ16" s="126"/>
      <c r="COK16" s="183"/>
      <c r="COL16" s="126"/>
      <c r="COM16" s="183"/>
      <c r="CON16" s="126"/>
      <c r="COO16" s="183"/>
      <c r="COP16" s="126"/>
      <c r="COQ16" s="183"/>
      <c r="COR16" s="126"/>
      <c r="COS16" s="183"/>
      <c r="COT16" s="126"/>
      <c r="COU16" s="183"/>
      <c r="COV16" s="126"/>
      <c r="COW16" s="183"/>
      <c r="COX16" s="126"/>
      <c r="COY16" s="183"/>
      <c r="COZ16" s="126"/>
      <c r="CPA16" s="183"/>
      <c r="CPB16" s="126"/>
      <c r="CPC16" s="183"/>
      <c r="CPD16" s="126"/>
      <c r="CPE16" s="183"/>
      <c r="CPF16" s="126"/>
      <c r="CPG16" s="183"/>
      <c r="CPH16" s="126"/>
      <c r="CPI16" s="183"/>
      <c r="CPJ16" s="126"/>
      <c r="CPK16" s="183"/>
      <c r="CPL16" s="126"/>
      <c r="CPM16" s="183"/>
      <c r="CPN16" s="126"/>
      <c r="CPO16" s="183"/>
      <c r="CPP16" s="126"/>
      <c r="CPQ16" s="183"/>
      <c r="CPR16" s="126"/>
      <c r="CPS16" s="183"/>
      <c r="CPT16" s="126"/>
      <c r="CPU16" s="183"/>
      <c r="CPV16" s="126"/>
      <c r="CPW16" s="183"/>
      <c r="CPX16" s="126"/>
      <c r="CPY16" s="183"/>
      <c r="CPZ16" s="126"/>
      <c r="CQA16" s="183"/>
      <c r="CQB16" s="126"/>
      <c r="CQC16" s="183"/>
      <c r="CQD16" s="126"/>
      <c r="CQE16" s="183"/>
      <c r="CQF16" s="126"/>
      <c r="CQG16" s="183"/>
      <c r="CQH16" s="126"/>
      <c r="CQI16" s="183"/>
      <c r="CQJ16" s="126"/>
      <c r="CQK16" s="183"/>
      <c r="CQL16" s="126"/>
      <c r="CQM16" s="183"/>
      <c r="CQN16" s="126"/>
      <c r="CQO16" s="183"/>
      <c r="CQP16" s="126"/>
      <c r="CQQ16" s="183"/>
      <c r="CQR16" s="126"/>
      <c r="CQS16" s="183"/>
      <c r="CQT16" s="126"/>
      <c r="CQU16" s="183"/>
      <c r="CQV16" s="126"/>
      <c r="CQW16" s="183"/>
      <c r="CQX16" s="126"/>
      <c r="CQY16" s="183"/>
      <c r="CQZ16" s="126"/>
      <c r="CRA16" s="183"/>
      <c r="CRB16" s="126"/>
      <c r="CRC16" s="183"/>
      <c r="CRD16" s="126"/>
      <c r="CRE16" s="183"/>
      <c r="CRF16" s="126"/>
      <c r="CRG16" s="183"/>
      <c r="CRH16" s="126"/>
      <c r="CRI16" s="183"/>
      <c r="CRJ16" s="126"/>
      <c r="CRK16" s="183"/>
      <c r="CRL16" s="126"/>
      <c r="CRM16" s="183"/>
      <c r="CRN16" s="126"/>
      <c r="CRO16" s="183"/>
      <c r="CRP16" s="126"/>
      <c r="CRQ16" s="183"/>
      <c r="CRR16" s="126"/>
      <c r="CRS16" s="183"/>
      <c r="CRT16" s="126"/>
      <c r="CRU16" s="183"/>
      <c r="CRV16" s="126"/>
      <c r="CRW16" s="183"/>
      <c r="CRX16" s="126"/>
      <c r="CRY16" s="183"/>
      <c r="CRZ16" s="126"/>
      <c r="CSA16" s="183"/>
      <c r="CSB16" s="126"/>
      <c r="CSC16" s="183"/>
      <c r="CSD16" s="126"/>
      <c r="CSE16" s="183"/>
      <c r="CSF16" s="126"/>
      <c r="CSG16" s="183"/>
      <c r="CSH16" s="126"/>
      <c r="CSI16" s="183"/>
      <c r="CSJ16" s="126"/>
      <c r="CSK16" s="183"/>
      <c r="CSL16" s="126"/>
      <c r="CSM16" s="183"/>
      <c r="CSN16" s="126"/>
      <c r="CSO16" s="183"/>
      <c r="CSP16" s="126"/>
      <c r="CSQ16" s="183"/>
      <c r="CSR16" s="126"/>
      <c r="CSS16" s="183"/>
      <c r="CST16" s="126"/>
      <c r="CSU16" s="183"/>
      <c r="CSV16" s="126"/>
      <c r="CSW16" s="183"/>
      <c r="CSX16" s="126"/>
      <c r="CSY16" s="183"/>
      <c r="CSZ16" s="126"/>
      <c r="CTA16" s="183"/>
      <c r="CTB16" s="126"/>
      <c r="CTC16" s="183"/>
      <c r="CTD16" s="126"/>
      <c r="CTE16" s="183"/>
      <c r="CTF16" s="126"/>
      <c r="CTG16" s="183"/>
      <c r="CTH16" s="126"/>
      <c r="CTI16" s="183"/>
      <c r="CTJ16" s="126"/>
      <c r="CTK16" s="183"/>
      <c r="CTL16" s="126"/>
      <c r="CTM16" s="183"/>
      <c r="CTN16" s="126"/>
      <c r="CTO16" s="183"/>
      <c r="CTP16" s="126"/>
      <c r="CTQ16" s="183"/>
      <c r="CTR16" s="126"/>
      <c r="CTS16" s="183"/>
      <c r="CTT16" s="126"/>
      <c r="CTU16" s="183"/>
      <c r="CTV16" s="126"/>
      <c r="CTW16" s="183"/>
      <c r="CTX16" s="126"/>
      <c r="CTY16" s="183"/>
      <c r="CTZ16" s="126"/>
      <c r="CUA16" s="183"/>
      <c r="CUB16" s="126"/>
      <c r="CUC16" s="183"/>
      <c r="CUD16" s="126"/>
      <c r="CUE16" s="183"/>
      <c r="CUF16" s="126"/>
      <c r="CUG16" s="183"/>
      <c r="CUH16" s="126"/>
      <c r="CUI16" s="183"/>
      <c r="CUJ16" s="126"/>
      <c r="CUK16" s="183"/>
      <c r="CUL16" s="126"/>
      <c r="CUM16" s="183"/>
      <c r="CUN16" s="126"/>
      <c r="CUO16" s="183"/>
      <c r="CUP16" s="126"/>
      <c r="CUQ16" s="183"/>
      <c r="CUR16" s="126"/>
      <c r="CUS16" s="183"/>
      <c r="CUT16" s="126"/>
      <c r="CUU16" s="183"/>
      <c r="CUV16" s="126"/>
      <c r="CUW16" s="183"/>
      <c r="CUX16" s="126"/>
      <c r="CUY16" s="183"/>
      <c r="CUZ16" s="126"/>
      <c r="CVA16" s="183"/>
      <c r="CVB16" s="126"/>
      <c r="CVC16" s="183"/>
      <c r="CVD16" s="126"/>
      <c r="CVE16" s="183"/>
      <c r="CVF16" s="126"/>
      <c r="CVG16" s="183"/>
      <c r="CVH16" s="126"/>
      <c r="CVI16" s="183"/>
      <c r="CVJ16" s="126"/>
      <c r="CVK16" s="183"/>
      <c r="CVL16" s="126"/>
      <c r="CVM16" s="183"/>
      <c r="CVN16" s="126"/>
      <c r="CVO16" s="183"/>
      <c r="CVP16" s="126"/>
      <c r="CVQ16" s="183"/>
      <c r="CVR16" s="126"/>
      <c r="CVS16" s="183"/>
      <c r="CVT16" s="126"/>
      <c r="CVU16" s="183"/>
      <c r="CVV16" s="126"/>
      <c r="CVW16" s="183"/>
      <c r="CVX16" s="126"/>
      <c r="CVY16" s="183"/>
      <c r="CVZ16" s="126"/>
      <c r="CWA16" s="183"/>
      <c r="CWB16" s="126"/>
      <c r="CWC16" s="183"/>
      <c r="CWD16" s="126"/>
      <c r="CWE16" s="183"/>
      <c r="CWF16" s="126"/>
      <c r="CWG16" s="183"/>
      <c r="CWH16" s="126"/>
      <c r="CWI16" s="183"/>
      <c r="CWJ16" s="126"/>
      <c r="CWK16" s="183"/>
      <c r="CWL16" s="126"/>
      <c r="CWM16" s="183"/>
      <c r="CWN16" s="126"/>
      <c r="CWO16" s="183"/>
      <c r="CWP16" s="126"/>
      <c r="CWQ16" s="183"/>
      <c r="CWR16" s="126"/>
      <c r="CWS16" s="183"/>
      <c r="CWT16" s="126"/>
      <c r="CWU16" s="183"/>
      <c r="CWV16" s="126"/>
      <c r="CWW16" s="183"/>
      <c r="CWX16" s="126"/>
      <c r="CWY16" s="183"/>
      <c r="CWZ16" s="126"/>
      <c r="CXA16" s="183"/>
      <c r="CXB16" s="126"/>
      <c r="CXC16" s="183"/>
      <c r="CXD16" s="126"/>
      <c r="CXE16" s="183"/>
      <c r="CXF16" s="126"/>
      <c r="CXG16" s="183"/>
      <c r="CXH16" s="126"/>
      <c r="CXI16" s="183"/>
      <c r="CXJ16" s="126"/>
      <c r="CXK16" s="183"/>
      <c r="CXL16" s="126"/>
      <c r="CXM16" s="183"/>
      <c r="CXN16" s="126"/>
      <c r="CXO16" s="183"/>
      <c r="CXP16" s="126"/>
      <c r="CXQ16" s="183"/>
      <c r="CXR16" s="126"/>
      <c r="CXS16" s="183"/>
      <c r="CXT16" s="126"/>
      <c r="CXU16" s="183"/>
      <c r="CXV16" s="126"/>
      <c r="CXW16" s="183"/>
      <c r="CXX16" s="126"/>
      <c r="CXY16" s="183"/>
      <c r="CXZ16" s="126"/>
      <c r="CYA16" s="183"/>
      <c r="CYB16" s="126"/>
      <c r="CYC16" s="183"/>
      <c r="CYD16" s="126"/>
      <c r="CYE16" s="183"/>
      <c r="CYF16" s="126"/>
      <c r="CYG16" s="183"/>
      <c r="CYH16" s="126"/>
      <c r="CYI16" s="183"/>
      <c r="CYJ16" s="126"/>
      <c r="CYK16" s="183"/>
      <c r="CYL16" s="126"/>
      <c r="CYM16" s="183"/>
      <c r="CYN16" s="126"/>
      <c r="CYO16" s="183"/>
      <c r="CYP16" s="126"/>
      <c r="CYQ16" s="183"/>
      <c r="CYR16" s="126"/>
      <c r="CYS16" s="183"/>
      <c r="CYT16" s="126"/>
      <c r="CYU16" s="183"/>
      <c r="CYV16" s="126"/>
      <c r="CYW16" s="183"/>
      <c r="CYX16" s="126"/>
      <c r="CYY16" s="183"/>
      <c r="CYZ16" s="126"/>
      <c r="CZA16" s="183"/>
      <c r="CZB16" s="126"/>
      <c r="CZC16" s="183"/>
      <c r="CZD16" s="126"/>
      <c r="CZE16" s="183"/>
      <c r="CZF16" s="126"/>
      <c r="CZG16" s="183"/>
      <c r="CZH16" s="126"/>
      <c r="CZI16" s="183"/>
      <c r="CZJ16" s="126"/>
      <c r="CZK16" s="183"/>
      <c r="CZL16" s="126"/>
      <c r="CZM16" s="183"/>
      <c r="CZN16" s="126"/>
      <c r="CZO16" s="183"/>
      <c r="CZP16" s="126"/>
      <c r="CZQ16" s="183"/>
      <c r="CZR16" s="126"/>
      <c r="CZS16" s="183"/>
      <c r="CZT16" s="126"/>
      <c r="CZU16" s="183"/>
      <c r="CZV16" s="126"/>
      <c r="CZW16" s="183"/>
      <c r="CZX16" s="126"/>
      <c r="CZY16" s="183"/>
      <c r="CZZ16" s="126"/>
      <c r="DAA16" s="183"/>
      <c r="DAB16" s="126"/>
      <c r="DAC16" s="183"/>
      <c r="DAD16" s="126"/>
      <c r="DAE16" s="183"/>
      <c r="DAF16" s="126"/>
      <c r="DAG16" s="183"/>
      <c r="DAH16" s="126"/>
      <c r="DAI16" s="183"/>
      <c r="DAJ16" s="126"/>
      <c r="DAK16" s="183"/>
      <c r="DAL16" s="126"/>
      <c r="DAM16" s="183"/>
      <c r="DAN16" s="126"/>
      <c r="DAO16" s="183"/>
      <c r="DAP16" s="126"/>
      <c r="DAQ16" s="183"/>
      <c r="DAR16" s="126"/>
      <c r="DAS16" s="183"/>
      <c r="DAT16" s="126"/>
      <c r="DAU16" s="183"/>
      <c r="DAV16" s="126"/>
      <c r="DAW16" s="183"/>
      <c r="DAX16" s="126"/>
      <c r="DAY16" s="183"/>
      <c r="DAZ16" s="126"/>
      <c r="DBA16" s="183"/>
      <c r="DBB16" s="126"/>
      <c r="DBC16" s="183"/>
      <c r="DBD16" s="126"/>
      <c r="DBE16" s="183"/>
      <c r="DBF16" s="126"/>
      <c r="DBG16" s="183"/>
      <c r="DBH16" s="126"/>
      <c r="DBI16" s="183"/>
      <c r="DBJ16" s="126"/>
      <c r="DBK16" s="183"/>
      <c r="DBL16" s="126"/>
      <c r="DBM16" s="183"/>
      <c r="DBN16" s="126"/>
      <c r="DBO16" s="183"/>
      <c r="DBP16" s="126"/>
      <c r="DBQ16" s="183"/>
      <c r="DBR16" s="126"/>
      <c r="DBS16" s="183"/>
      <c r="DBT16" s="126"/>
      <c r="DBU16" s="183"/>
      <c r="DBV16" s="126"/>
      <c r="DBW16" s="183"/>
      <c r="DBX16" s="126"/>
      <c r="DBY16" s="183"/>
      <c r="DBZ16" s="126"/>
      <c r="DCA16" s="183"/>
      <c r="DCB16" s="126"/>
      <c r="DCC16" s="183"/>
      <c r="DCD16" s="126"/>
      <c r="DCE16" s="183"/>
      <c r="DCF16" s="126"/>
      <c r="DCG16" s="183"/>
      <c r="DCH16" s="126"/>
      <c r="DCI16" s="183"/>
      <c r="DCJ16" s="126"/>
      <c r="DCK16" s="183"/>
      <c r="DCL16" s="126"/>
      <c r="DCM16" s="183"/>
      <c r="DCN16" s="126"/>
      <c r="DCO16" s="183"/>
      <c r="DCP16" s="126"/>
      <c r="DCQ16" s="183"/>
      <c r="DCR16" s="126"/>
      <c r="DCS16" s="183"/>
      <c r="DCT16" s="126"/>
      <c r="DCU16" s="183"/>
      <c r="DCV16" s="126"/>
      <c r="DCW16" s="183"/>
      <c r="DCX16" s="126"/>
      <c r="DCY16" s="183"/>
      <c r="DCZ16" s="126"/>
      <c r="DDA16" s="183"/>
      <c r="DDB16" s="126"/>
      <c r="DDC16" s="183"/>
      <c r="DDD16" s="126"/>
      <c r="DDE16" s="183"/>
      <c r="DDF16" s="126"/>
      <c r="DDG16" s="183"/>
      <c r="DDH16" s="126"/>
      <c r="DDI16" s="183"/>
      <c r="DDJ16" s="126"/>
      <c r="DDK16" s="183"/>
      <c r="DDL16" s="126"/>
      <c r="DDM16" s="183"/>
      <c r="DDN16" s="126"/>
      <c r="DDO16" s="183"/>
      <c r="DDP16" s="126"/>
      <c r="DDQ16" s="183"/>
      <c r="DDR16" s="126"/>
      <c r="DDS16" s="183"/>
      <c r="DDT16" s="126"/>
      <c r="DDU16" s="183"/>
      <c r="DDV16" s="126"/>
      <c r="DDW16" s="183"/>
      <c r="DDX16" s="126"/>
      <c r="DDY16" s="183"/>
      <c r="DDZ16" s="126"/>
      <c r="DEA16" s="183"/>
      <c r="DEB16" s="126"/>
      <c r="DEC16" s="183"/>
      <c r="DED16" s="126"/>
      <c r="DEE16" s="183"/>
      <c r="DEF16" s="126"/>
      <c r="DEG16" s="183"/>
      <c r="DEH16" s="126"/>
      <c r="DEI16" s="183"/>
      <c r="DEJ16" s="126"/>
      <c r="DEK16" s="183"/>
      <c r="DEL16" s="126"/>
      <c r="DEM16" s="183"/>
      <c r="DEN16" s="126"/>
      <c r="DEO16" s="183"/>
      <c r="DEP16" s="126"/>
      <c r="DEQ16" s="183"/>
      <c r="DER16" s="126"/>
      <c r="DES16" s="183"/>
      <c r="DET16" s="126"/>
      <c r="DEU16" s="183"/>
      <c r="DEV16" s="126"/>
      <c r="DEW16" s="183"/>
      <c r="DEX16" s="126"/>
      <c r="DEY16" s="183"/>
      <c r="DEZ16" s="126"/>
      <c r="DFA16" s="183"/>
      <c r="DFB16" s="126"/>
      <c r="DFC16" s="183"/>
      <c r="DFD16" s="126"/>
      <c r="DFE16" s="183"/>
      <c r="DFF16" s="126"/>
      <c r="DFG16" s="183"/>
      <c r="DFH16" s="126"/>
      <c r="DFI16" s="183"/>
      <c r="DFJ16" s="126"/>
      <c r="DFK16" s="183"/>
      <c r="DFL16" s="126"/>
      <c r="DFM16" s="183"/>
      <c r="DFN16" s="126"/>
      <c r="DFO16" s="183"/>
      <c r="DFP16" s="126"/>
      <c r="DFQ16" s="183"/>
      <c r="DFR16" s="126"/>
      <c r="DFS16" s="183"/>
      <c r="DFT16" s="126"/>
      <c r="DFU16" s="183"/>
      <c r="DFV16" s="126"/>
      <c r="DFW16" s="183"/>
      <c r="DFX16" s="126"/>
      <c r="DFY16" s="183"/>
      <c r="DFZ16" s="126"/>
      <c r="DGA16" s="183"/>
      <c r="DGB16" s="126"/>
      <c r="DGC16" s="183"/>
      <c r="DGD16" s="126"/>
      <c r="DGE16" s="183"/>
      <c r="DGF16" s="126"/>
      <c r="DGG16" s="183"/>
      <c r="DGH16" s="126"/>
      <c r="DGI16" s="183"/>
      <c r="DGJ16" s="126"/>
      <c r="DGK16" s="183"/>
      <c r="DGL16" s="126"/>
      <c r="DGM16" s="183"/>
      <c r="DGN16" s="126"/>
      <c r="DGO16" s="183"/>
      <c r="DGP16" s="126"/>
      <c r="DGQ16" s="183"/>
      <c r="DGR16" s="126"/>
      <c r="DGS16" s="183"/>
      <c r="DGT16" s="126"/>
      <c r="DGU16" s="183"/>
      <c r="DGV16" s="126"/>
      <c r="DGW16" s="183"/>
      <c r="DGX16" s="126"/>
      <c r="DGY16" s="183"/>
      <c r="DGZ16" s="126"/>
      <c r="DHA16" s="183"/>
      <c r="DHB16" s="126"/>
      <c r="DHC16" s="183"/>
      <c r="DHD16" s="126"/>
      <c r="DHE16" s="183"/>
      <c r="DHF16" s="126"/>
      <c r="DHG16" s="183"/>
      <c r="DHH16" s="126"/>
      <c r="DHI16" s="183"/>
      <c r="DHJ16" s="126"/>
      <c r="DHK16" s="183"/>
      <c r="DHL16" s="126"/>
      <c r="DHM16" s="183"/>
      <c r="DHN16" s="126"/>
      <c r="DHO16" s="183"/>
      <c r="DHP16" s="126"/>
      <c r="DHQ16" s="183"/>
      <c r="DHR16" s="126"/>
      <c r="DHS16" s="183"/>
      <c r="DHT16" s="126"/>
      <c r="DHU16" s="183"/>
      <c r="DHV16" s="126"/>
      <c r="DHW16" s="183"/>
      <c r="DHX16" s="126"/>
      <c r="DHY16" s="183"/>
      <c r="DHZ16" s="126"/>
      <c r="DIA16" s="183"/>
      <c r="DIB16" s="126"/>
      <c r="DIC16" s="183"/>
      <c r="DID16" s="126"/>
      <c r="DIE16" s="183"/>
      <c r="DIF16" s="126"/>
      <c r="DIG16" s="183"/>
      <c r="DIH16" s="126"/>
      <c r="DII16" s="183"/>
      <c r="DIJ16" s="126"/>
      <c r="DIK16" s="183"/>
      <c r="DIL16" s="126"/>
      <c r="DIM16" s="183"/>
      <c r="DIN16" s="126"/>
      <c r="DIO16" s="183"/>
      <c r="DIP16" s="126"/>
      <c r="DIQ16" s="183"/>
      <c r="DIR16" s="126"/>
      <c r="DIS16" s="183"/>
      <c r="DIT16" s="126"/>
      <c r="DIU16" s="183"/>
      <c r="DIV16" s="126"/>
      <c r="DIW16" s="183"/>
      <c r="DIX16" s="126"/>
      <c r="DIY16" s="183"/>
      <c r="DIZ16" s="126"/>
      <c r="DJA16" s="183"/>
      <c r="DJB16" s="126"/>
      <c r="DJC16" s="183"/>
      <c r="DJD16" s="126"/>
      <c r="DJE16" s="183"/>
      <c r="DJF16" s="126"/>
      <c r="DJG16" s="183"/>
      <c r="DJH16" s="126"/>
      <c r="DJI16" s="183"/>
      <c r="DJJ16" s="126"/>
      <c r="DJK16" s="183"/>
      <c r="DJL16" s="126"/>
      <c r="DJM16" s="183"/>
      <c r="DJN16" s="126"/>
      <c r="DJO16" s="183"/>
      <c r="DJP16" s="126"/>
      <c r="DJQ16" s="183"/>
      <c r="DJR16" s="126"/>
      <c r="DJS16" s="183"/>
      <c r="DJT16" s="126"/>
      <c r="DJU16" s="183"/>
      <c r="DJV16" s="126"/>
      <c r="DJW16" s="183"/>
      <c r="DJX16" s="126"/>
      <c r="DJY16" s="183"/>
      <c r="DJZ16" s="126"/>
      <c r="DKA16" s="183"/>
      <c r="DKB16" s="126"/>
      <c r="DKC16" s="183"/>
      <c r="DKD16" s="126"/>
      <c r="DKE16" s="183"/>
      <c r="DKF16" s="126"/>
      <c r="DKG16" s="183"/>
      <c r="DKH16" s="126"/>
      <c r="DKI16" s="183"/>
      <c r="DKJ16" s="126"/>
      <c r="DKK16" s="183"/>
      <c r="DKL16" s="126"/>
      <c r="DKM16" s="183"/>
      <c r="DKN16" s="126"/>
      <c r="DKO16" s="183"/>
      <c r="DKP16" s="126"/>
      <c r="DKQ16" s="183"/>
      <c r="DKR16" s="126"/>
      <c r="DKS16" s="183"/>
      <c r="DKT16" s="126"/>
      <c r="DKU16" s="183"/>
      <c r="DKV16" s="126"/>
      <c r="DKW16" s="183"/>
      <c r="DKX16" s="126"/>
      <c r="DKY16" s="183"/>
      <c r="DKZ16" s="126"/>
      <c r="DLA16" s="183"/>
      <c r="DLB16" s="126"/>
      <c r="DLC16" s="183"/>
      <c r="DLD16" s="126"/>
      <c r="DLE16" s="183"/>
      <c r="DLF16" s="126"/>
      <c r="DLG16" s="183"/>
      <c r="DLH16" s="126"/>
      <c r="DLI16" s="183"/>
      <c r="DLJ16" s="126"/>
      <c r="DLK16" s="183"/>
      <c r="DLL16" s="126"/>
      <c r="DLM16" s="183"/>
      <c r="DLN16" s="126"/>
      <c r="DLO16" s="183"/>
      <c r="DLP16" s="126"/>
      <c r="DLQ16" s="183"/>
      <c r="DLR16" s="126"/>
      <c r="DLS16" s="183"/>
      <c r="DLT16" s="126"/>
      <c r="DLU16" s="183"/>
      <c r="DLV16" s="126"/>
      <c r="DLW16" s="183"/>
      <c r="DLX16" s="126"/>
      <c r="DLY16" s="183"/>
      <c r="DLZ16" s="126"/>
      <c r="DMA16" s="183"/>
      <c r="DMB16" s="126"/>
      <c r="DMC16" s="183"/>
      <c r="DMD16" s="126"/>
      <c r="DME16" s="183"/>
      <c r="DMF16" s="126"/>
      <c r="DMG16" s="183"/>
      <c r="DMH16" s="126"/>
      <c r="DMI16" s="183"/>
      <c r="DMJ16" s="126"/>
      <c r="DMK16" s="183"/>
      <c r="DML16" s="126"/>
      <c r="DMM16" s="183"/>
      <c r="DMN16" s="126"/>
      <c r="DMO16" s="183"/>
      <c r="DMP16" s="126"/>
      <c r="DMQ16" s="183"/>
      <c r="DMR16" s="126"/>
      <c r="DMS16" s="183"/>
      <c r="DMT16" s="126"/>
      <c r="DMU16" s="183"/>
      <c r="DMV16" s="126"/>
      <c r="DMW16" s="183"/>
      <c r="DMX16" s="126"/>
      <c r="DMY16" s="183"/>
      <c r="DMZ16" s="126"/>
      <c r="DNA16" s="183"/>
      <c r="DNB16" s="126"/>
      <c r="DNC16" s="183"/>
      <c r="DND16" s="126"/>
      <c r="DNE16" s="183"/>
      <c r="DNF16" s="126"/>
      <c r="DNG16" s="183"/>
      <c r="DNH16" s="126"/>
      <c r="DNI16" s="183"/>
      <c r="DNJ16" s="126"/>
      <c r="DNK16" s="183"/>
      <c r="DNL16" s="126"/>
      <c r="DNM16" s="183"/>
      <c r="DNN16" s="126"/>
      <c r="DNO16" s="183"/>
      <c r="DNP16" s="126"/>
      <c r="DNQ16" s="183"/>
      <c r="DNR16" s="126"/>
      <c r="DNS16" s="183"/>
      <c r="DNT16" s="126"/>
      <c r="DNU16" s="183"/>
      <c r="DNV16" s="126"/>
      <c r="DNW16" s="183"/>
      <c r="DNX16" s="126"/>
      <c r="DNY16" s="183"/>
      <c r="DNZ16" s="126"/>
      <c r="DOA16" s="183"/>
      <c r="DOB16" s="126"/>
      <c r="DOC16" s="183"/>
      <c r="DOD16" s="126"/>
      <c r="DOE16" s="183"/>
      <c r="DOF16" s="126"/>
      <c r="DOG16" s="183"/>
      <c r="DOH16" s="126"/>
      <c r="DOI16" s="183"/>
      <c r="DOJ16" s="126"/>
      <c r="DOK16" s="183"/>
      <c r="DOL16" s="126"/>
      <c r="DOM16" s="183"/>
      <c r="DON16" s="126"/>
      <c r="DOO16" s="183"/>
      <c r="DOP16" s="126"/>
      <c r="DOQ16" s="183"/>
      <c r="DOR16" s="126"/>
      <c r="DOS16" s="183"/>
      <c r="DOT16" s="126"/>
      <c r="DOU16" s="183"/>
      <c r="DOV16" s="126"/>
      <c r="DOW16" s="183"/>
      <c r="DOX16" s="126"/>
      <c r="DOY16" s="183"/>
      <c r="DOZ16" s="126"/>
      <c r="DPA16" s="183"/>
      <c r="DPB16" s="126"/>
      <c r="DPC16" s="183"/>
      <c r="DPD16" s="126"/>
      <c r="DPE16" s="183"/>
      <c r="DPF16" s="126"/>
      <c r="DPG16" s="183"/>
      <c r="DPH16" s="126"/>
      <c r="DPI16" s="183"/>
      <c r="DPJ16" s="126"/>
      <c r="DPK16" s="183"/>
      <c r="DPL16" s="126"/>
      <c r="DPM16" s="183"/>
      <c r="DPN16" s="126"/>
      <c r="DPO16" s="183"/>
      <c r="DPP16" s="126"/>
      <c r="DPQ16" s="183"/>
      <c r="DPR16" s="126"/>
      <c r="DPS16" s="183"/>
      <c r="DPT16" s="126"/>
      <c r="DPU16" s="183"/>
      <c r="DPV16" s="126"/>
      <c r="DPW16" s="183"/>
      <c r="DPX16" s="126"/>
      <c r="DPY16" s="183"/>
      <c r="DPZ16" s="126"/>
      <c r="DQA16" s="183"/>
      <c r="DQB16" s="126"/>
      <c r="DQC16" s="183"/>
      <c r="DQD16" s="126"/>
      <c r="DQE16" s="183"/>
      <c r="DQF16" s="126"/>
      <c r="DQG16" s="183"/>
      <c r="DQH16" s="126"/>
      <c r="DQI16" s="183"/>
      <c r="DQJ16" s="126"/>
      <c r="DQK16" s="183"/>
      <c r="DQL16" s="126"/>
      <c r="DQM16" s="183"/>
      <c r="DQN16" s="126"/>
      <c r="DQO16" s="183"/>
      <c r="DQP16" s="126"/>
      <c r="DQQ16" s="183"/>
      <c r="DQR16" s="126"/>
      <c r="DQS16" s="183"/>
      <c r="DQT16" s="126"/>
      <c r="DQU16" s="183"/>
      <c r="DQV16" s="126"/>
      <c r="DQW16" s="183"/>
      <c r="DQX16" s="126"/>
      <c r="DQY16" s="183"/>
      <c r="DQZ16" s="126"/>
      <c r="DRA16" s="183"/>
      <c r="DRB16" s="126"/>
      <c r="DRC16" s="183"/>
      <c r="DRD16" s="126"/>
      <c r="DRE16" s="183"/>
      <c r="DRF16" s="126"/>
      <c r="DRG16" s="183"/>
      <c r="DRH16" s="126"/>
      <c r="DRI16" s="183"/>
      <c r="DRJ16" s="126"/>
      <c r="DRK16" s="183"/>
      <c r="DRL16" s="126"/>
      <c r="DRM16" s="183"/>
      <c r="DRN16" s="126"/>
      <c r="DRO16" s="183"/>
      <c r="DRP16" s="126"/>
      <c r="DRQ16" s="183"/>
      <c r="DRR16" s="126"/>
      <c r="DRS16" s="183"/>
      <c r="DRT16" s="126"/>
      <c r="DRU16" s="183"/>
      <c r="DRV16" s="126"/>
      <c r="DRW16" s="183"/>
      <c r="DRX16" s="126"/>
      <c r="DRY16" s="183"/>
      <c r="DRZ16" s="126"/>
      <c r="DSA16" s="183"/>
      <c r="DSB16" s="126"/>
      <c r="DSC16" s="183"/>
      <c r="DSD16" s="126"/>
      <c r="DSE16" s="183"/>
      <c r="DSF16" s="126"/>
      <c r="DSG16" s="183"/>
      <c r="DSH16" s="126"/>
      <c r="DSI16" s="183"/>
      <c r="DSJ16" s="126"/>
      <c r="DSK16" s="183"/>
      <c r="DSL16" s="126"/>
      <c r="DSM16" s="183"/>
      <c r="DSN16" s="126"/>
      <c r="DSO16" s="183"/>
      <c r="DSP16" s="126"/>
      <c r="DSQ16" s="183"/>
      <c r="DSR16" s="126"/>
      <c r="DSS16" s="183"/>
      <c r="DST16" s="126"/>
      <c r="DSU16" s="183"/>
      <c r="DSV16" s="126"/>
      <c r="DSW16" s="183"/>
      <c r="DSX16" s="126"/>
      <c r="DSY16" s="183"/>
      <c r="DSZ16" s="126"/>
      <c r="DTA16" s="183"/>
      <c r="DTB16" s="126"/>
      <c r="DTC16" s="183"/>
      <c r="DTD16" s="126"/>
      <c r="DTE16" s="183"/>
      <c r="DTF16" s="126"/>
      <c r="DTG16" s="183"/>
      <c r="DTH16" s="126"/>
      <c r="DTI16" s="183"/>
      <c r="DTJ16" s="126"/>
      <c r="DTK16" s="183"/>
      <c r="DTL16" s="126"/>
      <c r="DTM16" s="183"/>
      <c r="DTN16" s="126"/>
      <c r="DTO16" s="183"/>
      <c r="DTP16" s="126"/>
      <c r="DTQ16" s="183"/>
      <c r="DTR16" s="126"/>
      <c r="DTS16" s="183"/>
      <c r="DTT16" s="126"/>
      <c r="DTU16" s="183"/>
      <c r="DTV16" s="126"/>
      <c r="DTW16" s="183"/>
      <c r="DTX16" s="126"/>
      <c r="DTY16" s="183"/>
      <c r="DTZ16" s="126"/>
      <c r="DUA16" s="183"/>
      <c r="DUB16" s="126"/>
      <c r="DUC16" s="183"/>
      <c r="DUD16" s="126"/>
      <c r="DUE16" s="183"/>
      <c r="DUF16" s="126"/>
      <c r="DUG16" s="183"/>
      <c r="DUH16" s="126"/>
      <c r="DUI16" s="183"/>
      <c r="DUJ16" s="126"/>
      <c r="DUK16" s="183"/>
      <c r="DUL16" s="126"/>
      <c r="DUM16" s="183"/>
      <c r="DUN16" s="126"/>
      <c r="DUO16" s="183"/>
      <c r="DUP16" s="126"/>
      <c r="DUQ16" s="183"/>
      <c r="DUR16" s="126"/>
      <c r="DUS16" s="183"/>
      <c r="DUT16" s="126"/>
      <c r="DUU16" s="183"/>
      <c r="DUV16" s="126"/>
      <c r="DUW16" s="183"/>
      <c r="DUX16" s="126"/>
      <c r="DUY16" s="183"/>
      <c r="DUZ16" s="126"/>
      <c r="DVA16" s="183"/>
      <c r="DVB16" s="126"/>
      <c r="DVC16" s="183"/>
      <c r="DVD16" s="126"/>
      <c r="DVE16" s="183"/>
      <c r="DVF16" s="126"/>
      <c r="DVG16" s="183"/>
      <c r="DVH16" s="126"/>
      <c r="DVI16" s="183"/>
      <c r="DVJ16" s="126"/>
      <c r="DVK16" s="183"/>
      <c r="DVL16" s="126"/>
      <c r="DVM16" s="183"/>
      <c r="DVN16" s="126"/>
      <c r="DVO16" s="183"/>
      <c r="DVP16" s="126"/>
      <c r="DVQ16" s="183"/>
      <c r="DVR16" s="126"/>
      <c r="DVS16" s="183"/>
      <c r="DVT16" s="126"/>
      <c r="DVU16" s="183"/>
      <c r="DVV16" s="126"/>
      <c r="DVW16" s="183"/>
      <c r="DVX16" s="126"/>
      <c r="DVY16" s="183"/>
      <c r="DVZ16" s="126"/>
      <c r="DWA16" s="183"/>
      <c r="DWB16" s="126"/>
      <c r="DWC16" s="183"/>
      <c r="DWD16" s="126"/>
      <c r="DWE16" s="183"/>
      <c r="DWF16" s="126"/>
      <c r="DWG16" s="183"/>
      <c r="DWH16" s="126"/>
      <c r="DWI16" s="183"/>
      <c r="DWJ16" s="126"/>
      <c r="DWK16" s="183"/>
      <c r="DWL16" s="126"/>
      <c r="DWM16" s="183"/>
      <c r="DWN16" s="126"/>
      <c r="DWO16" s="183"/>
      <c r="DWP16" s="126"/>
      <c r="DWQ16" s="183"/>
      <c r="DWR16" s="126"/>
      <c r="DWS16" s="183"/>
      <c r="DWT16" s="126"/>
      <c r="DWU16" s="183"/>
      <c r="DWV16" s="126"/>
      <c r="DWW16" s="183"/>
      <c r="DWX16" s="126"/>
      <c r="DWY16" s="183"/>
      <c r="DWZ16" s="126"/>
      <c r="DXA16" s="183"/>
      <c r="DXB16" s="126"/>
      <c r="DXC16" s="183"/>
      <c r="DXD16" s="126"/>
      <c r="DXE16" s="183"/>
      <c r="DXF16" s="126"/>
      <c r="DXG16" s="183"/>
      <c r="DXH16" s="126"/>
      <c r="DXI16" s="183"/>
      <c r="DXJ16" s="126"/>
      <c r="DXK16" s="183"/>
      <c r="DXL16" s="126"/>
      <c r="DXM16" s="183"/>
      <c r="DXN16" s="126"/>
      <c r="DXO16" s="183"/>
      <c r="DXP16" s="126"/>
      <c r="DXQ16" s="183"/>
      <c r="DXR16" s="126"/>
      <c r="DXS16" s="183"/>
      <c r="DXT16" s="126"/>
      <c r="DXU16" s="183"/>
      <c r="DXV16" s="126"/>
      <c r="DXW16" s="183"/>
      <c r="DXX16" s="126"/>
      <c r="DXY16" s="183"/>
      <c r="DXZ16" s="126"/>
      <c r="DYA16" s="183"/>
      <c r="DYB16" s="126"/>
      <c r="DYC16" s="183"/>
      <c r="DYD16" s="126"/>
      <c r="DYE16" s="183"/>
      <c r="DYF16" s="126"/>
      <c r="DYG16" s="183"/>
      <c r="DYH16" s="126"/>
      <c r="DYI16" s="183"/>
      <c r="DYJ16" s="126"/>
      <c r="DYK16" s="183"/>
      <c r="DYL16" s="126"/>
      <c r="DYM16" s="183"/>
      <c r="DYN16" s="126"/>
      <c r="DYO16" s="183"/>
      <c r="DYP16" s="126"/>
      <c r="DYQ16" s="183"/>
      <c r="DYR16" s="126"/>
      <c r="DYS16" s="183"/>
      <c r="DYT16" s="126"/>
      <c r="DYU16" s="183"/>
      <c r="DYV16" s="126"/>
      <c r="DYW16" s="183"/>
      <c r="DYX16" s="126"/>
      <c r="DYY16" s="183"/>
      <c r="DYZ16" s="126"/>
      <c r="DZA16" s="183"/>
      <c r="DZB16" s="126"/>
      <c r="DZC16" s="183"/>
      <c r="DZD16" s="126"/>
      <c r="DZE16" s="183"/>
      <c r="DZF16" s="126"/>
      <c r="DZG16" s="183"/>
      <c r="DZH16" s="126"/>
      <c r="DZI16" s="183"/>
      <c r="DZJ16" s="126"/>
      <c r="DZK16" s="183"/>
      <c r="DZL16" s="126"/>
      <c r="DZM16" s="183"/>
      <c r="DZN16" s="126"/>
      <c r="DZO16" s="183"/>
      <c r="DZP16" s="126"/>
      <c r="DZQ16" s="183"/>
      <c r="DZR16" s="126"/>
      <c r="DZS16" s="183"/>
      <c r="DZT16" s="126"/>
      <c r="DZU16" s="183"/>
      <c r="DZV16" s="126"/>
      <c r="DZW16" s="183"/>
      <c r="DZX16" s="126"/>
      <c r="DZY16" s="183"/>
      <c r="DZZ16" s="126"/>
      <c r="EAA16" s="183"/>
      <c r="EAB16" s="126"/>
      <c r="EAC16" s="183"/>
      <c r="EAD16" s="126"/>
      <c r="EAE16" s="183"/>
      <c r="EAF16" s="126"/>
      <c r="EAG16" s="183"/>
      <c r="EAH16" s="126"/>
      <c r="EAI16" s="183"/>
      <c r="EAJ16" s="126"/>
      <c r="EAK16" s="183"/>
      <c r="EAL16" s="126"/>
      <c r="EAM16" s="183"/>
      <c r="EAN16" s="126"/>
      <c r="EAO16" s="183"/>
      <c r="EAP16" s="126"/>
      <c r="EAQ16" s="183"/>
      <c r="EAR16" s="126"/>
      <c r="EAS16" s="183"/>
      <c r="EAT16" s="126"/>
      <c r="EAU16" s="183"/>
      <c r="EAV16" s="126"/>
      <c r="EAW16" s="183"/>
      <c r="EAX16" s="126"/>
      <c r="EAY16" s="183"/>
      <c r="EAZ16" s="126"/>
      <c r="EBA16" s="183"/>
      <c r="EBB16" s="126"/>
      <c r="EBC16" s="183"/>
      <c r="EBD16" s="126"/>
      <c r="EBE16" s="183"/>
      <c r="EBF16" s="126"/>
      <c r="EBG16" s="183"/>
      <c r="EBH16" s="126"/>
      <c r="EBI16" s="183"/>
      <c r="EBJ16" s="126"/>
      <c r="EBK16" s="183"/>
      <c r="EBL16" s="126"/>
      <c r="EBM16" s="183"/>
      <c r="EBN16" s="126"/>
      <c r="EBO16" s="183"/>
      <c r="EBP16" s="126"/>
      <c r="EBQ16" s="183"/>
      <c r="EBR16" s="126"/>
      <c r="EBS16" s="183"/>
      <c r="EBT16" s="126"/>
      <c r="EBU16" s="183"/>
      <c r="EBV16" s="126"/>
      <c r="EBW16" s="183"/>
      <c r="EBX16" s="126"/>
      <c r="EBY16" s="183"/>
      <c r="EBZ16" s="126"/>
      <c r="ECA16" s="183"/>
      <c r="ECB16" s="126"/>
      <c r="ECC16" s="183"/>
      <c r="ECD16" s="126"/>
      <c r="ECE16" s="183"/>
      <c r="ECF16" s="126"/>
      <c r="ECG16" s="183"/>
      <c r="ECH16" s="126"/>
      <c r="ECI16" s="183"/>
      <c r="ECJ16" s="126"/>
      <c r="ECK16" s="183"/>
      <c r="ECL16" s="126"/>
      <c r="ECM16" s="183"/>
      <c r="ECN16" s="126"/>
      <c r="ECO16" s="183"/>
      <c r="ECP16" s="126"/>
      <c r="ECQ16" s="183"/>
      <c r="ECR16" s="126"/>
      <c r="ECS16" s="183"/>
      <c r="ECT16" s="126"/>
      <c r="ECU16" s="183"/>
      <c r="ECV16" s="126"/>
      <c r="ECW16" s="183"/>
      <c r="ECX16" s="126"/>
      <c r="ECY16" s="183"/>
      <c r="ECZ16" s="126"/>
      <c r="EDA16" s="183"/>
      <c r="EDB16" s="126"/>
      <c r="EDC16" s="183"/>
      <c r="EDD16" s="126"/>
      <c r="EDE16" s="183"/>
      <c r="EDF16" s="126"/>
      <c r="EDG16" s="183"/>
      <c r="EDH16" s="126"/>
      <c r="EDI16" s="183"/>
      <c r="EDJ16" s="126"/>
      <c r="EDK16" s="183"/>
      <c r="EDL16" s="126"/>
      <c r="EDM16" s="183"/>
      <c r="EDN16" s="126"/>
      <c r="EDO16" s="183"/>
      <c r="EDP16" s="126"/>
      <c r="EDQ16" s="183"/>
      <c r="EDR16" s="126"/>
      <c r="EDS16" s="183"/>
      <c r="EDT16" s="126"/>
      <c r="EDU16" s="183"/>
      <c r="EDV16" s="126"/>
      <c r="EDW16" s="183"/>
      <c r="EDX16" s="126"/>
      <c r="EDY16" s="183"/>
      <c r="EDZ16" s="126"/>
      <c r="EEA16" s="183"/>
      <c r="EEB16" s="126"/>
      <c r="EEC16" s="183"/>
      <c r="EED16" s="126"/>
      <c r="EEE16" s="183"/>
      <c r="EEF16" s="126"/>
      <c r="EEG16" s="183"/>
      <c r="EEH16" s="126"/>
      <c r="EEI16" s="183"/>
      <c r="EEJ16" s="126"/>
      <c r="EEK16" s="183"/>
      <c r="EEL16" s="126"/>
      <c r="EEM16" s="183"/>
      <c r="EEN16" s="126"/>
      <c r="EEO16" s="183"/>
      <c r="EEP16" s="126"/>
      <c r="EEQ16" s="183"/>
      <c r="EER16" s="126"/>
      <c r="EES16" s="183"/>
      <c r="EET16" s="126"/>
      <c r="EEU16" s="183"/>
      <c r="EEV16" s="126"/>
      <c r="EEW16" s="183"/>
      <c r="EEX16" s="126"/>
      <c r="EEY16" s="183"/>
      <c r="EEZ16" s="126"/>
      <c r="EFA16" s="183"/>
      <c r="EFB16" s="126"/>
      <c r="EFC16" s="183"/>
      <c r="EFD16" s="126"/>
      <c r="EFE16" s="183"/>
      <c r="EFF16" s="126"/>
      <c r="EFG16" s="183"/>
      <c r="EFH16" s="126"/>
      <c r="EFI16" s="183"/>
      <c r="EFJ16" s="126"/>
      <c r="EFK16" s="183"/>
      <c r="EFL16" s="126"/>
      <c r="EFM16" s="183"/>
      <c r="EFN16" s="126"/>
      <c r="EFO16" s="183"/>
      <c r="EFP16" s="126"/>
      <c r="EFQ16" s="183"/>
      <c r="EFR16" s="126"/>
      <c r="EFS16" s="183"/>
      <c r="EFT16" s="126"/>
      <c r="EFU16" s="183"/>
      <c r="EFV16" s="126"/>
      <c r="EFW16" s="183"/>
      <c r="EFX16" s="126"/>
      <c r="EFY16" s="183"/>
      <c r="EFZ16" s="126"/>
      <c r="EGA16" s="183"/>
      <c r="EGB16" s="126"/>
      <c r="EGC16" s="183"/>
      <c r="EGD16" s="126"/>
      <c r="EGE16" s="183"/>
      <c r="EGF16" s="126"/>
      <c r="EGG16" s="183"/>
      <c r="EGH16" s="126"/>
      <c r="EGI16" s="183"/>
      <c r="EGJ16" s="126"/>
      <c r="EGK16" s="183"/>
      <c r="EGL16" s="126"/>
      <c r="EGM16" s="183"/>
      <c r="EGN16" s="126"/>
      <c r="EGO16" s="183"/>
      <c r="EGP16" s="126"/>
      <c r="EGQ16" s="183"/>
      <c r="EGR16" s="126"/>
      <c r="EGS16" s="183"/>
      <c r="EGT16" s="126"/>
      <c r="EGU16" s="183"/>
      <c r="EGV16" s="126"/>
      <c r="EGW16" s="183"/>
      <c r="EGX16" s="126"/>
      <c r="EGY16" s="183"/>
      <c r="EGZ16" s="126"/>
      <c r="EHA16" s="183"/>
      <c r="EHB16" s="126"/>
      <c r="EHC16" s="183"/>
      <c r="EHD16" s="126"/>
      <c r="EHE16" s="183"/>
      <c r="EHF16" s="126"/>
      <c r="EHG16" s="183"/>
      <c r="EHH16" s="126"/>
      <c r="EHI16" s="183"/>
      <c r="EHJ16" s="126"/>
      <c r="EHK16" s="183"/>
      <c r="EHL16" s="126"/>
      <c r="EHM16" s="183"/>
      <c r="EHN16" s="126"/>
      <c r="EHO16" s="183"/>
      <c r="EHP16" s="126"/>
      <c r="EHQ16" s="183"/>
      <c r="EHR16" s="126"/>
      <c r="EHS16" s="183"/>
      <c r="EHT16" s="126"/>
      <c r="EHU16" s="183"/>
      <c r="EHV16" s="126"/>
      <c r="EHW16" s="183"/>
      <c r="EHX16" s="126"/>
      <c r="EHY16" s="183"/>
      <c r="EHZ16" s="126"/>
      <c r="EIA16" s="183"/>
      <c r="EIB16" s="126"/>
      <c r="EIC16" s="183"/>
      <c r="EID16" s="126"/>
      <c r="EIE16" s="183"/>
      <c r="EIF16" s="126"/>
      <c r="EIG16" s="183"/>
      <c r="EIH16" s="126"/>
      <c r="EII16" s="183"/>
      <c r="EIJ16" s="126"/>
      <c r="EIK16" s="183"/>
      <c r="EIL16" s="126"/>
      <c r="EIM16" s="183"/>
      <c r="EIN16" s="126"/>
      <c r="EIO16" s="183"/>
      <c r="EIP16" s="126"/>
      <c r="EIQ16" s="183"/>
      <c r="EIR16" s="126"/>
      <c r="EIS16" s="183"/>
      <c r="EIT16" s="126"/>
      <c r="EIU16" s="183"/>
      <c r="EIV16" s="126"/>
      <c r="EIW16" s="183"/>
      <c r="EIX16" s="126"/>
      <c r="EIY16" s="183"/>
      <c r="EIZ16" s="126"/>
      <c r="EJA16" s="183"/>
      <c r="EJB16" s="126"/>
      <c r="EJC16" s="183"/>
      <c r="EJD16" s="126"/>
      <c r="EJE16" s="183"/>
      <c r="EJF16" s="126"/>
      <c r="EJG16" s="183"/>
      <c r="EJH16" s="126"/>
      <c r="EJI16" s="183"/>
      <c r="EJJ16" s="126"/>
      <c r="EJK16" s="183"/>
      <c r="EJL16" s="126"/>
      <c r="EJM16" s="183"/>
      <c r="EJN16" s="126"/>
      <c r="EJO16" s="183"/>
      <c r="EJP16" s="126"/>
      <c r="EJQ16" s="183"/>
      <c r="EJR16" s="126"/>
      <c r="EJS16" s="183"/>
      <c r="EJT16" s="126"/>
      <c r="EJU16" s="183"/>
      <c r="EJV16" s="126"/>
      <c r="EJW16" s="183"/>
      <c r="EJX16" s="126"/>
      <c r="EJY16" s="183"/>
      <c r="EJZ16" s="126"/>
      <c r="EKA16" s="183"/>
      <c r="EKB16" s="126"/>
      <c r="EKC16" s="183"/>
      <c r="EKD16" s="126"/>
      <c r="EKE16" s="183"/>
      <c r="EKF16" s="126"/>
      <c r="EKG16" s="183"/>
      <c r="EKH16" s="126"/>
      <c r="EKI16" s="183"/>
      <c r="EKJ16" s="126"/>
      <c r="EKK16" s="183"/>
      <c r="EKL16" s="126"/>
      <c r="EKM16" s="183"/>
      <c r="EKN16" s="126"/>
      <c r="EKO16" s="183"/>
      <c r="EKP16" s="126"/>
      <c r="EKQ16" s="183"/>
      <c r="EKR16" s="126"/>
      <c r="EKS16" s="183"/>
      <c r="EKT16" s="126"/>
      <c r="EKU16" s="183"/>
      <c r="EKV16" s="126"/>
      <c r="EKW16" s="183"/>
      <c r="EKX16" s="126"/>
      <c r="EKY16" s="183"/>
      <c r="EKZ16" s="126"/>
      <c r="ELA16" s="183"/>
      <c r="ELB16" s="126"/>
      <c r="ELC16" s="183"/>
      <c r="ELD16" s="126"/>
      <c r="ELE16" s="183"/>
      <c r="ELF16" s="126"/>
      <c r="ELG16" s="183"/>
      <c r="ELH16" s="126"/>
      <c r="ELI16" s="183"/>
      <c r="ELJ16" s="126"/>
      <c r="ELK16" s="183"/>
      <c r="ELL16" s="126"/>
      <c r="ELM16" s="183"/>
      <c r="ELN16" s="126"/>
      <c r="ELO16" s="183"/>
      <c r="ELP16" s="126"/>
      <c r="ELQ16" s="183"/>
      <c r="ELR16" s="126"/>
      <c r="ELS16" s="183"/>
      <c r="ELT16" s="126"/>
      <c r="ELU16" s="183"/>
      <c r="ELV16" s="126"/>
      <c r="ELW16" s="183"/>
      <c r="ELX16" s="126"/>
      <c r="ELY16" s="183"/>
      <c r="ELZ16" s="126"/>
      <c r="EMA16" s="183"/>
      <c r="EMB16" s="126"/>
      <c r="EMC16" s="183"/>
      <c r="EMD16" s="126"/>
      <c r="EME16" s="183"/>
      <c r="EMF16" s="126"/>
      <c r="EMG16" s="183"/>
      <c r="EMH16" s="126"/>
      <c r="EMI16" s="183"/>
      <c r="EMJ16" s="126"/>
      <c r="EMK16" s="183"/>
      <c r="EML16" s="126"/>
      <c r="EMM16" s="183"/>
      <c r="EMN16" s="126"/>
      <c r="EMO16" s="183"/>
      <c r="EMP16" s="126"/>
      <c r="EMQ16" s="183"/>
      <c r="EMR16" s="126"/>
      <c r="EMS16" s="183"/>
      <c r="EMT16" s="126"/>
      <c r="EMU16" s="183"/>
      <c r="EMV16" s="126"/>
      <c r="EMW16" s="183"/>
      <c r="EMX16" s="126"/>
      <c r="EMY16" s="183"/>
      <c r="EMZ16" s="126"/>
      <c r="ENA16" s="183"/>
      <c r="ENB16" s="126"/>
      <c r="ENC16" s="183"/>
      <c r="END16" s="126"/>
      <c r="ENE16" s="183"/>
      <c r="ENF16" s="126"/>
      <c r="ENG16" s="183"/>
      <c r="ENH16" s="126"/>
      <c r="ENI16" s="183"/>
      <c r="ENJ16" s="126"/>
      <c r="ENK16" s="183"/>
      <c r="ENL16" s="126"/>
      <c r="ENM16" s="183"/>
      <c r="ENN16" s="126"/>
      <c r="ENO16" s="183"/>
      <c r="ENP16" s="126"/>
      <c r="ENQ16" s="183"/>
      <c r="ENR16" s="126"/>
      <c r="ENS16" s="183"/>
      <c r="ENT16" s="126"/>
      <c r="ENU16" s="183"/>
      <c r="ENV16" s="126"/>
      <c r="ENW16" s="183"/>
      <c r="ENX16" s="126"/>
      <c r="ENY16" s="183"/>
      <c r="ENZ16" s="126"/>
      <c r="EOA16" s="183"/>
      <c r="EOB16" s="126"/>
      <c r="EOC16" s="183"/>
      <c r="EOD16" s="126"/>
      <c r="EOE16" s="183"/>
      <c r="EOF16" s="126"/>
      <c r="EOG16" s="183"/>
      <c r="EOH16" s="126"/>
      <c r="EOI16" s="183"/>
      <c r="EOJ16" s="126"/>
      <c r="EOK16" s="183"/>
      <c r="EOL16" s="126"/>
      <c r="EOM16" s="183"/>
      <c r="EON16" s="126"/>
      <c r="EOO16" s="183"/>
      <c r="EOP16" s="126"/>
      <c r="EOQ16" s="183"/>
      <c r="EOR16" s="126"/>
      <c r="EOS16" s="183"/>
      <c r="EOT16" s="126"/>
      <c r="EOU16" s="183"/>
      <c r="EOV16" s="126"/>
      <c r="EOW16" s="183"/>
      <c r="EOX16" s="126"/>
      <c r="EOY16" s="183"/>
      <c r="EOZ16" s="126"/>
      <c r="EPA16" s="183"/>
      <c r="EPB16" s="126"/>
      <c r="EPC16" s="183"/>
      <c r="EPD16" s="126"/>
      <c r="EPE16" s="183"/>
      <c r="EPF16" s="126"/>
      <c r="EPG16" s="183"/>
      <c r="EPH16" s="126"/>
      <c r="EPI16" s="183"/>
      <c r="EPJ16" s="126"/>
      <c r="EPK16" s="183"/>
      <c r="EPL16" s="126"/>
      <c r="EPM16" s="183"/>
      <c r="EPN16" s="126"/>
      <c r="EPO16" s="183"/>
      <c r="EPP16" s="126"/>
      <c r="EPQ16" s="183"/>
      <c r="EPR16" s="126"/>
      <c r="EPS16" s="183"/>
      <c r="EPT16" s="126"/>
      <c r="EPU16" s="183"/>
      <c r="EPV16" s="126"/>
      <c r="EPW16" s="183"/>
      <c r="EPX16" s="126"/>
      <c r="EPY16" s="183"/>
      <c r="EPZ16" s="126"/>
      <c r="EQA16" s="183"/>
      <c r="EQB16" s="126"/>
      <c r="EQC16" s="183"/>
      <c r="EQD16" s="126"/>
      <c r="EQE16" s="183"/>
      <c r="EQF16" s="126"/>
      <c r="EQG16" s="183"/>
      <c r="EQH16" s="126"/>
      <c r="EQI16" s="183"/>
      <c r="EQJ16" s="126"/>
      <c r="EQK16" s="183"/>
      <c r="EQL16" s="126"/>
      <c r="EQM16" s="183"/>
      <c r="EQN16" s="126"/>
      <c r="EQO16" s="183"/>
      <c r="EQP16" s="126"/>
      <c r="EQQ16" s="183"/>
      <c r="EQR16" s="126"/>
      <c r="EQS16" s="183"/>
      <c r="EQT16" s="126"/>
      <c r="EQU16" s="183"/>
      <c r="EQV16" s="126"/>
      <c r="EQW16" s="183"/>
      <c r="EQX16" s="126"/>
      <c r="EQY16" s="183"/>
      <c r="EQZ16" s="126"/>
      <c r="ERA16" s="183"/>
      <c r="ERB16" s="126"/>
      <c r="ERC16" s="183"/>
      <c r="ERD16" s="126"/>
      <c r="ERE16" s="183"/>
      <c r="ERF16" s="126"/>
      <c r="ERG16" s="183"/>
      <c r="ERH16" s="126"/>
      <c r="ERI16" s="183"/>
      <c r="ERJ16" s="126"/>
      <c r="ERK16" s="183"/>
      <c r="ERL16" s="126"/>
      <c r="ERM16" s="183"/>
      <c r="ERN16" s="126"/>
      <c r="ERO16" s="183"/>
      <c r="ERP16" s="126"/>
      <c r="ERQ16" s="183"/>
      <c r="ERR16" s="126"/>
      <c r="ERS16" s="183"/>
      <c r="ERT16" s="126"/>
      <c r="ERU16" s="183"/>
      <c r="ERV16" s="126"/>
      <c r="ERW16" s="183"/>
      <c r="ERX16" s="126"/>
      <c r="ERY16" s="183"/>
      <c r="ERZ16" s="126"/>
      <c r="ESA16" s="183"/>
      <c r="ESB16" s="126"/>
      <c r="ESC16" s="183"/>
      <c r="ESD16" s="126"/>
      <c r="ESE16" s="183"/>
      <c r="ESF16" s="126"/>
      <c r="ESG16" s="183"/>
      <c r="ESH16" s="126"/>
      <c r="ESI16" s="183"/>
      <c r="ESJ16" s="126"/>
      <c r="ESK16" s="183"/>
      <c r="ESL16" s="126"/>
      <c r="ESM16" s="183"/>
      <c r="ESN16" s="126"/>
      <c r="ESO16" s="183"/>
      <c r="ESP16" s="126"/>
      <c r="ESQ16" s="183"/>
      <c r="ESR16" s="126"/>
      <c r="ESS16" s="183"/>
      <c r="EST16" s="126"/>
      <c r="ESU16" s="183"/>
      <c r="ESV16" s="126"/>
      <c r="ESW16" s="183"/>
      <c r="ESX16" s="126"/>
      <c r="ESY16" s="183"/>
      <c r="ESZ16" s="126"/>
      <c r="ETA16" s="183"/>
      <c r="ETB16" s="126"/>
      <c r="ETC16" s="183"/>
      <c r="ETD16" s="126"/>
      <c r="ETE16" s="183"/>
      <c r="ETF16" s="126"/>
      <c r="ETG16" s="183"/>
      <c r="ETH16" s="126"/>
      <c r="ETI16" s="183"/>
      <c r="ETJ16" s="126"/>
      <c r="ETK16" s="183"/>
      <c r="ETL16" s="126"/>
      <c r="ETM16" s="183"/>
      <c r="ETN16" s="126"/>
      <c r="ETO16" s="183"/>
      <c r="ETP16" s="126"/>
      <c r="ETQ16" s="183"/>
      <c r="ETR16" s="126"/>
      <c r="ETS16" s="183"/>
      <c r="ETT16" s="126"/>
      <c r="ETU16" s="183"/>
      <c r="ETV16" s="126"/>
      <c r="ETW16" s="183"/>
      <c r="ETX16" s="126"/>
      <c r="ETY16" s="183"/>
      <c r="ETZ16" s="126"/>
      <c r="EUA16" s="183"/>
      <c r="EUB16" s="126"/>
      <c r="EUC16" s="183"/>
      <c r="EUD16" s="126"/>
      <c r="EUE16" s="183"/>
      <c r="EUF16" s="126"/>
      <c r="EUG16" s="183"/>
      <c r="EUH16" s="126"/>
      <c r="EUI16" s="183"/>
      <c r="EUJ16" s="126"/>
      <c r="EUK16" s="183"/>
      <c r="EUL16" s="126"/>
      <c r="EUM16" s="183"/>
      <c r="EUN16" s="126"/>
      <c r="EUO16" s="183"/>
      <c r="EUP16" s="126"/>
      <c r="EUQ16" s="183"/>
      <c r="EUR16" s="126"/>
      <c r="EUS16" s="183"/>
      <c r="EUT16" s="126"/>
      <c r="EUU16" s="183"/>
      <c r="EUV16" s="126"/>
      <c r="EUW16" s="183"/>
      <c r="EUX16" s="126"/>
      <c r="EUY16" s="183"/>
      <c r="EUZ16" s="126"/>
      <c r="EVA16" s="183"/>
      <c r="EVB16" s="126"/>
      <c r="EVC16" s="183"/>
      <c r="EVD16" s="126"/>
      <c r="EVE16" s="183"/>
      <c r="EVF16" s="126"/>
      <c r="EVG16" s="183"/>
      <c r="EVH16" s="126"/>
      <c r="EVI16" s="183"/>
      <c r="EVJ16" s="126"/>
      <c r="EVK16" s="183"/>
      <c r="EVL16" s="126"/>
      <c r="EVM16" s="183"/>
      <c r="EVN16" s="126"/>
      <c r="EVO16" s="183"/>
      <c r="EVP16" s="126"/>
      <c r="EVQ16" s="183"/>
      <c r="EVR16" s="126"/>
      <c r="EVS16" s="183"/>
      <c r="EVT16" s="126"/>
      <c r="EVU16" s="183"/>
      <c r="EVV16" s="126"/>
      <c r="EVW16" s="183"/>
      <c r="EVX16" s="126"/>
      <c r="EVY16" s="183"/>
      <c r="EVZ16" s="126"/>
      <c r="EWA16" s="183"/>
      <c r="EWB16" s="126"/>
      <c r="EWC16" s="183"/>
      <c r="EWD16" s="126"/>
      <c r="EWE16" s="183"/>
      <c r="EWF16" s="126"/>
      <c r="EWG16" s="183"/>
      <c r="EWH16" s="126"/>
      <c r="EWI16" s="183"/>
      <c r="EWJ16" s="126"/>
      <c r="EWK16" s="183"/>
      <c r="EWL16" s="126"/>
      <c r="EWM16" s="183"/>
      <c r="EWN16" s="126"/>
      <c r="EWO16" s="183"/>
      <c r="EWP16" s="126"/>
      <c r="EWQ16" s="183"/>
      <c r="EWR16" s="126"/>
      <c r="EWS16" s="183"/>
      <c r="EWT16" s="126"/>
      <c r="EWU16" s="183"/>
      <c r="EWV16" s="126"/>
      <c r="EWW16" s="183"/>
      <c r="EWX16" s="126"/>
      <c r="EWY16" s="183"/>
      <c r="EWZ16" s="126"/>
      <c r="EXA16" s="183"/>
      <c r="EXB16" s="126"/>
      <c r="EXC16" s="183"/>
      <c r="EXD16" s="126"/>
      <c r="EXE16" s="183"/>
      <c r="EXF16" s="126"/>
      <c r="EXG16" s="183"/>
      <c r="EXH16" s="126"/>
      <c r="EXI16" s="183"/>
      <c r="EXJ16" s="126"/>
      <c r="EXK16" s="183"/>
      <c r="EXL16" s="126"/>
      <c r="EXM16" s="183"/>
      <c r="EXN16" s="126"/>
      <c r="EXO16" s="183"/>
      <c r="EXP16" s="126"/>
      <c r="EXQ16" s="183"/>
      <c r="EXR16" s="126"/>
      <c r="EXS16" s="183"/>
      <c r="EXT16" s="126"/>
      <c r="EXU16" s="183"/>
      <c r="EXV16" s="126"/>
      <c r="EXW16" s="183"/>
      <c r="EXX16" s="126"/>
      <c r="EXY16" s="183"/>
      <c r="EXZ16" s="126"/>
      <c r="EYA16" s="183"/>
      <c r="EYB16" s="126"/>
      <c r="EYC16" s="183"/>
      <c r="EYD16" s="126"/>
      <c r="EYE16" s="183"/>
      <c r="EYF16" s="126"/>
      <c r="EYG16" s="183"/>
      <c r="EYH16" s="126"/>
      <c r="EYI16" s="183"/>
      <c r="EYJ16" s="126"/>
      <c r="EYK16" s="183"/>
      <c r="EYL16" s="126"/>
      <c r="EYM16" s="183"/>
      <c r="EYN16" s="126"/>
      <c r="EYO16" s="183"/>
      <c r="EYP16" s="126"/>
      <c r="EYQ16" s="183"/>
      <c r="EYR16" s="126"/>
      <c r="EYS16" s="183"/>
      <c r="EYT16" s="126"/>
      <c r="EYU16" s="183"/>
      <c r="EYV16" s="126"/>
      <c r="EYW16" s="183"/>
      <c r="EYX16" s="126"/>
      <c r="EYY16" s="183"/>
      <c r="EYZ16" s="126"/>
      <c r="EZA16" s="183"/>
      <c r="EZB16" s="126"/>
      <c r="EZC16" s="183"/>
      <c r="EZD16" s="126"/>
      <c r="EZE16" s="183"/>
      <c r="EZF16" s="126"/>
      <c r="EZG16" s="183"/>
      <c r="EZH16" s="126"/>
      <c r="EZI16" s="183"/>
      <c r="EZJ16" s="126"/>
      <c r="EZK16" s="183"/>
      <c r="EZL16" s="126"/>
      <c r="EZM16" s="183"/>
      <c r="EZN16" s="126"/>
      <c r="EZO16" s="183"/>
      <c r="EZP16" s="126"/>
      <c r="EZQ16" s="183"/>
      <c r="EZR16" s="126"/>
      <c r="EZS16" s="183"/>
      <c r="EZT16" s="126"/>
      <c r="EZU16" s="183"/>
      <c r="EZV16" s="126"/>
      <c r="EZW16" s="183"/>
      <c r="EZX16" s="126"/>
      <c r="EZY16" s="183"/>
      <c r="EZZ16" s="126"/>
      <c r="FAA16" s="183"/>
      <c r="FAB16" s="126"/>
      <c r="FAC16" s="183"/>
      <c r="FAD16" s="126"/>
      <c r="FAE16" s="183"/>
      <c r="FAF16" s="126"/>
      <c r="FAG16" s="183"/>
      <c r="FAH16" s="126"/>
      <c r="FAI16" s="183"/>
      <c r="FAJ16" s="126"/>
      <c r="FAK16" s="183"/>
      <c r="FAL16" s="126"/>
      <c r="FAM16" s="183"/>
      <c r="FAN16" s="126"/>
      <c r="FAO16" s="183"/>
      <c r="FAP16" s="126"/>
      <c r="FAQ16" s="183"/>
      <c r="FAR16" s="126"/>
      <c r="FAS16" s="183"/>
      <c r="FAT16" s="126"/>
      <c r="FAU16" s="183"/>
      <c r="FAV16" s="126"/>
      <c r="FAW16" s="183"/>
      <c r="FAX16" s="126"/>
      <c r="FAY16" s="183"/>
      <c r="FAZ16" s="126"/>
      <c r="FBA16" s="183"/>
      <c r="FBB16" s="126"/>
      <c r="FBC16" s="183"/>
      <c r="FBD16" s="126"/>
      <c r="FBE16" s="183"/>
      <c r="FBF16" s="126"/>
      <c r="FBG16" s="183"/>
      <c r="FBH16" s="126"/>
      <c r="FBI16" s="183"/>
      <c r="FBJ16" s="126"/>
      <c r="FBK16" s="183"/>
      <c r="FBL16" s="126"/>
      <c r="FBM16" s="183"/>
      <c r="FBN16" s="126"/>
      <c r="FBO16" s="183"/>
      <c r="FBP16" s="126"/>
      <c r="FBQ16" s="183"/>
      <c r="FBR16" s="126"/>
      <c r="FBS16" s="183"/>
      <c r="FBT16" s="126"/>
      <c r="FBU16" s="183"/>
      <c r="FBV16" s="126"/>
      <c r="FBW16" s="183"/>
      <c r="FBX16" s="126"/>
      <c r="FBY16" s="183"/>
      <c r="FBZ16" s="126"/>
      <c r="FCA16" s="183"/>
      <c r="FCB16" s="126"/>
      <c r="FCC16" s="183"/>
      <c r="FCD16" s="126"/>
      <c r="FCE16" s="183"/>
      <c r="FCF16" s="126"/>
      <c r="FCG16" s="183"/>
      <c r="FCH16" s="126"/>
      <c r="FCI16" s="183"/>
      <c r="FCJ16" s="126"/>
      <c r="FCK16" s="183"/>
      <c r="FCL16" s="126"/>
      <c r="FCM16" s="183"/>
      <c r="FCN16" s="126"/>
      <c r="FCO16" s="183"/>
      <c r="FCP16" s="126"/>
      <c r="FCQ16" s="183"/>
      <c r="FCR16" s="126"/>
      <c r="FCS16" s="183"/>
      <c r="FCT16" s="126"/>
      <c r="FCU16" s="183"/>
      <c r="FCV16" s="126"/>
      <c r="FCW16" s="183"/>
      <c r="FCX16" s="126"/>
      <c r="FCY16" s="183"/>
      <c r="FCZ16" s="126"/>
      <c r="FDA16" s="183"/>
      <c r="FDB16" s="126"/>
      <c r="FDC16" s="183"/>
      <c r="FDD16" s="126"/>
      <c r="FDE16" s="183"/>
      <c r="FDF16" s="126"/>
      <c r="FDG16" s="183"/>
      <c r="FDH16" s="126"/>
      <c r="FDI16" s="183"/>
      <c r="FDJ16" s="126"/>
      <c r="FDK16" s="183"/>
      <c r="FDL16" s="126"/>
      <c r="FDM16" s="183"/>
      <c r="FDN16" s="126"/>
      <c r="FDO16" s="183"/>
      <c r="FDP16" s="126"/>
      <c r="FDQ16" s="183"/>
      <c r="FDR16" s="126"/>
      <c r="FDS16" s="183"/>
      <c r="FDT16" s="126"/>
      <c r="FDU16" s="183"/>
      <c r="FDV16" s="126"/>
      <c r="FDW16" s="183"/>
      <c r="FDX16" s="126"/>
      <c r="FDY16" s="183"/>
      <c r="FDZ16" s="126"/>
      <c r="FEA16" s="183"/>
      <c r="FEB16" s="126"/>
      <c r="FEC16" s="183"/>
      <c r="FED16" s="126"/>
      <c r="FEE16" s="183"/>
      <c r="FEF16" s="126"/>
      <c r="FEG16" s="183"/>
      <c r="FEH16" s="126"/>
      <c r="FEI16" s="183"/>
      <c r="FEJ16" s="126"/>
      <c r="FEK16" s="183"/>
      <c r="FEL16" s="126"/>
      <c r="FEM16" s="183"/>
      <c r="FEN16" s="126"/>
      <c r="FEO16" s="183"/>
      <c r="FEP16" s="126"/>
      <c r="FEQ16" s="183"/>
      <c r="FER16" s="126"/>
      <c r="FES16" s="183"/>
      <c r="FET16" s="126"/>
      <c r="FEU16" s="183"/>
      <c r="FEV16" s="126"/>
      <c r="FEW16" s="183"/>
      <c r="FEX16" s="126"/>
      <c r="FEY16" s="183"/>
      <c r="FEZ16" s="126"/>
      <c r="FFA16" s="183"/>
      <c r="FFB16" s="126"/>
      <c r="FFC16" s="183"/>
      <c r="FFD16" s="126"/>
      <c r="FFE16" s="183"/>
      <c r="FFF16" s="126"/>
      <c r="FFG16" s="183"/>
      <c r="FFH16" s="126"/>
      <c r="FFI16" s="183"/>
      <c r="FFJ16" s="126"/>
      <c r="FFK16" s="183"/>
      <c r="FFL16" s="126"/>
      <c r="FFM16" s="183"/>
      <c r="FFN16" s="126"/>
      <c r="FFO16" s="183"/>
      <c r="FFP16" s="126"/>
      <c r="FFQ16" s="183"/>
      <c r="FFR16" s="126"/>
      <c r="FFS16" s="183"/>
      <c r="FFT16" s="126"/>
      <c r="FFU16" s="183"/>
      <c r="FFV16" s="126"/>
      <c r="FFW16" s="183"/>
      <c r="FFX16" s="126"/>
      <c r="FFY16" s="183"/>
      <c r="FFZ16" s="126"/>
      <c r="FGA16" s="183"/>
      <c r="FGB16" s="126"/>
      <c r="FGC16" s="183"/>
      <c r="FGD16" s="126"/>
      <c r="FGE16" s="183"/>
      <c r="FGF16" s="126"/>
      <c r="FGG16" s="183"/>
      <c r="FGH16" s="126"/>
      <c r="FGI16" s="183"/>
      <c r="FGJ16" s="126"/>
      <c r="FGK16" s="183"/>
      <c r="FGL16" s="126"/>
      <c r="FGM16" s="183"/>
      <c r="FGN16" s="126"/>
      <c r="FGO16" s="183"/>
      <c r="FGP16" s="126"/>
      <c r="FGQ16" s="183"/>
      <c r="FGR16" s="126"/>
      <c r="FGS16" s="183"/>
      <c r="FGT16" s="126"/>
      <c r="FGU16" s="183"/>
      <c r="FGV16" s="126"/>
      <c r="FGW16" s="183"/>
      <c r="FGX16" s="126"/>
      <c r="FGY16" s="183"/>
      <c r="FGZ16" s="126"/>
      <c r="FHA16" s="183"/>
      <c r="FHB16" s="126"/>
      <c r="FHC16" s="183"/>
      <c r="FHD16" s="126"/>
      <c r="FHE16" s="183"/>
      <c r="FHF16" s="126"/>
      <c r="FHG16" s="183"/>
      <c r="FHH16" s="126"/>
      <c r="FHI16" s="183"/>
      <c r="FHJ16" s="126"/>
      <c r="FHK16" s="183"/>
      <c r="FHL16" s="126"/>
      <c r="FHM16" s="183"/>
      <c r="FHN16" s="126"/>
      <c r="FHO16" s="183"/>
      <c r="FHP16" s="126"/>
      <c r="FHQ16" s="183"/>
      <c r="FHR16" s="126"/>
      <c r="FHS16" s="183"/>
      <c r="FHT16" s="126"/>
      <c r="FHU16" s="183"/>
      <c r="FHV16" s="126"/>
      <c r="FHW16" s="183"/>
      <c r="FHX16" s="126"/>
      <c r="FHY16" s="183"/>
      <c r="FHZ16" s="126"/>
      <c r="FIA16" s="183"/>
      <c r="FIB16" s="126"/>
      <c r="FIC16" s="183"/>
      <c r="FID16" s="126"/>
      <c r="FIE16" s="183"/>
      <c r="FIF16" s="126"/>
      <c r="FIG16" s="183"/>
      <c r="FIH16" s="126"/>
      <c r="FII16" s="183"/>
      <c r="FIJ16" s="126"/>
      <c r="FIK16" s="183"/>
      <c r="FIL16" s="126"/>
      <c r="FIM16" s="183"/>
      <c r="FIN16" s="126"/>
      <c r="FIO16" s="183"/>
      <c r="FIP16" s="126"/>
      <c r="FIQ16" s="183"/>
      <c r="FIR16" s="126"/>
      <c r="FIS16" s="183"/>
      <c r="FIT16" s="126"/>
      <c r="FIU16" s="183"/>
      <c r="FIV16" s="126"/>
      <c r="FIW16" s="183"/>
      <c r="FIX16" s="126"/>
      <c r="FIY16" s="183"/>
      <c r="FIZ16" s="126"/>
      <c r="FJA16" s="183"/>
      <c r="FJB16" s="126"/>
      <c r="FJC16" s="183"/>
      <c r="FJD16" s="126"/>
      <c r="FJE16" s="183"/>
      <c r="FJF16" s="126"/>
      <c r="FJG16" s="183"/>
      <c r="FJH16" s="126"/>
      <c r="FJI16" s="183"/>
      <c r="FJJ16" s="126"/>
      <c r="FJK16" s="183"/>
      <c r="FJL16" s="126"/>
      <c r="FJM16" s="183"/>
      <c r="FJN16" s="126"/>
      <c r="FJO16" s="183"/>
      <c r="FJP16" s="126"/>
      <c r="FJQ16" s="183"/>
      <c r="FJR16" s="126"/>
      <c r="FJS16" s="183"/>
      <c r="FJT16" s="126"/>
      <c r="FJU16" s="183"/>
      <c r="FJV16" s="126"/>
      <c r="FJW16" s="183"/>
      <c r="FJX16" s="126"/>
      <c r="FJY16" s="183"/>
      <c r="FJZ16" s="126"/>
      <c r="FKA16" s="183"/>
      <c r="FKB16" s="126"/>
      <c r="FKC16" s="183"/>
      <c r="FKD16" s="126"/>
      <c r="FKE16" s="183"/>
      <c r="FKF16" s="126"/>
      <c r="FKG16" s="183"/>
      <c r="FKH16" s="126"/>
      <c r="FKI16" s="183"/>
      <c r="FKJ16" s="126"/>
      <c r="FKK16" s="183"/>
      <c r="FKL16" s="126"/>
      <c r="FKM16" s="183"/>
      <c r="FKN16" s="126"/>
      <c r="FKO16" s="183"/>
      <c r="FKP16" s="126"/>
      <c r="FKQ16" s="183"/>
      <c r="FKR16" s="126"/>
      <c r="FKS16" s="183"/>
      <c r="FKT16" s="126"/>
      <c r="FKU16" s="183"/>
      <c r="FKV16" s="126"/>
      <c r="FKW16" s="183"/>
      <c r="FKX16" s="126"/>
      <c r="FKY16" s="183"/>
      <c r="FKZ16" s="126"/>
      <c r="FLA16" s="183"/>
      <c r="FLB16" s="126"/>
      <c r="FLC16" s="183"/>
      <c r="FLD16" s="126"/>
      <c r="FLE16" s="183"/>
      <c r="FLF16" s="126"/>
      <c r="FLG16" s="183"/>
      <c r="FLH16" s="126"/>
      <c r="FLI16" s="183"/>
      <c r="FLJ16" s="126"/>
      <c r="FLK16" s="183"/>
      <c r="FLL16" s="126"/>
      <c r="FLM16" s="183"/>
      <c r="FLN16" s="126"/>
      <c r="FLO16" s="183"/>
      <c r="FLP16" s="126"/>
      <c r="FLQ16" s="183"/>
      <c r="FLR16" s="126"/>
      <c r="FLS16" s="183"/>
      <c r="FLT16" s="126"/>
      <c r="FLU16" s="183"/>
      <c r="FLV16" s="126"/>
      <c r="FLW16" s="183"/>
      <c r="FLX16" s="126"/>
      <c r="FLY16" s="183"/>
      <c r="FLZ16" s="126"/>
      <c r="FMA16" s="183"/>
      <c r="FMB16" s="126"/>
      <c r="FMC16" s="183"/>
      <c r="FMD16" s="126"/>
      <c r="FME16" s="183"/>
      <c r="FMF16" s="126"/>
      <c r="FMG16" s="183"/>
      <c r="FMH16" s="126"/>
      <c r="FMI16" s="183"/>
      <c r="FMJ16" s="126"/>
      <c r="FMK16" s="183"/>
      <c r="FML16" s="126"/>
      <c r="FMM16" s="183"/>
      <c r="FMN16" s="126"/>
      <c r="FMO16" s="183"/>
      <c r="FMP16" s="126"/>
      <c r="FMQ16" s="183"/>
      <c r="FMR16" s="126"/>
      <c r="FMS16" s="183"/>
      <c r="FMT16" s="126"/>
      <c r="FMU16" s="183"/>
      <c r="FMV16" s="126"/>
      <c r="FMW16" s="183"/>
      <c r="FMX16" s="126"/>
      <c r="FMY16" s="183"/>
      <c r="FMZ16" s="126"/>
      <c r="FNA16" s="183"/>
      <c r="FNB16" s="126"/>
      <c r="FNC16" s="183"/>
      <c r="FND16" s="126"/>
      <c r="FNE16" s="183"/>
      <c r="FNF16" s="126"/>
      <c r="FNG16" s="183"/>
      <c r="FNH16" s="126"/>
      <c r="FNI16" s="183"/>
      <c r="FNJ16" s="126"/>
      <c r="FNK16" s="183"/>
      <c r="FNL16" s="126"/>
      <c r="FNM16" s="183"/>
      <c r="FNN16" s="126"/>
      <c r="FNO16" s="183"/>
      <c r="FNP16" s="126"/>
      <c r="FNQ16" s="183"/>
      <c r="FNR16" s="126"/>
      <c r="FNS16" s="183"/>
      <c r="FNT16" s="126"/>
      <c r="FNU16" s="183"/>
      <c r="FNV16" s="126"/>
      <c r="FNW16" s="183"/>
      <c r="FNX16" s="126"/>
      <c r="FNY16" s="183"/>
      <c r="FNZ16" s="126"/>
      <c r="FOA16" s="183"/>
      <c r="FOB16" s="126"/>
      <c r="FOC16" s="183"/>
      <c r="FOD16" s="126"/>
      <c r="FOE16" s="183"/>
      <c r="FOF16" s="126"/>
      <c r="FOG16" s="183"/>
      <c r="FOH16" s="126"/>
      <c r="FOI16" s="183"/>
      <c r="FOJ16" s="126"/>
      <c r="FOK16" s="183"/>
      <c r="FOL16" s="126"/>
      <c r="FOM16" s="183"/>
      <c r="FON16" s="126"/>
      <c r="FOO16" s="183"/>
      <c r="FOP16" s="126"/>
      <c r="FOQ16" s="183"/>
      <c r="FOR16" s="126"/>
      <c r="FOS16" s="183"/>
      <c r="FOT16" s="126"/>
      <c r="FOU16" s="183"/>
      <c r="FOV16" s="126"/>
      <c r="FOW16" s="183"/>
      <c r="FOX16" s="126"/>
      <c r="FOY16" s="183"/>
      <c r="FOZ16" s="126"/>
      <c r="FPA16" s="183"/>
      <c r="FPB16" s="126"/>
      <c r="FPC16" s="183"/>
      <c r="FPD16" s="126"/>
      <c r="FPE16" s="183"/>
      <c r="FPF16" s="126"/>
      <c r="FPG16" s="183"/>
      <c r="FPH16" s="126"/>
      <c r="FPI16" s="183"/>
      <c r="FPJ16" s="126"/>
      <c r="FPK16" s="183"/>
      <c r="FPL16" s="126"/>
      <c r="FPM16" s="183"/>
      <c r="FPN16" s="126"/>
      <c r="FPO16" s="183"/>
      <c r="FPP16" s="126"/>
      <c r="FPQ16" s="183"/>
      <c r="FPR16" s="126"/>
      <c r="FPS16" s="183"/>
      <c r="FPT16" s="126"/>
      <c r="FPU16" s="183"/>
      <c r="FPV16" s="126"/>
      <c r="FPW16" s="183"/>
      <c r="FPX16" s="126"/>
      <c r="FPY16" s="183"/>
      <c r="FPZ16" s="126"/>
      <c r="FQA16" s="183"/>
      <c r="FQB16" s="126"/>
      <c r="FQC16" s="183"/>
      <c r="FQD16" s="126"/>
      <c r="FQE16" s="183"/>
      <c r="FQF16" s="126"/>
      <c r="FQG16" s="183"/>
      <c r="FQH16" s="126"/>
      <c r="FQI16" s="183"/>
      <c r="FQJ16" s="126"/>
      <c r="FQK16" s="183"/>
      <c r="FQL16" s="126"/>
      <c r="FQM16" s="183"/>
      <c r="FQN16" s="126"/>
      <c r="FQO16" s="183"/>
      <c r="FQP16" s="126"/>
      <c r="FQQ16" s="183"/>
      <c r="FQR16" s="126"/>
      <c r="FQS16" s="183"/>
      <c r="FQT16" s="126"/>
      <c r="FQU16" s="183"/>
      <c r="FQV16" s="126"/>
      <c r="FQW16" s="183"/>
      <c r="FQX16" s="126"/>
      <c r="FQY16" s="183"/>
      <c r="FQZ16" s="126"/>
      <c r="FRA16" s="183"/>
      <c r="FRB16" s="126"/>
      <c r="FRC16" s="183"/>
      <c r="FRD16" s="126"/>
      <c r="FRE16" s="183"/>
      <c r="FRF16" s="126"/>
      <c r="FRG16" s="183"/>
      <c r="FRH16" s="126"/>
      <c r="FRI16" s="183"/>
      <c r="FRJ16" s="126"/>
      <c r="FRK16" s="183"/>
      <c r="FRL16" s="126"/>
      <c r="FRM16" s="183"/>
      <c r="FRN16" s="126"/>
      <c r="FRO16" s="183"/>
      <c r="FRP16" s="126"/>
      <c r="FRQ16" s="183"/>
      <c r="FRR16" s="126"/>
      <c r="FRS16" s="183"/>
      <c r="FRT16" s="126"/>
      <c r="FRU16" s="183"/>
      <c r="FRV16" s="126"/>
      <c r="FRW16" s="183"/>
      <c r="FRX16" s="126"/>
      <c r="FRY16" s="183"/>
      <c r="FRZ16" s="126"/>
      <c r="FSA16" s="183"/>
      <c r="FSB16" s="126"/>
      <c r="FSC16" s="183"/>
      <c r="FSD16" s="126"/>
      <c r="FSE16" s="183"/>
      <c r="FSF16" s="126"/>
      <c r="FSG16" s="183"/>
      <c r="FSH16" s="126"/>
      <c r="FSI16" s="183"/>
      <c r="FSJ16" s="126"/>
      <c r="FSK16" s="183"/>
      <c r="FSL16" s="126"/>
      <c r="FSM16" s="183"/>
      <c r="FSN16" s="126"/>
      <c r="FSO16" s="183"/>
      <c r="FSP16" s="126"/>
      <c r="FSQ16" s="183"/>
      <c r="FSR16" s="126"/>
      <c r="FSS16" s="183"/>
      <c r="FST16" s="126"/>
      <c r="FSU16" s="183"/>
      <c r="FSV16" s="126"/>
      <c r="FSW16" s="183"/>
      <c r="FSX16" s="126"/>
      <c r="FSY16" s="183"/>
      <c r="FSZ16" s="126"/>
      <c r="FTA16" s="183"/>
      <c r="FTB16" s="126"/>
      <c r="FTC16" s="183"/>
      <c r="FTD16" s="126"/>
      <c r="FTE16" s="183"/>
      <c r="FTF16" s="126"/>
      <c r="FTG16" s="183"/>
      <c r="FTH16" s="126"/>
      <c r="FTI16" s="183"/>
      <c r="FTJ16" s="126"/>
      <c r="FTK16" s="183"/>
      <c r="FTL16" s="126"/>
      <c r="FTM16" s="183"/>
      <c r="FTN16" s="126"/>
      <c r="FTO16" s="183"/>
      <c r="FTP16" s="126"/>
      <c r="FTQ16" s="183"/>
      <c r="FTR16" s="126"/>
      <c r="FTS16" s="183"/>
      <c r="FTT16" s="126"/>
      <c r="FTU16" s="183"/>
      <c r="FTV16" s="126"/>
      <c r="FTW16" s="183"/>
      <c r="FTX16" s="126"/>
      <c r="FTY16" s="183"/>
      <c r="FTZ16" s="126"/>
      <c r="FUA16" s="183"/>
      <c r="FUB16" s="126"/>
      <c r="FUC16" s="183"/>
      <c r="FUD16" s="126"/>
      <c r="FUE16" s="183"/>
      <c r="FUF16" s="126"/>
      <c r="FUG16" s="183"/>
      <c r="FUH16" s="126"/>
      <c r="FUI16" s="183"/>
      <c r="FUJ16" s="126"/>
      <c r="FUK16" s="183"/>
      <c r="FUL16" s="126"/>
      <c r="FUM16" s="183"/>
      <c r="FUN16" s="126"/>
      <c r="FUO16" s="183"/>
      <c r="FUP16" s="126"/>
      <c r="FUQ16" s="183"/>
      <c r="FUR16" s="126"/>
      <c r="FUS16" s="183"/>
      <c r="FUT16" s="126"/>
      <c r="FUU16" s="183"/>
      <c r="FUV16" s="126"/>
      <c r="FUW16" s="183"/>
      <c r="FUX16" s="126"/>
      <c r="FUY16" s="183"/>
      <c r="FUZ16" s="126"/>
      <c r="FVA16" s="183"/>
      <c r="FVB16" s="126"/>
      <c r="FVC16" s="183"/>
      <c r="FVD16" s="126"/>
      <c r="FVE16" s="183"/>
      <c r="FVF16" s="126"/>
      <c r="FVG16" s="183"/>
      <c r="FVH16" s="126"/>
      <c r="FVI16" s="183"/>
      <c r="FVJ16" s="126"/>
      <c r="FVK16" s="183"/>
      <c r="FVL16" s="126"/>
      <c r="FVM16" s="183"/>
      <c r="FVN16" s="126"/>
      <c r="FVO16" s="183"/>
      <c r="FVP16" s="126"/>
      <c r="FVQ16" s="183"/>
      <c r="FVR16" s="126"/>
      <c r="FVS16" s="183"/>
      <c r="FVT16" s="126"/>
      <c r="FVU16" s="183"/>
      <c r="FVV16" s="126"/>
      <c r="FVW16" s="183"/>
      <c r="FVX16" s="126"/>
      <c r="FVY16" s="183"/>
      <c r="FVZ16" s="126"/>
      <c r="FWA16" s="183"/>
      <c r="FWB16" s="126"/>
      <c r="FWC16" s="183"/>
      <c r="FWD16" s="126"/>
      <c r="FWE16" s="183"/>
      <c r="FWF16" s="126"/>
      <c r="FWG16" s="183"/>
      <c r="FWH16" s="126"/>
      <c r="FWI16" s="183"/>
      <c r="FWJ16" s="126"/>
      <c r="FWK16" s="183"/>
      <c r="FWL16" s="126"/>
      <c r="FWM16" s="183"/>
      <c r="FWN16" s="126"/>
      <c r="FWO16" s="183"/>
      <c r="FWP16" s="126"/>
      <c r="FWQ16" s="183"/>
      <c r="FWR16" s="126"/>
      <c r="FWS16" s="183"/>
      <c r="FWT16" s="126"/>
      <c r="FWU16" s="183"/>
      <c r="FWV16" s="126"/>
      <c r="FWW16" s="183"/>
      <c r="FWX16" s="126"/>
      <c r="FWY16" s="183"/>
      <c r="FWZ16" s="126"/>
      <c r="FXA16" s="183"/>
      <c r="FXB16" s="126"/>
      <c r="FXC16" s="183"/>
      <c r="FXD16" s="126"/>
      <c r="FXE16" s="183"/>
      <c r="FXF16" s="126"/>
      <c r="FXG16" s="183"/>
      <c r="FXH16" s="126"/>
      <c r="FXI16" s="183"/>
      <c r="FXJ16" s="126"/>
      <c r="FXK16" s="183"/>
      <c r="FXL16" s="126"/>
      <c r="FXM16" s="183"/>
      <c r="FXN16" s="126"/>
      <c r="FXO16" s="183"/>
      <c r="FXP16" s="126"/>
      <c r="FXQ16" s="183"/>
      <c r="FXR16" s="126"/>
      <c r="FXS16" s="183"/>
      <c r="FXT16" s="126"/>
      <c r="FXU16" s="183"/>
      <c r="FXV16" s="126"/>
      <c r="FXW16" s="183"/>
      <c r="FXX16" s="126"/>
      <c r="FXY16" s="183"/>
      <c r="FXZ16" s="126"/>
      <c r="FYA16" s="183"/>
      <c r="FYB16" s="126"/>
      <c r="FYC16" s="183"/>
      <c r="FYD16" s="126"/>
      <c r="FYE16" s="183"/>
      <c r="FYF16" s="126"/>
      <c r="FYG16" s="183"/>
      <c r="FYH16" s="126"/>
      <c r="FYI16" s="183"/>
      <c r="FYJ16" s="126"/>
      <c r="FYK16" s="183"/>
      <c r="FYL16" s="126"/>
      <c r="FYM16" s="183"/>
      <c r="FYN16" s="126"/>
      <c r="FYO16" s="183"/>
      <c r="FYP16" s="126"/>
      <c r="FYQ16" s="183"/>
      <c r="FYR16" s="126"/>
      <c r="FYS16" s="183"/>
      <c r="FYT16" s="126"/>
      <c r="FYU16" s="183"/>
      <c r="FYV16" s="126"/>
      <c r="FYW16" s="183"/>
      <c r="FYX16" s="126"/>
      <c r="FYY16" s="183"/>
      <c r="FYZ16" s="126"/>
      <c r="FZA16" s="183"/>
      <c r="FZB16" s="126"/>
      <c r="FZC16" s="183"/>
      <c r="FZD16" s="126"/>
      <c r="FZE16" s="183"/>
      <c r="FZF16" s="126"/>
      <c r="FZG16" s="183"/>
      <c r="FZH16" s="126"/>
      <c r="FZI16" s="183"/>
      <c r="FZJ16" s="126"/>
      <c r="FZK16" s="183"/>
      <c r="FZL16" s="126"/>
      <c r="FZM16" s="183"/>
      <c r="FZN16" s="126"/>
      <c r="FZO16" s="183"/>
      <c r="FZP16" s="126"/>
      <c r="FZQ16" s="183"/>
      <c r="FZR16" s="126"/>
      <c r="FZS16" s="183"/>
      <c r="FZT16" s="126"/>
      <c r="FZU16" s="183"/>
      <c r="FZV16" s="126"/>
      <c r="FZW16" s="183"/>
      <c r="FZX16" s="126"/>
      <c r="FZY16" s="183"/>
      <c r="FZZ16" s="126"/>
      <c r="GAA16" s="183"/>
      <c r="GAB16" s="126"/>
      <c r="GAC16" s="183"/>
      <c r="GAD16" s="126"/>
      <c r="GAE16" s="183"/>
      <c r="GAF16" s="126"/>
      <c r="GAG16" s="183"/>
      <c r="GAH16" s="126"/>
      <c r="GAI16" s="183"/>
      <c r="GAJ16" s="126"/>
      <c r="GAK16" s="183"/>
      <c r="GAL16" s="126"/>
      <c r="GAM16" s="183"/>
      <c r="GAN16" s="126"/>
      <c r="GAO16" s="183"/>
      <c r="GAP16" s="126"/>
      <c r="GAQ16" s="183"/>
      <c r="GAR16" s="126"/>
      <c r="GAS16" s="183"/>
      <c r="GAT16" s="126"/>
      <c r="GAU16" s="183"/>
      <c r="GAV16" s="126"/>
      <c r="GAW16" s="183"/>
      <c r="GAX16" s="126"/>
      <c r="GAY16" s="183"/>
      <c r="GAZ16" s="126"/>
      <c r="GBA16" s="183"/>
      <c r="GBB16" s="126"/>
      <c r="GBC16" s="183"/>
      <c r="GBD16" s="126"/>
      <c r="GBE16" s="183"/>
      <c r="GBF16" s="126"/>
      <c r="GBG16" s="183"/>
      <c r="GBH16" s="126"/>
      <c r="GBI16" s="183"/>
      <c r="GBJ16" s="126"/>
      <c r="GBK16" s="183"/>
      <c r="GBL16" s="126"/>
      <c r="GBM16" s="183"/>
      <c r="GBN16" s="126"/>
      <c r="GBO16" s="183"/>
      <c r="GBP16" s="126"/>
      <c r="GBQ16" s="183"/>
      <c r="GBR16" s="126"/>
      <c r="GBS16" s="183"/>
      <c r="GBT16" s="126"/>
      <c r="GBU16" s="183"/>
      <c r="GBV16" s="126"/>
      <c r="GBW16" s="183"/>
      <c r="GBX16" s="126"/>
      <c r="GBY16" s="183"/>
      <c r="GBZ16" s="126"/>
      <c r="GCA16" s="183"/>
      <c r="GCB16" s="126"/>
      <c r="GCC16" s="183"/>
      <c r="GCD16" s="126"/>
      <c r="GCE16" s="183"/>
      <c r="GCF16" s="126"/>
      <c r="GCG16" s="183"/>
      <c r="GCH16" s="126"/>
      <c r="GCI16" s="183"/>
      <c r="GCJ16" s="126"/>
      <c r="GCK16" s="183"/>
      <c r="GCL16" s="126"/>
      <c r="GCM16" s="183"/>
      <c r="GCN16" s="126"/>
      <c r="GCO16" s="183"/>
      <c r="GCP16" s="126"/>
      <c r="GCQ16" s="183"/>
      <c r="GCR16" s="126"/>
      <c r="GCS16" s="183"/>
      <c r="GCT16" s="126"/>
      <c r="GCU16" s="183"/>
      <c r="GCV16" s="126"/>
      <c r="GCW16" s="183"/>
      <c r="GCX16" s="126"/>
      <c r="GCY16" s="183"/>
      <c r="GCZ16" s="126"/>
      <c r="GDA16" s="183"/>
      <c r="GDB16" s="126"/>
      <c r="GDC16" s="183"/>
      <c r="GDD16" s="126"/>
      <c r="GDE16" s="183"/>
      <c r="GDF16" s="126"/>
      <c r="GDG16" s="183"/>
      <c r="GDH16" s="126"/>
      <c r="GDI16" s="183"/>
      <c r="GDJ16" s="126"/>
      <c r="GDK16" s="183"/>
      <c r="GDL16" s="126"/>
      <c r="GDM16" s="183"/>
      <c r="GDN16" s="126"/>
      <c r="GDO16" s="183"/>
      <c r="GDP16" s="126"/>
      <c r="GDQ16" s="183"/>
      <c r="GDR16" s="126"/>
      <c r="GDS16" s="183"/>
      <c r="GDT16" s="126"/>
      <c r="GDU16" s="183"/>
      <c r="GDV16" s="126"/>
      <c r="GDW16" s="183"/>
      <c r="GDX16" s="126"/>
      <c r="GDY16" s="183"/>
      <c r="GDZ16" s="126"/>
      <c r="GEA16" s="183"/>
      <c r="GEB16" s="126"/>
      <c r="GEC16" s="183"/>
      <c r="GED16" s="126"/>
      <c r="GEE16" s="183"/>
      <c r="GEF16" s="126"/>
      <c r="GEG16" s="183"/>
      <c r="GEH16" s="126"/>
      <c r="GEI16" s="183"/>
      <c r="GEJ16" s="126"/>
      <c r="GEK16" s="183"/>
      <c r="GEL16" s="126"/>
      <c r="GEM16" s="183"/>
      <c r="GEN16" s="126"/>
      <c r="GEO16" s="183"/>
      <c r="GEP16" s="126"/>
      <c r="GEQ16" s="183"/>
      <c r="GER16" s="126"/>
      <c r="GES16" s="183"/>
      <c r="GET16" s="126"/>
      <c r="GEU16" s="183"/>
      <c r="GEV16" s="126"/>
      <c r="GEW16" s="183"/>
      <c r="GEX16" s="126"/>
      <c r="GEY16" s="183"/>
      <c r="GEZ16" s="126"/>
      <c r="GFA16" s="183"/>
      <c r="GFB16" s="126"/>
      <c r="GFC16" s="183"/>
      <c r="GFD16" s="126"/>
      <c r="GFE16" s="183"/>
      <c r="GFF16" s="126"/>
      <c r="GFG16" s="183"/>
      <c r="GFH16" s="126"/>
      <c r="GFI16" s="183"/>
      <c r="GFJ16" s="126"/>
      <c r="GFK16" s="183"/>
      <c r="GFL16" s="126"/>
      <c r="GFM16" s="183"/>
      <c r="GFN16" s="126"/>
      <c r="GFO16" s="183"/>
      <c r="GFP16" s="126"/>
      <c r="GFQ16" s="183"/>
      <c r="GFR16" s="126"/>
      <c r="GFS16" s="183"/>
      <c r="GFT16" s="126"/>
      <c r="GFU16" s="183"/>
      <c r="GFV16" s="126"/>
      <c r="GFW16" s="183"/>
      <c r="GFX16" s="126"/>
      <c r="GFY16" s="183"/>
      <c r="GFZ16" s="126"/>
      <c r="GGA16" s="183"/>
      <c r="GGB16" s="126"/>
      <c r="GGC16" s="183"/>
      <c r="GGD16" s="126"/>
      <c r="GGE16" s="183"/>
      <c r="GGF16" s="126"/>
      <c r="GGG16" s="183"/>
      <c r="GGH16" s="126"/>
      <c r="GGI16" s="183"/>
      <c r="GGJ16" s="126"/>
      <c r="GGK16" s="183"/>
      <c r="GGL16" s="126"/>
      <c r="GGM16" s="183"/>
      <c r="GGN16" s="126"/>
      <c r="GGO16" s="183"/>
      <c r="GGP16" s="126"/>
      <c r="GGQ16" s="183"/>
      <c r="GGR16" s="126"/>
      <c r="GGS16" s="183"/>
      <c r="GGT16" s="126"/>
      <c r="GGU16" s="183"/>
      <c r="GGV16" s="126"/>
      <c r="GGW16" s="183"/>
      <c r="GGX16" s="126"/>
      <c r="GGY16" s="183"/>
      <c r="GGZ16" s="126"/>
      <c r="GHA16" s="183"/>
      <c r="GHB16" s="126"/>
      <c r="GHC16" s="183"/>
      <c r="GHD16" s="126"/>
      <c r="GHE16" s="183"/>
      <c r="GHF16" s="126"/>
      <c r="GHG16" s="183"/>
      <c r="GHH16" s="126"/>
      <c r="GHI16" s="183"/>
      <c r="GHJ16" s="126"/>
      <c r="GHK16" s="183"/>
      <c r="GHL16" s="126"/>
      <c r="GHM16" s="183"/>
      <c r="GHN16" s="126"/>
      <c r="GHO16" s="183"/>
      <c r="GHP16" s="126"/>
      <c r="GHQ16" s="183"/>
      <c r="GHR16" s="126"/>
      <c r="GHS16" s="183"/>
      <c r="GHT16" s="126"/>
      <c r="GHU16" s="183"/>
      <c r="GHV16" s="126"/>
      <c r="GHW16" s="183"/>
      <c r="GHX16" s="126"/>
      <c r="GHY16" s="183"/>
      <c r="GHZ16" s="126"/>
      <c r="GIA16" s="183"/>
      <c r="GIB16" s="126"/>
      <c r="GIC16" s="183"/>
      <c r="GID16" s="126"/>
      <c r="GIE16" s="183"/>
      <c r="GIF16" s="126"/>
      <c r="GIG16" s="183"/>
      <c r="GIH16" s="126"/>
      <c r="GII16" s="183"/>
      <c r="GIJ16" s="126"/>
      <c r="GIK16" s="183"/>
      <c r="GIL16" s="126"/>
      <c r="GIM16" s="183"/>
      <c r="GIN16" s="126"/>
      <c r="GIO16" s="183"/>
      <c r="GIP16" s="126"/>
      <c r="GIQ16" s="183"/>
      <c r="GIR16" s="126"/>
      <c r="GIS16" s="183"/>
      <c r="GIT16" s="126"/>
      <c r="GIU16" s="183"/>
      <c r="GIV16" s="126"/>
      <c r="GIW16" s="183"/>
      <c r="GIX16" s="126"/>
      <c r="GIY16" s="183"/>
      <c r="GIZ16" s="126"/>
      <c r="GJA16" s="183"/>
      <c r="GJB16" s="126"/>
      <c r="GJC16" s="183"/>
      <c r="GJD16" s="126"/>
      <c r="GJE16" s="183"/>
      <c r="GJF16" s="126"/>
      <c r="GJG16" s="183"/>
      <c r="GJH16" s="126"/>
      <c r="GJI16" s="183"/>
      <c r="GJJ16" s="126"/>
      <c r="GJK16" s="183"/>
      <c r="GJL16" s="126"/>
      <c r="GJM16" s="183"/>
      <c r="GJN16" s="126"/>
      <c r="GJO16" s="183"/>
      <c r="GJP16" s="126"/>
      <c r="GJQ16" s="183"/>
      <c r="GJR16" s="126"/>
      <c r="GJS16" s="183"/>
      <c r="GJT16" s="126"/>
      <c r="GJU16" s="183"/>
      <c r="GJV16" s="126"/>
      <c r="GJW16" s="183"/>
      <c r="GJX16" s="126"/>
      <c r="GJY16" s="183"/>
      <c r="GJZ16" s="126"/>
      <c r="GKA16" s="183"/>
      <c r="GKB16" s="126"/>
      <c r="GKC16" s="183"/>
      <c r="GKD16" s="126"/>
      <c r="GKE16" s="183"/>
      <c r="GKF16" s="126"/>
      <c r="GKG16" s="183"/>
      <c r="GKH16" s="126"/>
      <c r="GKI16" s="183"/>
      <c r="GKJ16" s="126"/>
      <c r="GKK16" s="183"/>
      <c r="GKL16" s="126"/>
      <c r="GKM16" s="183"/>
      <c r="GKN16" s="126"/>
      <c r="GKO16" s="183"/>
      <c r="GKP16" s="126"/>
      <c r="GKQ16" s="183"/>
      <c r="GKR16" s="126"/>
      <c r="GKS16" s="183"/>
      <c r="GKT16" s="126"/>
      <c r="GKU16" s="183"/>
      <c r="GKV16" s="126"/>
      <c r="GKW16" s="183"/>
      <c r="GKX16" s="126"/>
      <c r="GKY16" s="183"/>
      <c r="GKZ16" s="126"/>
      <c r="GLA16" s="183"/>
      <c r="GLB16" s="126"/>
      <c r="GLC16" s="183"/>
      <c r="GLD16" s="126"/>
      <c r="GLE16" s="183"/>
      <c r="GLF16" s="126"/>
      <c r="GLG16" s="183"/>
      <c r="GLH16" s="126"/>
      <c r="GLI16" s="183"/>
      <c r="GLJ16" s="126"/>
      <c r="GLK16" s="183"/>
      <c r="GLL16" s="126"/>
      <c r="GLM16" s="183"/>
      <c r="GLN16" s="126"/>
      <c r="GLO16" s="183"/>
      <c r="GLP16" s="126"/>
      <c r="GLQ16" s="183"/>
      <c r="GLR16" s="126"/>
      <c r="GLS16" s="183"/>
      <c r="GLT16" s="126"/>
      <c r="GLU16" s="183"/>
      <c r="GLV16" s="126"/>
      <c r="GLW16" s="183"/>
      <c r="GLX16" s="126"/>
      <c r="GLY16" s="183"/>
      <c r="GLZ16" s="126"/>
      <c r="GMA16" s="183"/>
      <c r="GMB16" s="126"/>
      <c r="GMC16" s="183"/>
      <c r="GMD16" s="126"/>
      <c r="GME16" s="183"/>
      <c r="GMF16" s="126"/>
      <c r="GMG16" s="183"/>
      <c r="GMH16" s="126"/>
      <c r="GMI16" s="183"/>
      <c r="GMJ16" s="126"/>
      <c r="GMK16" s="183"/>
      <c r="GML16" s="126"/>
      <c r="GMM16" s="183"/>
      <c r="GMN16" s="126"/>
      <c r="GMO16" s="183"/>
      <c r="GMP16" s="126"/>
      <c r="GMQ16" s="183"/>
      <c r="GMR16" s="126"/>
      <c r="GMS16" s="183"/>
      <c r="GMT16" s="126"/>
      <c r="GMU16" s="183"/>
      <c r="GMV16" s="126"/>
      <c r="GMW16" s="183"/>
      <c r="GMX16" s="126"/>
      <c r="GMY16" s="183"/>
      <c r="GMZ16" s="126"/>
      <c r="GNA16" s="183"/>
      <c r="GNB16" s="126"/>
      <c r="GNC16" s="183"/>
      <c r="GND16" s="126"/>
      <c r="GNE16" s="183"/>
      <c r="GNF16" s="126"/>
      <c r="GNG16" s="183"/>
      <c r="GNH16" s="126"/>
      <c r="GNI16" s="183"/>
      <c r="GNJ16" s="126"/>
      <c r="GNK16" s="183"/>
      <c r="GNL16" s="126"/>
      <c r="GNM16" s="183"/>
      <c r="GNN16" s="126"/>
      <c r="GNO16" s="183"/>
      <c r="GNP16" s="126"/>
      <c r="GNQ16" s="183"/>
      <c r="GNR16" s="126"/>
      <c r="GNS16" s="183"/>
      <c r="GNT16" s="126"/>
      <c r="GNU16" s="183"/>
      <c r="GNV16" s="126"/>
      <c r="GNW16" s="183"/>
      <c r="GNX16" s="126"/>
      <c r="GNY16" s="183"/>
      <c r="GNZ16" s="126"/>
      <c r="GOA16" s="183"/>
      <c r="GOB16" s="126"/>
      <c r="GOC16" s="183"/>
      <c r="GOD16" s="126"/>
      <c r="GOE16" s="183"/>
      <c r="GOF16" s="126"/>
      <c r="GOG16" s="183"/>
      <c r="GOH16" s="126"/>
      <c r="GOI16" s="183"/>
      <c r="GOJ16" s="126"/>
      <c r="GOK16" s="183"/>
      <c r="GOL16" s="126"/>
      <c r="GOM16" s="183"/>
      <c r="GON16" s="126"/>
      <c r="GOO16" s="183"/>
      <c r="GOP16" s="126"/>
      <c r="GOQ16" s="183"/>
      <c r="GOR16" s="126"/>
      <c r="GOS16" s="183"/>
      <c r="GOT16" s="126"/>
      <c r="GOU16" s="183"/>
      <c r="GOV16" s="126"/>
      <c r="GOW16" s="183"/>
      <c r="GOX16" s="126"/>
      <c r="GOY16" s="183"/>
      <c r="GOZ16" s="126"/>
      <c r="GPA16" s="183"/>
      <c r="GPB16" s="126"/>
      <c r="GPC16" s="183"/>
      <c r="GPD16" s="126"/>
      <c r="GPE16" s="183"/>
      <c r="GPF16" s="126"/>
      <c r="GPG16" s="183"/>
      <c r="GPH16" s="126"/>
      <c r="GPI16" s="183"/>
      <c r="GPJ16" s="126"/>
      <c r="GPK16" s="183"/>
      <c r="GPL16" s="126"/>
      <c r="GPM16" s="183"/>
      <c r="GPN16" s="126"/>
      <c r="GPO16" s="183"/>
      <c r="GPP16" s="126"/>
      <c r="GPQ16" s="183"/>
      <c r="GPR16" s="126"/>
      <c r="GPS16" s="183"/>
      <c r="GPT16" s="126"/>
      <c r="GPU16" s="183"/>
      <c r="GPV16" s="126"/>
      <c r="GPW16" s="183"/>
      <c r="GPX16" s="126"/>
      <c r="GPY16" s="183"/>
      <c r="GPZ16" s="126"/>
      <c r="GQA16" s="183"/>
      <c r="GQB16" s="126"/>
      <c r="GQC16" s="183"/>
      <c r="GQD16" s="126"/>
      <c r="GQE16" s="183"/>
      <c r="GQF16" s="126"/>
      <c r="GQG16" s="183"/>
      <c r="GQH16" s="126"/>
      <c r="GQI16" s="183"/>
      <c r="GQJ16" s="126"/>
      <c r="GQK16" s="183"/>
      <c r="GQL16" s="126"/>
      <c r="GQM16" s="183"/>
      <c r="GQN16" s="126"/>
      <c r="GQO16" s="183"/>
      <c r="GQP16" s="126"/>
      <c r="GQQ16" s="183"/>
      <c r="GQR16" s="126"/>
      <c r="GQS16" s="183"/>
      <c r="GQT16" s="126"/>
      <c r="GQU16" s="183"/>
      <c r="GQV16" s="126"/>
      <c r="GQW16" s="183"/>
      <c r="GQX16" s="126"/>
      <c r="GQY16" s="183"/>
      <c r="GQZ16" s="126"/>
      <c r="GRA16" s="183"/>
      <c r="GRB16" s="126"/>
      <c r="GRC16" s="183"/>
      <c r="GRD16" s="126"/>
      <c r="GRE16" s="183"/>
      <c r="GRF16" s="126"/>
      <c r="GRG16" s="183"/>
      <c r="GRH16" s="126"/>
      <c r="GRI16" s="183"/>
      <c r="GRJ16" s="126"/>
      <c r="GRK16" s="183"/>
      <c r="GRL16" s="126"/>
      <c r="GRM16" s="183"/>
      <c r="GRN16" s="126"/>
      <c r="GRO16" s="183"/>
      <c r="GRP16" s="126"/>
      <c r="GRQ16" s="183"/>
      <c r="GRR16" s="126"/>
      <c r="GRS16" s="183"/>
      <c r="GRT16" s="126"/>
      <c r="GRU16" s="183"/>
      <c r="GRV16" s="126"/>
      <c r="GRW16" s="183"/>
      <c r="GRX16" s="126"/>
      <c r="GRY16" s="183"/>
      <c r="GRZ16" s="126"/>
      <c r="GSA16" s="183"/>
      <c r="GSB16" s="126"/>
      <c r="GSC16" s="183"/>
      <c r="GSD16" s="126"/>
      <c r="GSE16" s="183"/>
      <c r="GSF16" s="126"/>
      <c r="GSG16" s="183"/>
      <c r="GSH16" s="126"/>
      <c r="GSI16" s="183"/>
      <c r="GSJ16" s="126"/>
      <c r="GSK16" s="183"/>
      <c r="GSL16" s="126"/>
      <c r="GSM16" s="183"/>
      <c r="GSN16" s="126"/>
      <c r="GSO16" s="183"/>
      <c r="GSP16" s="126"/>
      <c r="GSQ16" s="183"/>
      <c r="GSR16" s="126"/>
      <c r="GSS16" s="183"/>
      <c r="GST16" s="126"/>
      <c r="GSU16" s="183"/>
      <c r="GSV16" s="126"/>
      <c r="GSW16" s="183"/>
      <c r="GSX16" s="126"/>
      <c r="GSY16" s="183"/>
      <c r="GSZ16" s="126"/>
      <c r="GTA16" s="183"/>
      <c r="GTB16" s="126"/>
      <c r="GTC16" s="183"/>
      <c r="GTD16" s="126"/>
      <c r="GTE16" s="183"/>
      <c r="GTF16" s="126"/>
      <c r="GTG16" s="183"/>
      <c r="GTH16" s="126"/>
      <c r="GTI16" s="183"/>
      <c r="GTJ16" s="126"/>
      <c r="GTK16" s="183"/>
      <c r="GTL16" s="126"/>
      <c r="GTM16" s="183"/>
      <c r="GTN16" s="126"/>
      <c r="GTO16" s="183"/>
      <c r="GTP16" s="126"/>
      <c r="GTQ16" s="183"/>
      <c r="GTR16" s="126"/>
      <c r="GTS16" s="183"/>
      <c r="GTT16" s="126"/>
      <c r="GTU16" s="183"/>
      <c r="GTV16" s="126"/>
      <c r="GTW16" s="183"/>
      <c r="GTX16" s="126"/>
      <c r="GTY16" s="183"/>
      <c r="GTZ16" s="126"/>
      <c r="GUA16" s="183"/>
      <c r="GUB16" s="126"/>
      <c r="GUC16" s="183"/>
      <c r="GUD16" s="126"/>
      <c r="GUE16" s="183"/>
      <c r="GUF16" s="126"/>
      <c r="GUG16" s="183"/>
      <c r="GUH16" s="126"/>
      <c r="GUI16" s="183"/>
      <c r="GUJ16" s="126"/>
      <c r="GUK16" s="183"/>
      <c r="GUL16" s="126"/>
      <c r="GUM16" s="183"/>
      <c r="GUN16" s="126"/>
      <c r="GUO16" s="183"/>
      <c r="GUP16" s="126"/>
      <c r="GUQ16" s="183"/>
      <c r="GUR16" s="126"/>
      <c r="GUS16" s="183"/>
      <c r="GUT16" s="126"/>
      <c r="GUU16" s="183"/>
      <c r="GUV16" s="126"/>
      <c r="GUW16" s="183"/>
      <c r="GUX16" s="126"/>
      <c r="GUY16" s="183"/>
      <c r="GUZ16" s="126"/>
      <c r="GVA16" s="183"/>
      <c r="GVB16" s="126"/>
      <c r="GVC16" s="183"/>
      <c r="GVD16" s="126"/>
      <c r="GVE16" s="183"/>
      <c r="GVF16" s="126"/>
      <c r="GVG16" s="183"/>
      <c r="GVH16" s="126"/>
      <c r="GVI16" s="183"/>
      <c r="GVJ16" s="126"/>
      <c r="GVK16" s="183"/>
      <c r="GVL16" s="126"/>
      <c r="GVM16" s="183"/>
      <c r="GVN16" s="126"/>
      <c r="GVO16" s="183"/>
      <c r="GVP16" s="126"/>
      <c r="GVQ16" s="183"/>
      <c r="GVR16" s="126"/>
      <c r="GVS16" s="183"/>
      <c r="GVT16" s="126"/>
      <c r="GVU16" s="183"/>
      <c r="GVV16" s="126"/>
      <c r="GVW16" s="183"/>
      <c r="GVX16" s="126"/>
      <c r="GVY16" s="183"/>
      <c r="GVZ16" s="126"/>
      <c r="GWA16" s="183"/>
      <c r="GWB16" s="126"/>
      <c r="GWC16" s="183"/>
      <c r="GWD16" s="126"/>
      <c r="GWE16" s="183"/>
      <c r="GWF16" s="126"/>
      <c r="GWG16" s="183"/>
      <c r="GWH16" s="126"/>
      <c r="GWI16" s="183"/>
      <c r="GWJ16" s="126"/>
      <c r="GWK16" s="183"/>
      <c r="GWL16" s="126"/>
      <c r="GWM16" s="183"/>
      <c r="GWN16" s="126"/>
      <c r="GWO16" s="183"/>
      <c r="GWP16" s="126"/>
      <c r="GWQ16" s="183"/>
      <c r="GWR16" s="126"/>
      <c r="GWS16" s="183"/>
      <c r="GWT16" s="126"/>
      <c r="GWU16" s="183"/>
      <c r="GWV16" s="126"/>
      <c r="GWW16" s="183"/>
      <c r="GWX16" s="126"/>
      <c r="GWY16" s="183"/>
      <c r="GWZ16" s="126"/>
      <c r="GXA16" s="183"/>
      <c r="GXB16" s="126"/>
      <c r="GXC16" s="183"/>
      <c r="GXD16" s="126"/>
      <c r="GXE16" s="183"/>
      <c r="GXF16" s="126"/>
      <c r="GXG16" s="183"/>
      <c r="GXH16" s="126"/>
      <c r="GXI16" s="183"/>
      <c r="GXJ16" s="126"/>
      <c r="GXK16" s="183"/>
      <c r="GXL16" s="126"/>
      <c r="GXM16" s="183"/>
      <c r="GXN16" s="126"/>
      <c r="GXO16" s="183"/>
      <c r="GXP16" s="126"/>
      <c r="GXQ16" s="183"/>
      <c r="GXR16" s="126"/>
      <c r="GXS16" s="183"/>
      <c r="GXT16" s="126"/>
      <c r="GXU16" s="183"/>
      <c r="GXV16" s="126"/>
      <c r="GXW16" s="183"/>
      <c r="GXX16" s="126"/>
      <c r="GXY16" s="183"/>
      <c r="GXZ16" s="126"/>
      <c r="GYA16" s="183"/>
      <c r="GYB16" s="126"/>
      <c r="GYC16" s="183"/>
      <c r="GYD16" s="126"/>
      <c r="GYE16" s="183"/>
      <c r="GYF16" s="126"/>
      <c r="GYG16" s="183"/>
      <c r="GYH16" s="126"/>
      <c r="GYI16" s="183"/>
      <c r="GYJ16" s="126"/>
      <c r="GYK16" s="183"/>
      <c r="GYL16" s="126"/>
      <c r="GYM16" s="183"/>
      <c r="GYN16" s="126"/>
      <c r="GYO16" s="183"/>
      <c r="GYP16" s="126"/>
      <c r="GYQ16" s="183"/>
      <c r="GYR16" s="126"/>
      <c r="GYS16" s="183"/>
      <c r="GYT16" s="126"/>
      <c r="GYU16" s="183"/>
      <c r="GYV16" s="126"/>
      <c r="GYW16" s="183"/>
      <c r="GYX16" s="126"/>
      <c r="GYY16" s="183"/>
      <c r="GYZ16" s="126"/>
      <c r="GZA16" s="183"/>
      <c r="GZB16" s="126"/>
      <c r="GZC16" s="183"/>
      <c r="GZD16" s="126"/>
      <c r="GZE16" s="183"/>
      <c r="GZF16" s="126"/>
      <c r="GZG16" s="183"/>
      <c r="GZH16" s="126"/>
      <c r="GZI16" s="183"/>
      <c r="GZJ16" s="126"/>
      <c r="GZK16" s="183"/>
      <c r="GZL16" s="126"/>
      <c r="GZM16" s="183"/>
      <c r="GZN16" s="126"/>
      <c r="GZO16" s="183"/>
      <c r="GZP16" s="126"/>
      <c r="GZQ16" s="183"/>
      <c r="GZR16" s="126"/>
      <c r="GZS16" s="183"/>
      <c r="GZT16" s="126"/>
      <c r="GZU16" s="183"/>
      <c r="GZV16" s="126"/>
      <c r="GZW16" s="183"/>
      <c r="GZX16" s="126"/>
      <c r="GZY16" s="183"/>
      <c r="GZZ16" s="126"/>
      <c r="HAA16" s="183"/>
      <c r="HAB16" s="126"/>
      <c r="HAC16" s="183"/>
      <c r="HAD16" s="126"/>
      <c r="HAE16" s="183"/>
      <c r="HAF16" s="126"/>
      <c r="HAG16" s="183"/>
      <c r="HAH16" s="126"/>
      <c r="HAI16" s="183"/>
      <c r="HAJ16" s="126"/>
      <c r="HAK16" s="183"/>
      <c r="HAL16" s="126"/>
      <c r="HAM16" s="183"/>
      <c r="HAN16" s="126"/>
      <c r="HAO16" s="183"/>
      <c r="HAP16" s="126"/>
      <c r="HAQ16" s="183"/>
      <c r="HAR16" s="126"/>
      <c r="HAS16" s="183"/>
      <c r="HAT16" s="126"/>
      <c r="HAU16" s="183"/>
      <c r="HAV16" s="126"/>
      <c r="HAW16" s="183"/>
      <c r="HAX16" s="126"/>
      <c r="HAY16" s="183"/>
      <c r="HAZ16" s="126"/>
      <c r="HBA16" s="183"/>
      <c r="HBB16" s="126"/>
      <c r="HBC16" s="183"/>
      <c r="HBD16" s="126"/>
      <c r="HBE16" s="183"/>
      <c r="HBF16" s="126"/>
      <c r="HBG16" s="183"/>
      <c r="HBH16" s="126"/>
      <c r="HBI16" s="183"/>
      <c r="HBJ16" s="126"/>
      <c r="HBK16" s="183"/>
      <c r="HBL16" s="126"/>
      <c r="HBM16" s="183"/>
      <c r="HBN16" s="126"/>
      <c r="HBO16" s="183"/>
      <c r="HBP16" s="126"/>
      <c r="HBQ16" s="183"/>
      <c r="HBR16" s="126"/>
      <c r="HBS16" s="183"/>
      <c r="HBT16" s="126"/>
      <c r="HBU16" s="183"/>
      <c r="HBV16" s="126"/>
      <c r="HBW16" s="183"/>
      <c r="HBX16" s="126"/>
      <c r="HBY16" s="183"/>
      <c r="HBZ16" s="126"/>
      <c r="HCA16" s="183"/>
      <c r="HCB16" s="126"/>
      <c r="HCC16" s="183"/>
      <c r="HCD16" s="126"/>
      <c r="HCE16" s="183"/>
      <c r="HCF16" s="126"/>
      <c r="HCG16" s="183"/>
      <c r="HCH16" s="126"/>
      <c r="HCI16" s="183"/>
      <c r="HCJ16" s="126"/>
      <c r="HCK16" s="183"/>
      <c r="HCL16" s="126"/>
      <c r="HCM16" s="183"/>
      <c r="HCN16" s="126"/>
      <c r="HCO16" s="183"/>
      <c r="HCP16" s="126"/>
      <c r="HCQ16" s="183"/>
      <c r="HCR16" s="126"/>
      <c r="HCS16" s="183"/>
      <c r="HCT16" s="126"/>
      <c r="HCU16" s="183"/>
      <c r="HCV16" s="126"/>
      <c r="HCW16" s="183"/>
      <c r="HCX16" s="126"/>
      <c r="HCY16" s="183"/>
      <c r="HCZ16" s="126"/>
      <c r="HDA16" s="183"/>
      <c r="HDB16" s="126"/>
      <c r="HDC16" s="183"/>
      <c r="HDD16" s="126"/>
      <c r="HDE16" s="183"/>
      <c r="HDF16" s="126"/>
      <c r="HDG16" s="183"/>
      <c r="HDH16" s="126"/>
      <c r="HDI16" s="183"/>
      <c r="HDJ16" s="126"/>
      <c r="HDK16" s="183"/>
      <c r="HDL16" s="126"/>
      <c r="HDM16" s="183"/>
      <c r="HDN16" s="126"/>
      <c r="HDO16" s="183"/>
      <c r="HDP16" s="126"/>
      <c r="HDQ16" s="183"/>
      <c r="HDR16" s="126"/>
      <c r="HDS16" s="183"/>
      <c r="HDT16" s="126"/>
      <c r="HDU16" s="183"/>
      <c r="HDV16" s="126"/>
      <c r="HDW16" s="183"/>
      <c r="HDX16" s="126"/>
      <c r="HDY16" s="183"/>
      <c r="HDZ16" s="126"/>
      <c r="HEA16" s="183"/>
      <c r="HEB16" s="126"/>
      <c r="HEC16" s="183"/>
      <c r="HED16" s="126"/>
      <c r="HEE16" s="183"/>
      <c r="HEF16" s="126"/>
      <c r="HEG16" s="183"/>
      <c r="HEH16" s="126"/>
      <c r="HEI16" s="183"/>
      <c r="HEJ16" s="126"/>
      <c r="HEK16" s="183"/>
      <c r="HEL16" s="126"/>
      <c r="HEM16" s="183"/>
      <c r="HEN16" s="126"/>
      <c r="HEO16" s="183"/>
      <c r="HEP16" s="126"/>
      <c r="HEQ16" s="183"/>
      <c r="HER16" s="126"/>
      <c r="HES16" s="183"/>
      <c r="HET16" s="126"/>
      <c r="HEU16" s="183"/>
      <c r="HEV16" s="126"/>
      <c r="HEW16" s="183"/>
      <c r="HEX16" s="126"/>
      <c r="HEY16" s="183"/>
      <c r="HEZ16" s="126"/>
      <c r="HFA16" s="183"/>
      <c r="HFB16" s="126"/>
      <c r="HFC16" s="183"/>
      <c r="HFD16" s="126"/>
      <c r="HFE16" s="183"/>
      <c r="HFF16" s="126"/>
      <c r="HFG16" s="183"/>
      <c r="HFH16" s="126"/>
      <c r="HFI16" s="183"/>
      <c r="HFJ16" s="126"/>
      <c r="HFK16" s="183"/>
      <c r="HFL16" s="126"/>
      <c r="HFM16" s="183"/>
      <c r="HFN16" s="126"/>
      <c r="HFO16" s="183"/>
      <c r="HFP16" s="126"/>
      <c r="HFQ16" s="183"/>
      <c r="HFR16" s="126"/>
      <c r="HFS16" s="183"/>
      <c r="HFT16" s="126"/>
      <c r="HFU16" s="183"/>
      <c r="HFV16" s="126"/>
      <c r="HFW16" s="183"/>
      <c r="HFX16" s="126"/>
      <c r="HFY16" s="183"/>
      <c r="HFZ16" s="126"/>
      <c r="HGA16" s="183"/>
      <c r="HGB16" s="126"/>
      <c r="HGC16" s="183"/>
      <c r="HGD16" s="126"/>
      <c r="HGE16" s="183"/>
      <c r="HGF16" s="126"/>
      <c r="HGG16" s="183"/>
      <c r="HGH16" s="126"/>
      <c r="HGI16" s="183"/>
      <c r="HGJ16" s="126"/>
      <c r="HGK16" s="183"/>
      <c r="HGL16" s="126"/>
      <c r="HGM16" s="183"/>
      <c r="HGN16" s="126"/>
      <c r="HGO16" s="183"/>
      <c r="HGP16" s="126"/>
      <c r="HGQ16" s="183"/>
      <c r="HGR16" s="126"/>
      <c r="HGS16" s="183"/>
      <c r="HGT16" s="126"/>
      <c r="HGU16" s="183"/>
      <c r="HGV16" s="126"/>
      <c r="HGW16" s="183"/>
      <c r="HGX16" s="126"/>
      <c r="HGY16" s="183"/>
      <c r="HGZ16" s="126"/>
      <c r="HHA16" s="183"/>
      <c r="HHB16" s="126"/>
      <c r="HHC16" s="183"/>
      <c r="HHD16" s="126"/>
      <c r="HHE16" s="183"/>
      <c r="HHF16" s="126"/>
      <c r="HHG16" s="183"/>
      <c r="HHH16" s="126"/>
      <c r="HHI16" s="183"/>
      <c r="HHJ16" s="126"/>
      <c r="HHK16" s="183"/>
      <c r="HHL16" s="126"/>
      <c r="HHM16" s="183"/>
      <c r="HHN16" s="126"/>
      <c r="HHO16" s="183"/>
      <c r="HHP16" s="126"/>
      <c r="HHQ16" s="183"/>
      <c r="HHR16" s="126"/>
      <c r="HHS16" s="183"/>
      <c r="HHT16" s="126"/>
      <c r="HHU16" s="183"/>
      <c r="HHV16" s="126"/>
      <c r="HHW16" s="183"/>
      <c r="HHX16" s="126"/>
      <c r="HHY16" s="183"/>
      <c r="HHZ16" s="126"/>
      <c r="HIA16" s="183"/>
      <c r="HIB16" s="126"/>
      <c r="HIC16" s="183"/>
      <c r="HID16" s="126"/>
      <c r="HIE16" s="183"/>
      <c r="HIF16" s="126"/>
      <c r="HIG16" s="183"/>
      <c r="HIH16" s="126"/>
      <c r="HII16" s="183"/>
      <c r="HIJ16" s="126"/>
      <c r="HIK16" s="183"/>
      <c r="HIL16" s="126"/>
      <c r="HIM16" s="183"/>
      <c r="HIN16" s="126"/>
      <c r="HIO16" s="183"/>
      <c r="HIP16" s="126"/>
      <c r="HIQ16" s="183"/>
      <c r="HIR16" s="126"/>
      <c r="HIS16" s="183"/>
      <c r="HIT16" s="126"/>
      <c r="HIU16" s="183"/>
      <c r="HIV16" s="126"/>
      <c r="HIW16" s="183"/>
      <c r="HIX16" s="126"/>
      <c r="HIY16" s="183"/>
      <c r="HIZ16" s="126"/>
      <c r="HJA16" s="183"/>
      <c r="HJB16" s="126"/>
      <c r="HJC16" s="183"/>
      <c r="HJD16" s="126"/>
      <c r="HJE16" s="183"/>
      <c r="HJF16" s="126"/>
      <c r="HJG16" s="183"/>
      <c r="HJH16" s="126"/>
      <c r="HJI16" s="183"/>
      <c r="HJJ16" s="126"/>
      <c r="HJK16" s="183"/>
      <c r="HJL16" s="126"/>
      <c r="HJM16" s="183"/>
      <c r="HJN16" s="126"/>
      <c r="HJO16" s="183"/>
      <c r="HJP16" s="126"/>
      <c r="HJQ16" s="183"/>
      <c r="HJR16" s="126"/>
      <c r="HJS16" s="183"/>
      <c r="HJT16" s="126"/>
      <c r="HJU16" s="183"/>
      <c r="HJV16" s="126"/>
      <c r="HJW16" s="183"/>
      <c r="HJX16" s="126"/>
      <c r="HJY16" s="183"/>
      <c r="HJZ16" s="126"/>
      <c r="HKA16" s="183"/>
      <c r="HKB16" s="126"/>
      <c r="HKC16" s="183"/>
      <c r="HKD16" s="126"/>
      <c r="HKE16" s="183"/>
      <c r="HKF16" s="126"/>
      <c r="HKG16" s="183"/>
      <c r="HKH16" s="126"/>
      <c r="HKI16" s="183"/>
      <c r="HKJ16" s="126"/>
      <c r="HKK16" s="183"/>
      <c r="HKL16" s="126"/>
      <c r="HKM16" s="183"/>
      <c r="HKN16" s="126"/>
      <c r="HKO16" s="183"/>
      <c r="HKP16" s="126"/>
      <c r="HKQ16" s="183"/>
      <c r="HKR16" s="126"/>
      <c r="HKS16" s="183"/>
      <c r="HKT16" s="126"/>
      <c r="HKU16" s="183"/>
      <c r="HKV16" s="126"/>
      <c r="HKW16" s="183"/>
      <c r="HKX16" s="126"/>
      <c r="HKY16" s="183"/>
      <c r="HKZ16" s="126"/>
      <c r="HLA16" s="183"/>
      <c r="HLB16" s="126"/>
      <c r="HLC16" s="183"/>
      <c r="HLD16" s="126"/>
      <c r="HLE16" s="183"/>
      <c r="HLF16" s="126"/>
      <c r="HLG16" s="183"/>
      <c r="HLH16" s="126"/>
      <c r="HLI16" s="183"/>
      <c r="HLJ16" s="126"/>
      <c r="HLK16" s="183"/>
      <c r="HLL16" s="126"/>
      <c r="HLM16" s="183"/>
      <c r="HLN16" s="126"/>
      <c r="HLO16" s="183"/>
      <c r="HLP16" s="126"/>
      <c r="HLQ16" s="183"/>
      <c r="HLR16" s="126"/>
      <c r="HLS16" s="183"/>
      <c r="HLT16" s="126"/>
      <c r="HLU16" s="183"/>
      <c r="HLV16" s="126"/>
      <c r="HLW16" s="183"/>
      <c r="HLX16" s="126"/>
      <c r="HLY16" s="183"/>
      <c r="HLZ16" s="126"/>
      <c r="HMA16" s="183"/>
      <c r="HMB16" s="126"/>
      <c r="HMC16" s="183"/>
      <c r="HMD16" s="126"/>
      <c r="HME16" s="183"/>
      <c r="HMF16" s="126"/>
      <c r="HMG16" s="183"/>
      <c r="HMH16" s="126"/>
      <c r="HMI16" s="183"/>
      <c r="HMJ16" s="126"/>
      <c r="HMK16" s="183"/>
      <c r="HML16" s="126"/>
      <c r="HMM16" s="183"/>
      <c r="HMN16" s="126"/>
      <c r="HMO16" s="183"/>
      <c r="HMP16" s="126"/>
      <c r="HMQ16" s="183"/>
      <c r="HMR16" s="126"/>
      <c r="HMS16" s="183"/>
      <c r="HMT16" s="126"/>
      <c r="HMU16" s="183"/>
      <c r="HMV16" s="126"/>
      <c r="HMW16" s="183"/>
      <c r="HMX16" s="126"/>
      <c r="HMY16" s="183"/>
      <c r="HMZ16" s="126"/>
      <c r="HNA16" s="183"/>
      <c r="HNB16" s="126"/>
      <c r="HNC16" s="183"/>
      <c r="HND16" s="126"/>
      <c r="HNE16" s="183"/>
      <c r="HNF16" s="126"/>
      <c r="HNG16" s="183"/>
      <c r="HNH16" s="126"/>
      <c r="HNI16" s="183"/>
      <c r="HNJ16" s="126"/>
      <c r="HNK16" s="183"/>
      <c r="HNL16" s="126"/>
      <c r="HNM16" s="183"/>
      <c r="HNN16" s="126"/>
      <c r="HNO16" s="183"/>
      <c r="HNP16" s="126"/>
      <c r="HNQ16" s="183"/>
      <c r="HNR16" s="126"/>
      <c r="HNS16" s="183"/>
      <c r="HNT16" s="126"/>
      <c r="HNU16" s="183"/>
      <c r="HNV16" s="126"/>
      <c r="HNW16" s="183"/>
      <c r="HNX16" s="126"/>
      <c r="HNY16" s="183"/>
      <c r="HNZ16" s="126"/>
      <c r="HOA16" s="183"/>
      <c r="HOB16" s="126"/>
      <c r="HOC16" s="183"/>
      <c r="HOD16" s="126"/>
      <c r="HOE16" s="183"/>
      <c r="HOF16" s="126"/>
      <c r="HOG16" s="183"/>
      <c r="HOH16" s="126"/>
      <c r="HOI16" s="183"/>
      <c r="HOJ16" s="126"/>
      <c r="HOK16" s="183"/>
      <c r="HOL16" s="126"/>
      <c r="HOM16" s="183"/>
      <c r="HON16" s="126"/>
      <c r="HOO16" s="183"/>
      <c r="HOP16" s="126"/>
      <c r="HOQ16" s="183"/>
      <c r="HOR16" s="126"/>
      <c r="HOS16" s="183"/>
      <c r="HOT16" s="126"/>
      <c r="HOU16" s="183"/>
      <c r="HOV16" s="126"/>
      <c r="HOW16" s="183"/>
      <c r="HOX16" s="126"/>
      <c r="HOY16" s="183"/>
      <c r="HOZ16" s="126"/>
      <c r="HPA16" s="183"/>
      <c r="HPB16" s="126"/>
      <c r="HPC16" s="183"/>
      <c r="HPD16" s="126"/>
      <c r="HPE16" s="183"/>
      <c r="HPF16" s="126"/>
      <c r="HPG16" s="183"/>
      <c r="HPH16" s="126"/>
      <c r="HPI16" s="183"/>
      <c r="HPJ16" s="126"/>
      <c r="HPK16" s="183"/>
      <c r="HPL16" s="126"/>
      <c r="HPM16" s="183"/>
      <c r="HPN16" s="126"/>
      <c r="HPO16" s="183"/>
      <c r="HPP16" s="126"/>
      <c r="HPQ16" s="183"/>
      <c r="HPR16" s="126"/>
      <c r="HPS16" s="183"/>
      <c r="HPT16" s="126"/>
      <c r="HPU16" s="183"/>
      <c r="HPV16" s="126"/>
      <c r="HPW16" s="183"/>
      <c r="HPX16" s="126"/>
      <c r="HPY16" s="183"/>
      <c r="HPZ16" s="126"/>
      <c r="HQA16" s="183"/>
      <c r="HQB16" s="126"/>
      <c r="HQC16" s="183"/>
      <c r="HQD16" s="126"/>
      <c r="HQE16" s="183"/>
      <c r="HQF16" s="126"/>
      <c r="HQG16" s="183"/>
      <c r="HQH16" s="126"/>
      <c r="HQI16" s="183"/>
      <c r="HQJ16" s="126"/>
      <c r="HQK16" s="183"/>
      <c r="HQL16" s="126"/>
      <c r="HQM16" s="183"/>
      <c r="HQN16" s="126"/>
      <c r="HQO16" s="183"/>
      <c r="HQP16" s="126"/>
      <c r="HQQ16" s="183"/>
      <c r="HQR16" s="126"/>
      <c r="HQS16" s="183"/>
      <c r="HQT16" s="126"/>
      <c r="HQU16" s="183"/>
      <c r="HQV16" s="126"/>
      <c r="HQW16" s="183"/>
      <c r="HQX16" s="126"/>
      <c r="HQY16" s="183"/>
      <c r="HQZ16" s="126"/>
      <c r="HRA16" s="183"/>
      <c r="HRB16" s="126"/>
      <c r="HRC16" s="183"/>
      <c r="HRD16" s="126"/>
      <c r="HRE16" s="183"/>
      <c r="HRF16" s="126"/>
      <c r="HRG16" s="183"/>
      <c r="HRH16" s="126"/>
      <c r="HRI16" s="183"/>
      <c r="HRJ16" s="126"/>
      <c r="HRK16" s="183"/>
      <c r="HRL16" s="126"/>
      <c r="HRM16" s="183"/>
      <c r="HRN16" s="126"/>
      <c r="HRO16" s="183"/>
      <c r="HRP16" s="126"/>
      <c r="HRQ16" s="183"/>
      <c r="HRR16" s="126"/>
      <c r="HRS16" s="183"/>
      <c r="HRT16" s="126"/>
      <c r="HRU16" s="183"/>
      <c r="HRV16" s="126"/>
      <c r="HRW16" s="183"/>
      <c r="HRX16" s="126"/>
      <c r="HRY16" s="183"/>
      <c r="HRZ16" s="126"/>
      <c r="HSA16" s="183"/>
      <c r="HSB16" s="126"/>
      <c r="HSC16" s="183"/>
      <c r="HSD16" s="126"/>
      <c r="HSE16" s="183"/>
      <c r="HSF16" s="126"/>
      <c r="HSG16" s="183"/>
      <c r="HSH16" s="126"/>
      <c r="HSI16" s="183"/>
      <c r="HSJ16" s="126"/>
      <c r="HSK16" s="183"/>
      <c r="HSL16" s="126"/>
      <c r="HSM16" s="183"/>
      <c r="HSN16" s="126"/>
      <c r="HSO16" s="183"/>
      <c r="HSP16" s="126"/>
      <c r="HSQ16" s="183"/>
      <c r="HSR16" s="126"/>
      <c r="HSS16" s="183"/>
      <c r="HST16" s="126"/>
      <c r="HSU16" s="183"/>
      <c r="HSV16" s="126"/>
      <c r="HSW16" s="183"/>
      <c r="HSX16" s="126"/>
      <c r="HSY16" s="183"/>
      <c r="HSZ16" s="126"/>
      <c r="HTA16" s="183"/>
      <c r="HTB16" s="126"/>
      <c r="HTC16" s="183"/>
      <c r="HTD16" s="126"/>
      <c r="HTE16" s="183"/>
      <c r="HTF16" s="126"/>
      <c r="HTG16" s="183"/>
      <c r="HTH16" s="126"/>
      <c r="HTI16" s="183"/>
      <c r="HTJ16" s="126"/>
      <c r="HTK16" s="183"/>
      <c r="HTL16" s="126"/>
      <c r="HTM16" s="183"/>
      <c r="HTN16" s="126"/>
      <c r="HTO16" s="183"/>
      <c r="HTP16" s="126"/>
      <c r="HTQ16" s="183"/>
      <c r="HTR16" s="126"/>
      <c r="HTS16" s="183"/>
      <c r="HTT16" s="126"/>
      <c r="HTU16" s="183"/>
      <c r="HTV16" s="126"/>
      <c r="HTW16" s="183"/>
      <c r="HTX16" s="126"/>
      <c r="HTY16" s="183"/>
      <c r="HTZ16" s="126"/>
      <c r="HUA16" s="183"/>
      <c r="HUB16" s="126"/>
      <c r="HUC16" s="183"/>
      <c r="HUD16" s="126"/>
      <c r="HUE16" s="183"/>
      <c r="HUF16" s="126"/>
      <c r="HUG16" s="183"/>
      <c r="HUH16" s="126"/>
      <c r="HUI16" s="183"/>
      <c r="HUJ16" s="126"/>
      <c r="HUK16" s="183"/>
      <c r="HUL16" s="126"/>
      <c r="HUM16" s="183"/>
      <c r="HUN16" s="126"/>
      <c r="HUO16" s="183"/>
      <c r="HUP16" s="126"/>
      <c r="HUQ16" s="183"/>
      <c r="HUR16" s="126"/>
      <c r="HUS16" s="183"/>
      <c r="HUT16" s="126"/>
      <c r="HUU16" s="183"/>
      <c r="HUV16" s="126"/>
      <c r="HUW16" s="183"/>
      <c r="HUX16" s="126"/>
      <c r="HUY16" s="183"/>
      <c r="HUZ16" s="126"/>
      <c r="HVA16" s="183"/>
      <c r="HVB16" s="126"/>
      <c r="HVC16" s="183"/>
      <c r="HVD16" s="126"/>
      <c r="HVE16" s="183"/>
      <c r="HVF16" s="126"/>
      <c r="HVG16" s="183"/>
      <c r="HVH16" s="126"/>
      <c r="HVI16" s="183"/>
      <c r="HVJ16" s="126"/>
      <c r="HVK16" s="183"/>
      <c r="HVL16" s="126"/>
      <c r="HVM16" s="183"/>
      <c r="HVN16" s="126"/>
      <c r="HVO16" s="183"/>
      <c r="HVP16" s="126"/>
      <c r="HVQ16" s="183"/>
      <c r="HVR16" s="126"/>
      <c r="HVS16" s="183"/>
      <c r="HVT16" s="126"/>
      <c r="HVU16" s="183"/>
      <c r="HVV16" s="126"/>
      <c r="HVW16" s="183"/>
      <c r="HVX16" s="126"/>
      <c r="HVY16" s="183"/>
      <c r="HVZ16" s="126"/>
      <c r="HWA16" s="183"/>
      <c r="HWB16" s="126"/>
      <c r="HWC16" s="183"/>
      <c r="HWD16" s="126"/>
      <c r="HWE16" s="183"/>
      <c r="HWF16" s="126"/>
      <c r="HWG16" s="183"/>
      <c r="HWH16" s="126"/>
      <c r="HWI16" s="183"/>
      <c r="HWJ16" s="126"/>
      <c r="HWK16" s="183"/>
      <c r="HWL16" s="126"/>
      <c r="HWM16" s="183"/>
      <c r="HWN16" s="126"/>
      <c r="HWO16" s="183"/>
      <c r="HWP16" s="126"/>
      <c r="HWQ16" s="183"/>
      <c r="HWR16" s="126"/>
      <c r="HWS16" s="183"/>
      <c r="HWT16" s="126"/>
      <c r="HWU16" s="183"/>
      <c r="HWV16" s="126"/>
      <c r="HWW16" s="183"/>
      <c r="HWX16" s="126"/>
      <c r="HWY16" s="183"/>
      <c r="HWZ16" s="126"/>
      <c r="HXA16" s="183"/>
      <c r="HXB16" s="126"/>
      <c r="HXC16" s="183"/>
      <c r="HXD16" s="126"/>
      <c r="HXE16" s="183"/>
      <c r="HXF16" s="126"/>
      <c r="HXG16" s="183"/>
      <c r="HXH16" s="126"/>
      <c r="HXI16" s="183"/>
      <c r="HXJ16" s="126"/>
      <c r="HXK16" s="183"/>
      <c r="HXL16" s="126"/>
      <c r="HXM16" s="183"/>
      <c r="HXN16" s="126"/>
      <c r="HXO16" s="183"/>
      <c r="HXP16" s="126"/>
      <c r="HXQ16" s="183"/>
      <c r="HXR16" s="126"/>
      <c r="HXS16" s="183"/>
      <c r="HXT16" s="126"/>
      <c r="HXU16" s="183"/>
      <c r="HXV16" s="126"/>
      <c r="HXW16" s="183"/>
      <c r="HXX16" s="126"/>
      <c r="HXY16" s="183"/>
      <c r="HXZ16" s="126"/>
      <c r="HYA16" s="183"/>
      <c r="HYB16" s="126"/>
      <c r="HYC16" s="183"/>
      <c r="HYD16" s="126"/>
      <c r="HYE16" s="183"/>
      <c r="HYF16" s="126"/>
      <c r="HYG16" s="183"/>
      <c r="HYH16" s="126"/>
      <c r="HYI16" s="183"/>
      <c r="HYJ16" s="126"/>
      <c r="HYK16" s="183"/>
      <c r="HYL16" s="126"/>
      <c r="HYM16" s="183"/>
      <c r="HYN16" s="126"/>
      <c r="HYO16" s="183"/>
      <c r="HYP16" s="126"/>
      <c r="HYQ16" s="183"/>
      <c r="HYR16" s="126"/>
      <c r="HYS16" s="183"/>
      <c r="HYT16" s="126"/>
      <c r="HYU16" s="183"/>
      <c r="HYV16" s="126"/>
      <c r="HYW16" s="183"/>
      <c r="HYX16" s="126"/>
      <c r="HYY16" s="183"/>
      <c r="HYZ16" s="126"/>
      <c r="HZA16" s="183"/>
      <c r="HZB16" s="126"/>
      <c r="HZC16" s="183"/>
      <c r="HZD16" s="126"/>
      <c r="HZE16" s="183"/>
      <c r="HZF16" s="126"/>
      <c r="HZG16" s="183"/>
      <c r="HZH16" s="126"/>
      <c r="HZI16" s="183"/>
      <c r="HZJ16" s="126"/>
      <c r="HZK16" s="183"/>
      <c r="HZL16" s="126"/>
      <c r="HZM16" s="183"/>
      <c r="HZN16" s="126"/>
      <c r="HZO16" s="183"/>
      <c r="HZP16" s="126"/>
      <c r="HZQ16" s="183"/>
      <c r="HZR16" s="126"/>
      <c r="HZS16" s="183"/>
      <c r="HZT16" s="126"/>
      <c r="HZU16" s="183"/>
      <c r="HZV16" s="126"/>
      <c r="HZW16" s="183"/>
      <c r="HZX16" s="126"/>
      <c r="HZY16" s="183"/>
      <c r="HZZ16" s="126"/>
      <c r="IAA16" s="183"/>
      <c r="IAB16" s="126"/>
      <c r="IAC16" s="183"/>
      <c r="IAD16" s="126"/>
      <c r="IAE16" s="183"/>
      <c r="IAF16" s="126"/>
      <c r="IAG16" s="183"/>
      <c r="IAH16" s="126"/>
      <c r="IAI16" s="183"/>
      <c r="IAJ16" s="126"/>
      <c r="IAK16" s="183"/>
      <c r="IAL16" s="126"/>
      <c r="IAM16" s="183"/>
      <c r="IAN16" s="126"/>
      <c r="IAO16" s="183"/>
      <c r="IAP16" s="126"/>
      <c r="IAQ16" s="183"/>
      <c r="IAR16" s="126"/>
      <c r="IAS16" s="183"/>
      <c r="IAT16" s="126"/>
      <c r="IAU16" s="183"/>
      <c r="IAV16" s="126"/>
      <c r="IAW16" s="183"/>
      <c r="IAX16" s="126"/>
      <c r="IAY16" s="183"/>
      <c r="IAZ16" s="126"/>
      <c r="IBA16" s="183"/>
      <c r="IBB16" s="126"/>
      <c r="IBC16" s="183"/>
      <c r="IBD16" s="126"/>
      <c r="IBE16" s="183"/>
      <c r="IBF16" s="126"/>
      <c r="IBG16" s="183"/>
      <c r="IBH16" s="126"/>
      <c r="IBI16" s="183"/>
      <c r="IBJ16" s="126"/>
      <c r="IBK16" s="183"/>
      <c r="IBL16" s="126"/>
      <c r="IBM16" s="183"/>
      <c r="IBN16" s="126"/>
      <c r="IBO16" s="183"/>
      <c r="IBP16" s="126"/>
      <c r="IBQ16" s="183"/>
      <c r="IBR16" s="126"/>
      <c r="IBS16" s="183"/>
      <c r="IBT16" s="126"/>
      <c r="IBU16" s="183"/>
      <c r="IBV16" s="126"/>
      <c r="IBW16" s="183"/>
      <c r="IBX16" s="126"/>
      <c r="IBY16" s="183"/>
      <c r="IBZ16" s="126"/>
      <c r="ICA16" s="183"/>
      <c r="ICB16" s="126"/>
      <c r="ICC16" s="183"/>
      <c r="ICD16" s="126"/>
      <c r="ICE16" s="183"/>
      <c r="ICF16" s="126"/>
      <c r="ICG16" s="183"/>
      <c r="ICH16" s="126"/>
      <c r="ICI16" s="183"/>
      <c r="ICJ16" s="126"/>
      <c r="ICK16" s="183"/>
      <c r="ICL16" s="126"/>
      <c r="ICM16" s="183"/>
      <c r="ICN16" s="126"/>
      <c r="ICO16" s="183"/>
      <c r="ICP16" s="126"/>
      <c r="ICQ16" s="183"/>
      <c r="ICR16" s="126"/>
      <c r="ICS16" s="183"/>
      <c r="ICT16" s="126"/>
      <c r="ICU16" s="183"/>
      <c r="ICV16" s="126"/>
      <c r="ICW16" s="183"/>
      <c r="ICX16" s="126"/>
      <c r="ICY16" s="183"/>
      <c r="ICZ16" s="126"/>
      <c r="IDA16" s="183"/>
      <c r="IDB16" s="126"/>
      <c r="IDC16" s="183"/>
      <c r="IDD16" s="126"/>
      <c r="IDE16" s="183"/>
      <c r="IDF16" s="126"/>
      <c r="IDG16" s="183"/>
      <c r="IDH16" s="126"/>
      <c r="IDI16" s="183"/>
      <c r="IDJ16" s="126"/>
      <c r="IDK16" s="183"/>
      <c r="IDL16" s="126"/>
      <c r="IDM16" s="183"/>
      <c r="IDN16" s="126"/>
      <c r="IDO16" s="183"/>
      <c r="IDP16" s="126"/>
      <c r="IDQ16" s="183"/>
      <c r="IDR16" s="126"/>
      <c r="IDS16" s="183"/>
      <c r="IDT16" s="126"/>
      <c r="IDU16" s="183"/>
      <c r="IDV16" s="126"/>
      <c r="IDW16" s="183"/>
      <c r="IDX16" s="126"/>
      <c r="IDY16" s="183"/>
      <c r="IDZ16" s="126"/>
      <c r="IEA16" s="183"/>
      <c r="IEB16" s="126"/>
      <c r="IEC16" s="183"/>
      <c r="IED16" s="126"/>
      <c r="IEE16" s="183"/>
      <c r="IEF16" s="126"/>
      <c r="IEG16" s="183"/>
      <c r="IEH16" s="126"/>
      <c r="IEI16" s="183"/>
      <c r="IEJ16" s="126"/>
      <c r="IEK16" s="183"/>
      <c r="IEL16" s="126"/>
      <c r="IEM16" s="183"/>
      <c r="IEN16" s="126"/>
      <c r="IEO16" s="183"/>
      <c r="IEP16" s="126"/>
      <c r="IEQ16" s="183"/>
      <c r="IER16" s="126"/>
      <c r="IES16" s="183"/>
      <c r="IET16" s="126"/>
      <c r="IEU16" s="183"/>
      <c r="IEV16" s="126"/>
      <c r="IEW16" s="183"/>
      <c r="IEX16" s="126"/>
      <c r="IEY16" s="183"/>
      <c r="IEZ16" s="126"/>
      <c r="IFA16" s="183"/>
      <c r="IFB16" s="126"/>
      <c r="IFC16" s="183"/>
      <c r="IFD16" s="126"/>
      <c r="IFE16" s="183"/>
      <c r="IFF16" s="126"/>
      <c r="IFG16" s="183"/>
      <c r="IFH16" s="126"/>
      <c r="IFI16" s="183"/>
      <c r="IFJ16" s="126"/>
      <c r="IFK16" s="183"/>
      <c r="IFL16" s="126"/>
      <c r="IFM16" s="183"/>
      <c r="IFN16" s="126"/>
      <c r="IFO16" s="183"/>
      <c r="IFP16" s="126"/>
      <c r="IFQ16" s="183"/>
      <c r="IFR16" s="126"/>
      <c r="IFS16" s="183"/>
      <c r="IFT16" s="126"/>
      <c r="IFU16" s="183"/>
      <c r="IFV16" s="126"/>
      <c r="IFW16" s="183"/>
      <c r="IFX16" s="126"/>
      <c r="IFY16" s="183"/>
      <c r="IFZ16" s="126"/>
      <c r="IGA16" s="183"/>
      <c r="IGB16" s="126"/>
      <c r="IGC16" s="183"/>
      <c r="IGD16" s="126"/>
      <c r="IGE16" s="183"/>
      <c r="IGF16" s="126"/>
      <c r="IGG16" s="183"/>
      <c r="IGH16" s="126"/>
      <c r="IGI16" s="183"/>
      <c r="IGJ16" s="126"/>
      <c r="IGK16" s="183"/>
      <c r="IGL16" s="126"/>
      <c r="IGM16" s="183"/>
      <c r="IGN16" s="126"/>
      <c r="IGO16" s="183"/>
      <c r="IGP16" s="126"/>
      <c r="IGQ16" s="183"/>
      <c r="IGR16" s="126"/>
      <c r="IGS16" s="183"/>
      <c r="IGT16" s="126"/>
      <c r="IGU16" s="183"/>
      <c r="IGV16" s="126"/>
      <c r="IGW16" s="183"/>
      <c r="IGX16" s="126"/>
      <c r="IGY16" s="183"/>
      <c r="IGZ16" s="126"/>
      <c r="IHA16" s="183"/>
      <c r="IHB16" s="126"/>
      <c r="IHC16" s="183"/>
      <c r="IHD16" s="126"/>
      <c r="IHE16" s="183"/>
      <c r="IHF16" s="126"/>
      <c r="IHG16" s="183"/>
      <c r="IHH16" s="126"/>
      <c r="IHI16" s="183"/>
      <c r="IHJ16" s="126"/>
      <c r="IHK16" s="183"/>
      <c r="IHL16" s="126"/>
      <c r="IHM16" s="183"/>
      <c r="IHN16" s="126"/>
      <c r="IHO16" s="183"/>
      <c r="IHP16" s="126"/>
      <c r="IHQ16" s="183"/>
      <c r="IHR16" s="126"/>
      <c r="IHS16" s="183"/>
      <c r="IHT16" s="126"/>
      <c r="IHU16" s="183"/>
      <c r="IHV16" s="126"/>
      <c r="IHW16" s="183"/>
      <c r="IHX16" s="126"/>
      <c r="IHY16" s="183"/>
      <c r="IHZ16" s="126"/>
      <c r="IIA16" s="183"/>
      <c r="IIB16" s="126"/>
      <c r="IIC16" s="183"/>
      <c r="IID16" s="126"/>
      <c r="IIE16" s="183"/>
      <c r="IIF16" s="126"/>
      <c r="IIG16" s="183"/>
      <c r="IIH16" s="126"/>
      <c r="III16" s="183"/>
      <c r="IIJ16" s="126"/>
      <c r="IIK16" s="183"/>
      <c r="IIL16" s="126"/>
      <c r="IIM16" s="183"/>
      <c r="IIN16" s="126"/>
      <c r="IIO16" s="183"/>
      <c r="IIP16" s="126"/>
      <c r="IIQ16" s="183"/>
      <c r="IIR16" s="126"/>
      <c r="IIS16" s="183"/>
      <c r="IIT16" s="126"/>
      <c r="IIU16" s="183"/>
      <c r="IIV16" s="126"/>
      <c r="IIW16" s="183"/>
      <c r="IIX16" s="126"/>
      <c r="IIY16" s="183"/>
      <c r="IIZ16" s="126"/>
      <c r="IJA16" s="183"/>
      <c r="IJB16" s="126"/>
      <c r="IJC16" s="183"/>
      <c r="IJD16" s="126"/>
      <c r="IJE16" s="183"/>
      <c r="IJF16" s="126"/>
      <c r="IJG16" s="183"/>
      <c r="IJH16" s="126"/>
      <c r="IJI16" s="183"/>
      <c r="IJJ16" s="126"/>
      <c r="IJK16" s="183"/>
      <c r="IJL16" s="126"/>
      <c r="IJM16" s="183"/>
      <c r="IJN16" s="126"/>
      <c r="IJO16" s="183"/>
      <c r="IJP16" s="126"/>
      <c r="IJQ16" s="183"/>
      <c r="IJR16" s="126"/>
      <c r="IJS16" s="183"/>
      <c r="IJT16" s="126"/>
      <c r="IJU16" s="183"/>
      <c r="IJV16" s="126"/>
      <c r="IJW16" s="183"/>
      <c r="IJX16" s="126"/>
      <c r="IJY16" s="183"/>
      <c r="IJZ16" s="126"/>
      <c r="IKA16" s="183"/>
      <c r="IKB16" s="126"/>
      <c r="IKC16" s="183"/>
      <c r="IKD16" s="126"/>
      <c r="IKE16" s="183"/>
      <c r="IKF16" s="126"/>
      <c r="IKG16" s="183"/>
      <c r="IKH16" s="126"/>
      <c r="IKI16" s="183"/>
      <c r="IKJ16" s="126"/>
      <c r="IKK16" s="183"/>
      <c r="IKL16" s="126"/>
      <c r="IKM16" s="183"/>
      <c r="IKN16" s="126"/>
      <c r="IKO16" s="183"/>
      <c r="IKP16" s="126"/>
      <c r="IKQ16" s="183"/>
      <c r="IKR16" s="126"/>
      <c r="IKS16" s="183"/>
      <c r="IKT16" s="126"/>
      <c r="IKU16" s="183"/>
      <c r="IKV16" s="126"/>
      <c r="IKW16" s="183"/>
      <c r="IKX16" s="126"/>
      <c r="IKY16" s="183"/>
      <c r="IKZ16" s="126"/>
      <c r="ILA16" s="183"/>
      <c r="ILB16" s="126"/>
      <c r="ILC16" s="183"/>
      <c r="ILD16" s="126"/>
      <c r="ILE16" s="183"/>
      <c r="ILF16" s="126"/>
      <c r="ILG16" s="183"/>
      <c r="ILH16" s="126"/>
      <c r="ILI16" s="183"/>
      <c r="ILJ16" s="126"/>
      <c r="ILK16" s="183"/>
      <c r="ILL16" s="126"/>
      <c r="ILM16" s="183"/>
      <c r="ILN16" s="126"/>
      <c r="ILO16" s="183"/>
      <c r="ILP16" s="126"/>
      <c r="ILQ16" s="183"/>
      <c r="ILR16" s="126"/>
      <c r="ILS16" s="183"/>
      <c r="ILT16" s="126"/>
      <c r="ILU16" s="183"/>
      <c r="ILV16" s="126"/>
      <c r="ILW16" s="183"/>
      <c r="ILX16" s="126"/>
      <c r="ILY16" s="183"/>
      <c r="ILZ16" s="126"/>
      <c r="IMA16" s="183"/>
      <c r="IMB16" s="126"/>
      <c r="IMC16" s="183"/>
      <c r="IMD16" s="126"/>
      <c r="IME16" s="183"/>
      <c r="IMF16" s="126"/>
      <c r="IMG16" s="183"/>
      <c r="IMH16" s="126"/>
      <c r="IMI16" s="183"/>
      <c r="IMJ16" s="126"/>
      <c r="IMK16" s="183"/>
      <c r="IML16" s="126"/>
      <c r="IMM16" s="183"/>
      <c r="IMN16" s="126"/>
      <c r="IMO16" s="183"/>
      <c r="IMP16" s="126"/>
      <c r="IMQ16" s="183"/>
      <c r="IMR16" s="126"/>
      <c r="IMS16" s="183"/>
      <c r="IMT16" s="126"/>
      <c r="IMU16" s="183"/>
      <c r="IMV16" s="126"/>
      <c r="IMW16" s="183"/>
      <c r="IMX16" s="126"/>
      <c r="IMY16" s="183"/>
      <c r="IMZ16" s="126"/>
      <c r="INA16" s="183"/>
      <c r="INB16" s="126"/>
      <c r="INC16" s="183"/>
      <c r="IND16" s="126"/>
      <c r="INE16" s="183"/>
      <c r="INF16" s="126"/>
      <c r="ING16" s="183"/>
      <c r="INH16" s="126"/>
      <c r="INI16" s="183"/>
      <c r="INJ16" s="126"/>
      <c r="INK16" s="183"/>
      <c r="INL16" s="126"/>
      <c r="INM16" s="183"/>
      <c r="INN16" s="126"/>
      <c r="INO16" s="183"/>
      <c r="INP16" s="126"/>
      <c r="INQ16" s="183"/>
      <c r="INR16" s="126"/>
      <c r="INS16" s="183"/>
      <c r="INT16" s="126"/>
      <c r="INU16" s="183"/>
      <c r="INV16" s="126"/>
      <c r="INW16" s="183"/>
      <c r="INX16" s="126"/>
      <c r="INY16" s="183"/>
      <c r="INZ16" s="126"/>
      <c r="IOA16" s="183"/>
      <c r="IOB16" s="126"/>
      <c r="IOC16" s="183"/>
      <c r="IOD16" s="126"/>
      <c r="IOE16" s="183"/>
      <c r="IOF16" s="126"/>
      <c r="IOG16" s="183"/>
      <c r="IOH16" s="126"/>
      <c r="IOI16" s="183"/>
      <c r="IOJ16" s="126"/>
      <c r="IOK16" s="183"/>
      <c r="IOL16" s="126"/>
      <c r="IOM16" s="183"/>
      <c r="ION16" s="126"/>
      <c r="IOO16" s="183"/>
      <c r="IOP16" s="126"/>
      <c r="IOQ16" s="183"/>
      <c r="IOR16" s="126"/>
      <c r="IOS16" s="183"/>
      <c r="IOT16" s="126"/>
      <c r="IOU16" s="183"/>
      <c r="IOV16" s="126"/>
      <c r="IOW16" s="183"/>
      <c r="IOX16" s="126"/>
      <c r="IOY16" s="183"/>
      <c r="IOZ16" s="126"/>
      <c r="IPA16" s="183"/>
      <c r="IPB16" s="126"/>
      <c r="IPC16" s="183"/>
      <c r="IPD16" s="126"/>
      <c r="IPE16" s="183"/>
      <c r="IPF16" s="126"/>
      <c r="IPG16" s="183"/>
      <c r="IPH16" s="126"/>
      <c r="IPI16" s="183"/>
      <c r="IPJ16" s="126"/>
      <c r="IPK16" s="183"/>
      <c r="IPL16" s="126"/>
      <c r="IPM16" s="183"/>
      <c r="IPN16" s="126"/>
      <c r="IPO16" s="183"/>
      <c r="IPP16" s="126"/>
      <c r="IPQ16" s="183"/>
      <c r="IPR16" s="126"/>
      <c r="IPS16" s="183"/>
      <c r="IPT16" s="126"/>
      <c r="IPU16" s="183"/>
      <c r="IPV16" s="126"/>
      <c r="IPW16" s="183"/>
      <c r="IPX16" s="126"/>
      <c r="IPY16" s="183"/>
      <c r="IPZ16" s="126"/>
      <c r="IQA16" s="183"/>
      <c r="IQB16" s="126"/>
      <c r="IQC16" s="183"/>
      <c r="IQD16" s="126"/>
      <c r="IQE16" s="183"/>
      <c r="IQF16" s="126"/>
      <c r="IQG16" s="183"/>
      <c r="IQH16" s="126"/>
      <c r="IQI16" s="183"/>
      <c r="IQJ16" s="126"/>
      <c r="IQK16" s="183"/>
      <c r="IQL16" s="126"/>
      <c r="IQM16" s="183"/>
      <c r="IQN16" s="126"/>
      <c r="IQO16" s="183"/>
      <c r="IQP16" s="126"/>
      <c r="IQQ16" s="183"/>
      <c r="IQR16" s="126"/>
      <c r="IQS16" s="183"/>
      <c r="IQT16" s="126"/>
      <c r="IQU16" s="183"/>
      <c r="IQV16" s="126"/>
      <c r="IQW16" s="183"/>
      <c r="IQX16" s="126"/>
      <c r="IQY16" s="183"/>
      <c r="IQZ16" s="126"/>
      <c r="IRA16" s="183"/>
      <c r="IRB16" s="126"/>
      <c r="IRC16" s="183"/>
      <c r="IRD16" s="126"/>
      <c r="IRE16" s="183"/>
      <c r="IRF16" s="126"/>
      <c r="IRG16" s="183"/>
      <c r="IRH16" s="126"/>
      <c r="IRI16" s="183"/>
      <c r="IRJ16" s="126"/>
      <c r="IRK16" s="183"/>
      <c r="IRL16" s="126"/>
      <c r="IRM16" s="183"/>
      <c r="IRN16" s="126"/>
      <c r="IRO16" s="183"/>
      <c r="IRP16" s="126"/>
      <c r="IRQ16" s="183"/>
      <c r="IRR16" s="126"/>
      <c r="IRS16" s="183"/>
      <c r="IRT16" s="126"/>
      <c r="IRU16" s="183"/>
      <c r="IRV16" s="126"/>
      <c r="IRW16" s="183"/>
      <c r="IRX16" s="126"/>
      <c r="IRY16" s="183"/>
      <c r="IRZ16" s="126"/>
      <c r="ISA16" s="183"/>
      <c r="ISB16" s="126"/>
      <c r="ISC16" s="183"/>
      <c r="ISD16" s="126"/>
      <c r="ISE16" s="183"/>
      <c r="ISF16" s="126"/>
      <c r="ISG16" s="183"/>
      <c r="ISH16" s="126"/>
      <c r="ISI16" s="183"/>
      <c r="ISJ16" s="126"/>
      <c r="ISK16" s="183"/>
      <c r="ISL16" s="126"/>
      <c r="ISM16" s="183"/>
      <c r="ISN16" s="126"/>
      <c r="ISO16" s="183"/>
      <c r="ISP16" s="126"/>
      <c r="ISQ16" s="183"/>
      <c r="ISR16" s="126"/>
      <c r="ISS16" s="183"/>
      <c r="IST16" s="126"/>
      <c r="ISU16" s="183"/>
      <c r="ISV16" s="126"/>
      <c r="ISW16" s="183"/>
      <c r="ISX16" s="126"/>
      <c r="ISY16" s="183"/>
      <c r="ISZ16" s="126"/>
      <c r="ITA16" s="183"/>
      <c r="ITB16" s="126"/>
      <c r="ITC16" s="183"/>
      <c r="ITD16" s="126"/>
      <c r="ITE16" s="183"/>
      <c r="ITF16" s="126"/>
      <c r="ITG16" s="183"/>
      <c r="ITH16" s="126"/>
      <c r="ITI16" s="183"/>
      <c r="ITJ16" s="126"/>
      <c r="ITK16" s="183"/>
      <c r="ITL16" s="126"/>
      <c r="ITM16" s="183"/>
      <c r="ITN16" s="126"/>
      <c r="ITO16" s="183"/>
      <c r="ITP16" s="126"/>
      <c r="ITQ16" s="183"/>
      <c r="ITR16" s="126"/>
      <c r="ITS16" s="183"/>
      <c r="ITT16" s="126"/>
      <c r="ITU16" s="183"/>
      <c r="ITV16" s="126"/>
      <c r="ITW16" s="183"/>
      <c r="ITX16" s="126"/>
      <c r="ITY16" s="183"/>
      <c r="ITZ16" s="126"/>
      <c r="IUA16" s="183"/>
      <c r="IUB16" s="126"/>
      <c r="IUC16" s="183"/>
      <c r="IUD16" s="126"/>
      <c r="IUE16" s="183"/>
      <c r="IUF16" s="126"/>
      <c r="IUG16" s="183"/>
      <c r="IUH16" s="126"/>
      <c r="IUI16" s="183"/>
      <c r="IUJ16" s="126"/>
      <c r="IUK16" s="183"/>
      <c r="IUL16" s="126"/>
      <c r="IUM16" s="183"/>
      <c r="IUN16" s="126"/>
      <c r="IUO16" s="183"/>
      <c r="IUP16" s="126"/>
      <c r="IUQ16" s="183"/>
      <c r="IUR16" s="126"/>
      <c r="IUS16" s="183"/>
      <c r="IUT16" s="126"/>
      <c r="IUU16" s="183"/>
      <c r="IUV16" s="126"/>
      <c r="IUW16" s="183"/>
      <c r="IUX16" s="126"/>
      <c r="IUY16" s="183"/>
      <c r="IUZ16" s="126"/>
      <c r="IVA16" s="183"/>
      <c r="IVB16" s="126"/>
      <c r="IVC16" s="183"/>
      <c r="IVD16" s="126"/>
      <c r="IVE16" s="183"/>
      <c r="IVF16" s="126"/>
      <c r="IVG16" s="183"/>
      <c r="IVH16" s="126"/>
      <c r="IVI16" s="183"/>
      <c r="IVJ16" s="126"/>
      <c r="IVK16" s="183"/>
      <c r="IVL16" s="126"/>
      <c r="IVM16" s="183"/>
      <c r="IVN16" s="126"/>
      <c r="IVO16" s="183"/>
      <c r="IVP16" s="126"/>
      <c r="IVQ16" s="183"/>
      <c r="IVR16" s="126"/>
      <c r="IVS16" s="183"/>
      <c r="IVT16" s="126"/>
      <c r="IVU16" s="183"/>
      <c r="IVV16" s="126"/>
      <c r="IVW16" s="183"/>
      <c r="IVX16" s="126"/>
      <c r="IVY16" s="183"/>
      <c r="IVZ16" s="126"/>
      <c r="IWA16" s="183"/>
      <c r="IWB16" s="126"/>
      <c r="IWC16" s="183"/>
      <c r="IWD16" s="126"/>
      <c r="IWE16" s="183"/>
      <c r="IWF16" s="126"/>
      <c r="IWG16" s="183"/>
      <c r="IWH16" s="126"/>
      <c r="IWI16" s="183"/>
      <c r="IWJ16" s="126"/>
      <c r="IWK16" s="183"/>
      <c r="IWL16" s="126"/>
      <c r="IWM16" s="183"/>
      <c r="IWN16" s="126"/>
      <c r="IWO16" s="183"/>
      <c r="IWP16" s="126"/>
      <c r="IWQ16" s="183"/>
      <c r="IWR16" s="126"/>
      <c r="IWS16" s="183"/>
      <c r="IWT16" s="126"/>
      <c r="IWU16" s="183"/>
      <c r="IWV16" s="126"/>
      <c r="IWW16" s="183"/>
      <c r="IWX16" s="126"/>
      <c r="IWY16" s="183"/>
      <c r="IWZ16" s="126"/>
      <c r="IXA16" s="183"/>
      <c r="IXB16" s="126"/>
      <c r="IXC16" s="183"/>
      <c r="IXD16" s="126"/>
      <c r="IXE16" s="183"/>
      <c r="IXF16" s="126"/>
      <c r="IXG16" s="183"/>
      <c r="IXH16" s="126"/>
      <c r="IXI16" s="183"/>
      <c r="IXJ16" s="126"/>
      <c r="IXK16" s="183"/>
      <c r="IXL16" s="126"/>
      <c r="IXM16" s="183"/>
      <c r="IXN16" s="126"/>
      <c r="IXO16" s="183"/>
      <c r="IXP16" s="126"/>
      <c r="IXQ16" s="183"/>
      <c r="IXR16" s="126"/>
      <c r="IXS16" s="183"/>
      <c r="IXT16" s="126"/>
      <c r="IXU16" s="183"/>
      <c r="IXV16" s="126"/>
      <c r="IXW16" s="183"/>
      <c r="IXX16" s="126"/>
      <c r="IXY16" s="183"/>
      <c r="IXZ16" s="126"/>
      <c r="IYA16" s="183"/>
      <c r="IYB16" s="126"/>
      <c r="IYC16" s="183"/>
      <c r="IYD16" s="126"/>
      <c r="IYE16" s="183"/>
      <c r="IYF16" s="126"/>
      <c r="IYG16" s="183"/>
      <c r="IYH16" s="126"/>
      <c r="IYI16" s="183"/>
      <c r="IYJ16" s="126"/>
      <c r="IYK16" s="183"/>
      <c r="IYL16" s="126"/>
      <c r="IYM16" s="183"/>
      <c r="IYN16" s="126"/>
      <c r="IYO16" s="183"/>
      <c r="IYP16" s="126"/>
      <c r="IYQ16" s="183"/>
      <c r="IYR16" s="126"/>
      <c r="IYS16" s="183"/>
      <c r="IYT16" s="126"/>
      <c r="IYU16" s="183"/>
      <c r="IYV16" s="126"/>
      <c r="IYW16" s="183"/>
      <c r="IYX16" s="126"/>
      <c r="IYY16" s="183"/>
      <c r="IYZ16" s="126"/>
      <c r="IZA16" s="183"/>
      <c r="IZB16" s="126"/>
      <c r="IZC16" s="183"/>
      <c r="IZD16" s="126"/>
      <c r="IZE16" s="183"/>
      <c r="IZF16" s="126"/>
      <c r="IZG16" s="183"/>
      <c r="IZH16" s="126"/>
      <c r="IZI16" s="183"/>
      <c r="IZJ16" s="126"/>
      <c r="IZK16" s="183"/>
      <c r="IZL16" s="126"/>
      <c r="IZM16" s="183"/>
      <c r="IZN16" s="126"/>
      <c r="IZO16" s="183"/>
      <c r="IZP16" s="126"/>
      <c r="IZQ16" s="183"/>
      <c r="IZR16" s="126"/>
      <c r="IZS16" s="183"/>
      <c r="IZT16" s="126"/>
      <c r="IZU16" s="183"/>
      <c r="IZV16" s="126"/>
      <c r="IZW16" s="183"/>
      <c r="IZX16" s="126"/>
      <c r="IZY16" s="183"/>
      <c r="IZZ16" s="126"/>
      <c r="JAA16" s="183"/>
      <c r="JAB16" s="126"/>
      <c r="JAC16" s="183"/>
      <c r="JAD16" s="126"/>
      <c r="JAE16" s="183"/>
      <c r="JAF16" s="126"/>
      <c r="JAG16" s="183"/>
      <c r="JAH16" s="126"/>
      <c r="JAI16" s="183"/>
      <c r="JAJ16" s="126"/>
      <c r="JAK16" s="183"/>
      <c r="JAL16" s="126"/>
      <c r="JAM16" s="183"/>
      <c r="JAN16" s="126"/>
      <c r="JAO16" s="183"/>
      <c r="JAP16" s="126"/>
      <c r="JAQ16" s="183"/>
      <c r="JAR16" s="126"/>
      <c r="JAS16" s="183"/>
      <c r="JAT16" s="126"/>
      <c r="JAU16" s="183"/>
      <c r="JAV16" s="126"/>
      <c r="JAW16" s="183"/>
      <c r="JAX16" s="126"/>
      <c r="JAY16" s="183"/>
      <c r="JAZ16" s="126"/>
      <c r="JBA16" s="183"/>
      <c r="JBB16" s="126"/>
      <c r="JBC16" s="183"/>
      <c r="JBD16" s="126"/>
      <c r="JBE16" s="183"/>
      <c r="JBF16" s="126"/>
      <c r="JBG16" s="183"/>
      <c r="JBH16" s="126"/>
      <c r="JBI16" s="183"/>
      <c r="JBJ16" s="126"/>
      <c r="JBK16" s="183"/>
      <c r="JBL16" s="126"/>
      <c r="JBM16" s="183"/>
      <c r="JBN16" s="126"/>
      <c r="JBO16" s="183"/>
      <c r="JBP16" s="126"/>
      <c r="JBQ16" s="183"/>
      <c r="JBR16" s="126"/>
      <c r="JBS16" s="183"/>
      <c r="JBT16" s="126"/>
      <c r="JBU16" s="183"/>
      <c r="JBV16" s="126"/>
      <c r="JBW16" s="183"/>
      <c r="JBX16" s="126"/>
      <c r="JBY16" s="183"/>
      <c r="JBZ16" s="126"/>
      <c r="JCA16" s="183"/>
      <c r="JCB16" s="126"/>
      <c r="JCC16" s="183"/>
      <c r="JCD16" s="126"/>
      <c r="JCE16" s="183"/>
      <c r="JCF16" s="126"/>
      <c r="JCG16" s="183"/>
      <c r="JCH16" s="126"/>
      <c r="JCI16" s="183"/>
      <c r="JCJ16" s="126"/>
      <c r="JCK16" s="183"/>
      <c r="JCL16" s="126"/>
      <c r="JCM16" s="183"/>
      <c r="JCN16" s="126"/>
      <c r="JCO16" s="183"/>
      <c r="JCP16" s="126"/>
      <c r="JCQ16" s="183"/>
      <c r="JCR16" s="126"/>
      <c r="JCS16" s="183"/>
      <c r="JCT16" s="126"/>
      <c r="JCU16" s="183"/>
      <c r="JCV16" s="126"/>
      <c r="JCW16" s="183"/>
      <c r="JCX16" s="126"/>
      <c r="JCY16" s="183"/>
      <c r="JCZ16" s="126"/>
      <c r="JDA16" s="183"/>
      <c r="JDB16" s="126"/>
      <c r="JDC16" s="183"/>
      <c r="JDD16" s="126"/>
      <c r="JDE16" s="183"/>
      <c r="JDF16" s="126"/>
      <c r="JDG16" s="183"/>
      <c r="JDH16" s="126"/>
      <c r="JDI16" s="183"/>
      <c r="JDJ16" s="126"/>
      <c r="JDK16" s="183"/>
      <c r="JDL16" s="126"/>
      <c r="JDM16" s="183"/>
      <c r="JDN16" s="126"/>
      <c r="JDO16" s="183"/>
      <c r="JDP16" s="126"/>
      <c r="JDQ16" s="183"/>
      <c r="JDR16" s="126"/>
      <c r="JDS16" s="183"/>
      <c r="JDT16" s="126"/>
      <c r="JDU16" s="183"/>
      <c r="JDV16" s="126"/>
      <c r="JDW16" s="183"/>
      <c r="JDX16" s="126"/>
      <c r="JDY16" s="183"/>
      <c r="JDZ16" s="126"/>
      <c r="JEA16" s="183"/>
      <c r="JEB16" s="126"/>
      <c r="JEC16" s="183"/>
      <c r="JED16" s="126"/>
      <c r="JEE16" s="183"/>
      <c r="JEF16" s="126"/>
      <c r="JEG16" s="183"/>
      <c r="JEH16" s="126"/>
      <c r="JEI16" s="183"/>
      <c r="JEJ16" s="126"/>
      <c r="JEK16" s="183"/>
      <c r="JEL16" s="126"/>
      <c r="JEM16" s="183"/>
      <c r="JEN16" s="126"/>
      <c r="JEO16" s="183"/>
      <c r="JEP16" s="126"/>
      <c r="JEQ16" s="183"/>
      <c r="JER16" s="126"/>
      <c r="JES16" s="183"/>
      <c r="JET16" s="126"/>
      <c r="JEU16" s="183"/>
      <c r="JEV16" s="126"/>
      <c r="JEW16" s="183"/>
      <c r="JEX16" s="126"/>
      <c r="JEY16" s="183"/>
      <c r="JEZ16" s="126"/>
      <c r="JFA16" s="183"/>
      <c r="JFB16" s="126"/>
      <c r="JFC16" s="183"/>
      <c r="JFD16" s="126"/>
      <c r="JFE16" s="183"/>
      <c r="JFF16" s="126"/>
      <c r="JFG16" s="183"/>
      <c r="JFH16" s="126"/>
      <c r="JFI16" s="183"/>
      <c r="JFJ16" s="126"/>
      <c r="JFK16" s="183"/>
      <c r="JFL16" s="126"/>
      <c r="JFM16" s="183"/>
      <c r="JFN16" s="126"/>
      <c r="JFO16" s="183"/>
      <c r="JFP16" s="126"/>
      <c r="JFQ16" s="183"/>
      <c r="JFR16" s="126"/>
      <c r="JFS16" s="183"/>
      <c r="JFT16" s="126"/>
      <c r="JFU16" s="183"/>
      <c r="JFV16" s="126"/>
      <c r="JFW16" s="183"/>
      <c r="JFX16" s="126"/>
      <c r="JFY16" s="183"/>
      <c r="JFZ16" s="126"/>
      <c r="JGA16" s="183"/>
      <c r="JGB16" s="126"/>
      <c r="JGC16" s="183"/>
      <c r="JGD16" s="126"/>
      <c r="JGE16" s="183"/>
      <c r="JGF16" s="126"/>
      <c r="JGG16" s="183"/>
      <c r="JGH16" s="126"/>
      <c r="JGI16" s="183"/>
      <c r="JGJ16" s="126"/>
      <c r="JGK16" s="183"/>
      <c r="JGL16" s="126"/>
      <c r="JGM16" s="183"/>
      <c r="JGN16" s="126"/>
      <c r="JGO16" s="183"/>
      <c r="JGP16" s="126"/>
      <c r="JGQ16" s="183"/>
      <c r="JGR16" s="126"/>
      <c r="JGS16" s="183"/>
      <c r="JGT16" s="126"/>
      <c r="JGU16" s="183"/>
      <c r="JGV16" s="126"/>
      <c r="JGW16" s="183"/>
      <c r="JGX16" s="126"/>
      <c r="JGY16" s="183"/>
      <c r="JGZ16" s="126"/>
      <c r="JHA16" s="183"/>
      <c r="JHB16" s="126"/>
      <c r="JHC16" s="183"/>
      <c r="JHD16" s="126"/>
      <c r="JHE16" s="183"/>
      <c r="JHF16" s="126"/>
      <c r="JHG16" s="183"/>
      <c r="JHH16" s="126"/>
      <c r="JHI16" s="183"/>
      <c r="JHJ16" s="126"/>
      <c r="JHK16" s="183"/>
      <c r="JHL16" s="126"/>
      <c r="JHM16" s="183"/>
      <c r="JHN16" s="126"/>
      <c r="JHO16" s="183"/>
      <c r="JHP16" s="126"/>
      <c r="JHQ16" s="183"/>
      <c r="JHR16" s="126"/>
      <c r="JHS16" s="183"/>
      <c r="JHT16" s="126"/>
      <c r="JHU16" s="183"/>
      <c r="JHV16" s="126"/>
      <c r="JHW16" s="183"/>
      <c r="JHX16" s="126"/>
      <c r="JHY16" s="183"/>
      <c r="JHZ16" s="126"/>
      <c r="JIA16" s="183"/>
      <c r="JIB16" s="126"/>
      <c r="JIC16" s="183"/>
      <c r="JID16" s="126"/>
      <c r="JIE16" s="183"/>
      <c r="JIF16" s="126"/>
      <c r="JIG16" s="183"/>
      <c r="JIH16" s="126"/>
      <c r="JII16" s="183"/>
      <c r="JIJ16" s="126"/>
      <c r="JIK16" s="183"/>
      <c r="JIL16" s="126"/>
      <c r="JIM16" s="183"/>
      <c r="JIN16" s="126"/>
      <c r="JIO16" s="183"/>
      <c r="JIP16" s="126"/>
      <c r="JIQ16" s="183"/>
      <c r="JIR16" s="126"/>
      <c r="JIS16" s="183"/>
      <c r="JIT16" s="126"/>
      <c r="JIU16" s="183"/>
      <c r="JIV16" s="126"/>
      <c r="JIW16" s="183"/>
      <c r="JIX16" s="126"/>
      <c r="JIY16" s="183"/>
      <c r="JIZ16" s="126"/>
      <c r="JJA16" s="183"/>
      <c r="JJB16" s="126"/>
      <c r="JJC16" s="183"/>
      <c r="JJD16" s="126"/>
      <c r="JJE16" s="183"/>
      <c r="JJF16" s="126"/>
      <c r="JJG16" s="183"/>
      <c r="JJH16" s="126"/>
      <c r="JJI16" s="183"/>
      <c r="JJJ16" s="126"/>
      <c r="JJK16" s="183"/>
      <c r="JJL16" s="126"/>
      <c r="JJM16" s="183"/>
      <c r="JJN16" s="126"/>
      <c r="JJO16" s="183"/>
      <c r="JJP16" s="126"/>
      <c r="JJQ16" s="183"/>
      <c r="JJR16" s="126"/>
      <c r="JJS16" s="183"/>
      <c r="JJT16" s="126"/>
      <c r="JJU16" s="183"/>
      <c r="JJV16" s="126"/>
      <c r="JJW16" s="183"/>
      <c r="JJX16" s="126"/>
      <c r="JJY16" s="183"/>
      <c r="JJZ16" s="126"/>
      <c r="JKA16" s="183"/>
      <c r="JKB16" s="126"/>
      <c r="JKC16" s="183"/>
      <c r="JKD16" s="126"/>
      <c r="JKE16" s="183"/>
      <c r="JKF16" s="126"/>
      <c r="JKG16" s="183"/>
      <c r="JKH16" s="126"/>
      <c r="JKI16" s="183"/>
      <c r="JKJ16" s="126"/>
      <c r="JKK16" s="183"/>
      <c r="JKL16" s="126"/>
      <c r="JKM16" s="183"/>
      <c r="JKN16" s="126"/>
      <c r="JKO16" s="183"/>
      <c r="JKP16" s="126"/>
      <c r="JKQ16" s="183"/>
      <c r="JKR16" s="126"/>
      <c r="JKS16" s="183"/>
      <c r="JKT16" s="126"/>
      <c r="JKU16" s="183"/>
      <c r="JKV16" s="126"/>
      <c r="JKW16" s="183"/>
      <c r="JKX16" s="126"/>
      <c r="JKY16" s="183"/>
      <c r="JKZ16" s="126"/>
      <c r="JLA16" s="183"/>
      <c r="JLB16" s="126"/>
      <c r="JLC16" s="183"/>
      <c r="JLD16" s="126"/>
      <c r="JLE16" s="183"/>
      <c r="JLF16" s="126"/>
      <c r="JLG16" s="183"/>
      <c r="JLH16" s="126"/>
      <c r="JLI16" s="183"/>
      <c r="JLJ16" s="126"/>
      <c r="JLK16" s="183"/>
      <c r="JLL16" s="126"/>
      <c r="JLM16" s="183"/>
      <c r="JLN16" s="126"/>
      <c r="JLO16" s="183"/>
      <c r="JLP16" s="126"/>
      <c r="JLQ16" s="183"/>
      <c r="JLR16" s="126"/>
      <c r="JLS16" s="183"/>
      <c r="JLT16" s="126"/>
      <c r="JLU16" s="183"/>
      <c r="JLV16" s="126"/>
      <c r="JLW16" s="183"/>
      <c r="JLX16" s="126"/>
      <c r="JLY16" s="183"/>
      <c r="JLZ16" s="126"/>
      <c r="JMA16" s="183"/>
      <c r="JMB16" s="126"/>
      <c r="JMC16" s="183"/>
      <c r="JMD16" s="126"/>
      <c r="JME16" s="183"/>
      <c r="JMF16" s="126"/>
      <c r="JMG16" s="183"/>
      <c r="JMH16" s="126"/>
      <c r="JMI16" s="183"/>
      <c r="JMJ16" s="126"/>
      <c r="JMK16" s="183"/>
      <c r="JML16" s="126"/>
      <c r="JMM16" s="183"/>
      <c r="JMN16" s="126"/>
      <c r="JMO16" s="183"/>
      <c r="JMP16" s="126"/>
      <c r="JMQ16" s="183"/>
      <c r="JMR16" s="126"/>
      <c r="JMS16" s="183"/>
      <c r="JMT16" s="126"/>
      <c r="JMU16" s="183"/>
      <c r="JMV16" s="126"/>
      <c r="JMW16" s="183"/>
      <c r="JMX16" s="126"/>
      <c r="JMY16" s="183"/>
      <c r="JMZ16" s="126"/>
      <c r="JNA16" s="183"/>
      <c r="JNB16" s="126"/>
      <c r="JNC16" s="183"/>
      <c r="JND16" s="126"/>
      <c r="JNE16" s="183"/>
      <c r="JNF16" s="126"/>
      <c r="JNG16" s="183"/>
      <c r="JNH16" s="126"/>
      <c r="JNI16" s="183"/>
      <c r="JNJ16" s="126"/>
      <c r="JNK16" s="183"/>
      <c r="JNL16" s="126"/>
      <c r="JNM16" s="183"/>
      <c r="JNN16" s="126"/>
      <c r="JNO16" s="183"/>
      <c r="JNP16" s="126"/>
      <c r="JNQ16" s="183"/>
      <c r="JNR16" s="126"/>
      <c r="JNS16" s="183"/>
      <c r="JNT16" s="126"/>
      <c r="JNU16" s="183"/>
      <c r="JNV16" s="126"/>
      <c r="JNW16" s="183"/>
      <c r="JNX16" s="126"/>
      <c r="JNY16" s="183"/>
      <c r="JNZ16" s="126"/>
      <c r="JOA16" s="183"/>
      <c r="JOB16" s="126"/>
      <c r="JOC16" s="183"/>
      <c r="JOD16" s="126"/>
      <c r="JOE16" s="183"/>
      <c r="JOF16" s="126"/>
      <c r="JOG16" s="183"/>
      <c r="JOH16" s="126"/>
      <c r="JOI16" s="183"/>
      <c r="JOJ16" s="126"/>
      <c r="JOK16" s="183"/>
      <c r="JOL16" s="126"/>
      <c r="JOM16" s="183"/>
      <c r="JON16" s="126"/>
      <c r="JOO16" s="183"/>
      <c r="JOP16" s="126"/>
      <c r="JOQ16" s="183"/>
      <c r="JOR16" s="126"/>
      <c r="JOS16" s="183"/>
      <c r="JOT16" s="126"/>
      <c r="JOU16" s="183"/>
      <c r="JOV16" s="126"/>
      <c r="JOW16" s="183"/>
      <c r="JOX16" s="126"/>
      <c r="JOY16" s="183"/>
      <c r="JOZ16" s="126"/>
      <c r="JPA16" s="183"/>
      <c r="JPB16" s="126"/>
      <c r="JPC16" s="183"/>
      <c r="JPD16" s="126"/>
      <c r="JPE16" s="183"/>
      <c r="JPF16" s="126"/>
      <c r="JPG16" s="183"/>
      <c r="JPH16" s="126"/>
      <c r="JPI16" s="183"/>
      <c r="JPJ16" s="126"/>
      <c r="JPK16" s="183"/>
      <c r="JPL16" s="126"/>
      <c r="JPM16" s="183"/>
      <c r="JPN16" s="126"/>
      <c r="JPO16" s="183"/>
      <c r="JPP16" s="126"/>
      <c r="JPQ16" s="183"/>
      <c r="JPR16" s="126"/>
      <c r="JPS16" s="183"/>
      <c r="JPT16" s="126"/>
      <c r="JPU16" s="183"/>
      <c r="JPV16" s="126"/>
      <c r="JPW16" s="183"/>
      <c r="JPX16" s="126"/>
      <c r="JPY16" s="183"/>
      <c r="JPZ16" s="126"/>
      <c r="JQA16" s="183"/>
      <c r="JQB16" s="126"/>
      <c r="JQC16" s="183"/>
      <c r="JQD16" s="126"/>
      <c r="JQE16" s="183"/>
      <c r="JQF16" s="126"/>
      <c r="JQG16" s="183"/>
      <c r="JQH16" s="126"/>
      <c r="JQI16" s="183"/>
      <c r="JQJ16" s="126"/>
      <c r="JQK16" s="183"/>
      <c r="JQL16" s="126"/>
      <c r="JQM16" s="183"/>
      <c r="JQN16" s="126"/>
      <c r="JQO16" s="183"/>
      <c r="JQP16" s="126"/>
      <c r="JQQ16" s="183"/>
      <c r="JQR16" s="126"/>
      <c r="JQS16" s="183"/>
      <c r="JQT16" s="126"/>
      <c r="JQU16" s="183"/>
      <c r="JQV16" s="126"/>
      <c r="JQW16" s="183"/>
      <c r="JQX16" s="126"/>
      <c r="JQY16" s="183"/>
      <c r="JQZ16" s="126"/>
      <c r="JRA16" s="183"/>
      <c r="JRB16" s="126"/>
      <c r="JRC16" s="183"/>
      <c r="JRD16" s="126"/>
      <c r="JRE16" s="183"/>
      <c r="JRF16" s="126"/>
      <c r="JRG16" s="183"/>
      <c r="JRH16" s="126"/>
      <c r="JRI16" s="183"/>
      <c r="JRJ16" s="126"/>
      <c r="JRK16" s="183"/>
      <c r="JRL16" s="126"/>
      <c r="JRM16" s="183"/>
      <c r="JRN16" s="126"/>
      <c r="JRO16" s="183"/>
      <c r="JRP16" s="126"/>
      <c r="JRQ16" s="183"/>
      <c r="JRR16" s="126"/>
      <c r="JRS16" s="183"/>
      <c r="JRT16" s="126"/>
      <c r="JRU16" s="183"/>
      <c r="JRV16" s="126"/>
      <c r="JRW16" s="183"/>
      <c r="JRX16" s="126"/>
      <c r="JRY16" s="183"/>
      <c r="JRZ16" s="126"/>
      <c r="JSA16" s="183"/>
      <c r="JSB16" s="126"/>
      <c r="JSC16" s="183"/>
      <c r="JSD16" s="126"/>
      <c r="JSE16" s="183"/>
      <c r="JSF16" s="126"/>
      <c r="JSG16" s="183"/>
      <c r="JSH16" s="126"/>
      <c r="JSI16" s="183"/>
      <c r="JSJ16" s="126"/>
      <c r="JSK16" s="183"/>
      <c r="JSL16" s="126"/>
      <c r="JSM16" s="183"/>
      <c r="JSN16" s="126"/>
      <c r="JSO16" s="183"/>
      <c r="JSP16" s="126"/>
      <c r="JSQ16" s="183"/>
      <c r="JSR16" s="126"/>
      <c r="JSS16" s="183"/>
      <c r="JST16" s="126"/>
      <c r="JSU16" s="183"/>
      <c r="JSV16" s="126"/>
      <c r="JSW16" s="183"/>
      <c r="JSX16" s="126"/>
      <c r="JSY16" s="183"/>
      <c r="JSZ16" s="126"/>
      <c r="JTA16" s="183"/>
      <c r="JTB16" s="126"/>
      <c r="JTC16" s="183"/>
      <c r="JTD16" s="126"/>
      <c r="JTE16" s="183"/>
      <c r="JTF16" s="126"/>
      <c r="JTG16" s="183"/>
      <c r="JTH16" s="126"/>
      <c r="JTI16" s="183"/>
      <c r="JTJ16" s="126"/>
      <c r="JTK16" s="183"/>
      <c r="JTL16" s="126"/>
      <c r="JTM16" s="183"/>
      <c r="JTN16" s="126"/>
      <c r="JTO16" s="183"/>
      <c r="JTP16" s="126"/>
      <c r="JTQ16" s="183"/>
      <c r="JTR16" s="126"/>
      <c r="JTS16" s="183"/>
      <c r="JTT16" s="126"/>
      <c r="JTU16" s="183"/>
      <c r="JTV16" s="126"/>
      <c r="JTW16" s="183"/>
      <c r="JTX16" s="126"/>
      <c r="JTY16" s="183"/>
      <c r="JTZ16" s="126"/>
      <c r="JUA16" s="183"/>
      <c r="JUB16" s="126"/>
      <c r="JUC16" s="183"/>
      <c r="JUD16" s="126"/>
      <c r="JUE16" s="183"/>
      <c r="JUF16" s="126"/>
      <c r="JUG16" s="183"/>
      <c r="JUH16" s="126"/>
      <c r="JUI16" s="183"/>
      <c r="JUJ16" s="126"/>
      <c r="JUK16" s="183"/>
      <c r="JUL16" s="126"/>
      <c r="JUM16" s="183"/>
      <c r="JUN16" s="126"/>
      <c r="JUO16" s="183"/>
      <c r="JUP16" s="126"/>
      <c r="JUQ16" s="183"/>
      <c r="JUR16" s="126"/>
      <c r="JUS16" s="183"/>
      <c r="JUT16" s="126"/>
      <c r="JUU16" s="183"/>
      <c r="JUV16" s="126"/>
      <c r="JUW16" s="183"/>
      <c r="JUX16" s="126"/>
      <c r="JUY16" s="183"/>
      <c r="JUZ16" s="126"/>
      <c r="JVA16" s="183"/>
      <c r="JVB16" s="126"/>
      <c r="JVC16" s="183"/>
      <c r="JVD16" s="126"/>
      <c r="JVE16" s="183"/>
      <c r="JVF16" s="126"/>
      <c r="JVG16" s="183"/>
      <c r="JVH16" s="126"/>
      <c r="JVI16" s="183"/>
      <c r="JVJ16" s="126"/>
      <c r="JVK16" s="183"/>
      <c r="JVL16" s="126"/>
      <c r="JVM16" s="183"/>
      <c r="JVN16" s="126"/>
      <c r="JVO16" s="183"/>
      <c r="JVP16" s="126"/>
      <c r="JVQ16" s="183"/>
      <c r="JVR16" s="126"/>
      <c r="JVS16" s="183"/>
      <c r="JVT16" s="126"/>
      <c r="JVU16" s="183"/>
      <c r="JVV16" s="126"/>
      <c r="JVW16" s="183"/>
      <c r="JVX16" s="126"/>
      <c r="JVY16" s="183"/>
      <c r="JVZ16" s="126"/>
      <c r="JWA16" s="183"/>
      <c r="JWB16" s="126"/>
      <c r="JWC16" s="183"/>
      <c r="JWD16" s="126"/>
      <c r="JWE16" s="183"/>
      <c r="JWF16" s="126"/>
      <c r="JWG16" s="183"/>
      <c r="JWH16" s="126"/>
      <c r="JWI16" s="183"/>
      <c r="JWJ16" s="126"/>
      <c r="JWK16" s="183"/>
      <c r="JWL16" s="126"/>
      <c r="JWM16" s="183"/>
      <c r="JWN16" s="126"/>
      <c r="JWO16" s="183"/>
      <c r="JWP16" s="126"/>
      <c r="JWQ16" s="183"/>
      <c r="JWR16" s="126"/>
      <c r="JWS16" s="183"/>
      <c r="JWT16" s="126"/>
      <c r="JWU16" s="183"/>
      <c r="JWV16" s="126"/>
      <c r="JWW16" s="183"/>
      <c r="JWX16" s="126"/>
      <c r="JWY16" s="183"/>
      <c r="JWZ16" s="126"/>
      <c r="JXA16" s="183"/>
      <c r="JXB16" s="126"/>
      <c r="JXC16" s="183"/>
      <c r="JXD16" s="126"/>
      <c r="JXE16" s="183"/>
      <c r="JXF16" s="126"/>
      <c r="JXG16" s="183"/>
      <c r="JXH16" s="126"/>
      <c r="JXI16" s="183"/>
      <c r="JXJ16" s="126"/>
      <c r="JXK16" s="183"/>
      <c r="JXL16" s="126"/>
      <c r="JXM16" s="183"/>
      <c r="JXN16" s="126"/>
      <c r="JXO16" s="183"/>
      <c r="JXP16" s="126"/>
      <c r="JXQ16" s="183"/>
      <c r="JXR16" s="126"/>
      <c r="JXS16" s="183"/>
      <c r="JXT16" s="126"/>
      <c r="JXU16" s="183"/>
      <c r="JXV16" s="126"/>
      <c r="JXW16" s="183"/>
      <c r="JXX16" s="126"/>
      <c r="JXY16" s="183"/>
      <c r="JXZ16" s="126"/>
      <c r="JYA16" s="183"/>
      <c r="JYB16" s="126"/>
      <c r="JYC16" s="183"/>
      <c r="JYD16" s="126"/>
      <c r="JYE16" s="183"/>
      <c r="JYF16" s="126"/>
      <c r="JYG16" s="183"/>
      <c r="JYH16" s="126"/>
      <c r="JYI16" s="183"/>
      <c r="JYJ16" s="126"/>
      <c r="JYK16" s="183"/>
      <c r="JYL16" s="126"/>
      <c r="JYM16" s="183"/>
      <c r="JYN16" s="126"/>
      <c r="JYO16" s="183"/>
      <c r="JYP16" s="126"/>
      <c r="JYQ16" s="183"/>
      <c r="JYR16" s="126"/>
      <c r="JYS16" s="183"/>
      <c r="JYT16" s="126"/>
      <c r="JYU16" s="183"/>
      <c r="JYV16" s="126"/>
      <c r="JYW16" s="183"/>
      <c r="JYX16" s="126"/>
      <c r="JYY16" s="183"/>
      <c r="JYZ16" s="126"/>
      <c r="JZA16" s="183"/>
      <c r="JZB16" s="126"/>
      <c r="JZC16" s="183"/>
      <c r="JZD16" s="126"/>
      <c r="JZE16" s="183"/>
      <c r="JZF16" s="126"/>
      <c r="JZG16" s="183"/>
      <c r="JZH16" s="126"/>
      <c r="JZI16" s="183"/>
      <c r="JZJ16" s="126"/>
      <c r="JZK16" s="183"/>
      <c r="JZL16" s="126"/>
      <c r="JZM16" s="183"/>
      <c r="JZN16" s="126"/>
      <c r="JZO16" s="183"/>
      <c r="JZP16" s="126"/>
      <c r="JZQ16" s="183"/>
      <c r="JZR16" s="126"/>
      <c r="JZS16" s="183"/>
      <c r="JZT16" s="126"/>
      <c r="JZU16" s="183"/>
      <c r="JZV16" s="126"/>
      <c r="JZW16" s="183"/>
      <c r="JZX16" s="126"/>
      <c r="JZY16" s="183"/>
      <c r="JZZ16" s="126"/>
      <c r="KAA16" s="183"/>
      <c r="KAB16" s="126"/>
      <c r="KAC16" s="183"/>
      <c r="KAD16" s="126"/>
      <c r="KAE16" s="183"/>
      <c r="KAF16" s="126"/>
      <c r="KAG16" s="183"/>
      <c r="KAH16" s="126"/>
      <c r="KAI16" s="183"/>
      <c r="KAJ16" s="126"/>
      <c r="KAK16" s="183"/>
      <c r="KAL16" s="126"/>
      <c r="KAM16" s="183"/>
      <c r="KAN16" s="126"/>
      <c r="KAO16" s="183"/>
      <c r="KAP16" s="126"/>
      <c r="KAQ16" s="183"/>
      <c r="KAR16" s="126"/>
      <c r="KAS16" s="183"/>
      <c r="KAT16" s="126"/>
      <c r="KAU16" s="183"/>
      <c r="KAV16" s="126"/>
      <c r="KAW16" s="183"/>
      <c r="KAX16" s="126"/>
      <c r="KAY16" s="183"/>
      <c r="KAZ16" s="126"/>
      <c r="KBA16" s="183"/>
      <c r="KBB16" s="126"/>
      <c r="KBC16" s="183"/>
      <c r="KBD16" s="126"/>
      <c r="KBE16" s="183"/>
      <c r="KBF16" s="126"/>
      <c r="KBG16" s="183"/>
      <c r="KBH16" s="126"/>
      <c r="KBI16" s="183"/>
      <c r="KBJ16" s="126"/>
      <c r="KBK16" s="183"/>
      <c r="KBL16" s="126"/>
      <c r="KBM16" s="183"/>
      <c r="KBN16" s="126"/>
      <c r="KBO16" s="183"/>
      <c r="KBP16" s="126"/>
      <c r="KBQ16" s="183"/>
      <c r="KBR16" s="126"/>
      <c r="KBS16" s="183"/>
      <c r="KBT16" s="126"/>
      <c r="KBU16" s="183"/>
      <c r="KBV16" s="126"/>
      <c r="KBW16" s="183"/>
      <c r="KBX16" s="126"/>
      <c r="KBY16" s="183"/>
      <c r="KBZ16" s="126"/>
      <c r="KCA16" s="183"/>
      <c r="KCB16" s="126"/>
      <c r="KCC16" s="183"/>
      <c r="KCD16" s="126"/>
      <c r="KCE16" s="183"/>
      <c r="KCF16" s="126"/>
      <c r="KCG16" s="183"/>
      <c r="KCH16" s="126"/>
      <c r="KCI16" s="183"/>
      <c r="KCJ16" s="126"/>
      <c r="KCK16" s="183"/>
      <c r="KCL16" s="126"/>
      <c r="KCM16" s="183"/>
      <c r="KCN16" s="126"/>
      <c r="KCO16" s="183"/>
      <c r="KCP16" s="126"/>
      <c r="KCQ16" s="183"/>
      <c r="KCR16" s="126"/>
      <c r="KCS16" s="183"/>
      <c r="KCT16" s="126"/>
      <c r="KCU16" s="183"/>
      <c r="KCV16" s="126"/>
      <c r="KCW16" s="183"/>
      <c r="KCX16" s="126"/>
      <c r="KCY16" s="183"/>
      <c r="KCZ16" s="126"/>
      <c r="KDA16" s="183"/>
      <c r="KDB16" s="126"/>
      <c r="KDC16" s="183"/>
      <c r="KDD16" s="126"/>
      <c r="KDE16" s="183"/>
      <c r="KDF16" s="126"/>
      <c r="KDG16" s="183"/>
      <c r="KDH16" s="126"/>
      <c r="KDI16" s="183"/>
      <c r="KDJ16" s="126"/>
      <c r="KDK16" s="183"/>
      <c r="KDL16" s="126"/>
      <c r="KDM16" s="183"/>
      <c r="KDN16" s="126"/>
      <c r="KDO16" s="183"/>
      <c r="KDP16" s="126"/>
      <c r="KDQ16" s="183"/>
      <c r="KDR16" s="126"/>
      <c r="KDS16" s="183"/>
      <c r="KDT16" s="126"/>
      <c r="KDU16" s="183"/>
      <c r="KDV16" s="126"/>
      <c r="KDW16" s="183"/>
      <c r="KDX16" s="126"/>
      <c r="KDY16" s="183"/>
      <c r="KDZ16" s="126"/>
      <c r="KEA16" s="183"/>
      <c r="KEB16" s="126"/>
      <c r="KEC16" s="183"/>
      <c r="KED16" s="126"/>
      <c r="KEE16" s="183"/>
      <c r="KEF16" s="126"/>
      <c r="KEG16" s="183"/>
      <c r="KEH16" s="126"/>
      <c r="KEI16" s="183"/>
      <c r="KEJ16" s="126"/>
      <c r="KEK16" s="183"/>
      <c r="KEL16" s="126"/>
      <c r="KEM16" s="183"/>
      <c r="KEN16" s="126"/>
      <c r="KEO16" s="183"/>
      <c r="KEP16" s="126"/>
      <c r="KEQ16" s="183"/>
      <c r="KER16" s="126"/>
      <c r="KES16" s="183"/>
      <c r="KET16" s="126"/>
      <c r="KEU16" s="183"/>
      <c r="KEV16" s="126"/>
      <c r="KEW16" s="183"/>
      <c r="KEX16" s="126"/>
      <c r="KEY16" s="183"/>
      <c r="KEZ16" s="126"/>
      <c r="KFA16" s="183"/>
      <c r="KFB16" s="126"/>
      <c r="KFC16" s="183"/>
      <c r="KFD16" s="126"/>
      <c r="KFE16" s="183"/>
      <c r="KFF16" s="126"/>
      <c r="KFG16" s="183"/>
      <c r="KFH16" s="126"/>
      <c r="KFI16" s="183"/>
      <c r="KFJ16" s="126"/>
      <c r="KFK16" s="183"/>
      <c r="KFL16" s="126"/>
      <c r="KFM16" s="183"/>
      <c r="KFN16" s="126"/>
      <c r="KFO16" s="183"/>
      <c r="KFP16" s="126"/>
      <c r="KFQ16" s="183"/>
      <c r="KFR16" s="126"/>
      <c r="KFS16" s="183"/>
      <c r="KFT16" s="126"/>
      <c r="KFU16" s="183"/>
      <c r="KFV16" s="126"/>
      <c r="KFW16" s="183"/>
      <c r="KFX16" s="126"/>
      <c r="KFY16" s="183"/>
      <c r="KFZ16" s="126"/>
      <c r="KGA16" s="183"/>
      <c r="KGB16" s="126"/>
      <c r="KGC16" s="183"/>
      <c r="KGD16" s="126"/>
      <c r="KGE16" s="183"/>
      <c r="KGF16" s="126"/>
      <c r="KGG16" s="183"/>
      <c r="KGH16" s="126"/>
      <c r="KGI16" s="183"/>
      <c r="KGJ16" s="126"/>
      <c r="KGK16" s="183"/>
      <c r="KGL16" s="126"/>
      <c r="KGM16" s="183"/>
      <c r="KGN16" s="126"/>
      <c r="KGO16" s="183"/>
      <c r="KGP16" s="126"/>
      <c r="KGQ16" s="183"/>
      <c r="KGR16" s="126"/>
      <c r="KGS16" s="183"/>
      <c r="KGT16" s="126"/>
      <c r="KGU16" s="183"/>
      <c r="KGV16" s="126"/>
      <c r="KGW16" s="183"/>
      <c r="KGX16" s="126"/>
      <c r="KGY16" s="183"/>
      <c r="KGZ16" s="126"/>
      <c r="KHA16" s="183"/>
      <c r="KHB16" s="126"/>
      <c r="KHC16" s="183"/>
      <c r="KHD16" s="126"/>
      <c r="KHE16" s="183"/>
      <c r="KHF16" s="126"/>
      <c r="KHG16" s="183"/>
      <c r="KHH16" s="126"/>
      <c r="KHI16" s="183"/>
      <c r="KHJ16" s="126"/>
      <c r="KHK16" s="183"/>
      <c r="KHL16" s="126"/>
      <c r="KHM16" s="183"/>
      <c r="KHN16" s="126"/>
      <c r="KHO16" s="183"/>
      <c r="KHP16" s="126"/>
      <c r="KHQ16" s="183"/>
      <c r="KHR16" s="126"/>
      <c r="KHS16" s="183"/>
      <c r="KHT16" s="126"/>
      <c r="KHU16" s="183"/>
      <c r="KHV16" s="126"/>
      <c r="KHW16" s="183"/>
      <c r="KHX16" s="126"/>
      <c r="KHY16" s="183"/>
      <c r="KHZ16" s="126"/>
      <c r="KIA16" s="183"/>
      <c r="KIB16" s="126"/>
      <c r="KIC16" s="183"/>
      <c r="KID16" s="126"/>
      <c r="KIE16" s="183"/>
      <c r="KIF16" s="126"/>
      <c r="KIG16" s="183"/>
      <c r="KIH16" s="126"/>
      <c r="KII16" s="183"/>
      <c r="KIJ16" s="126"/>
      <c r="KIK16" s="183"/>
      <c r="KIL16" s="126"/>
      <c r="KIM16" s="183"/>
      <c r="KIN16" s="126"/>
      <c r="KIO16" s="183"/>
      <c r="KIP16" s="126"/>
      <c r="KIQ16" s="183"/>
      <c r="KIR16" s="126"/>
      <c r="KIS16" s="183"/>
      <c r="KIT16" s="126"/>
      <c r="KIU16" s="183"/>
      <c r="KIV16" s="126"/>
      <c r="KIW16" s="183"/>
      <c r="KIX16" s="126"/>
      <c r="KIY16" s="183"/>
      <c r="KIZ16" s="126"/>
      <c r="KJA16" s="183"/>
      <c r="KJB16" s="126"/>
      <c r="KJC16" s="183"/>
      <c r="KJD16" s="126"/>
      <c r="KJE16" s="183"/>
      <c r="KJF16" s="126"/>
      <c r="KJG16" s="183"/>
      <c r="KJH16" s="126"/>
      <c r="KJI16" s="183"/>
      <c r="KJJ16" s="126"/>
      <c r="KJK16" s="183"/>
      <c r="KJL16" s="126"/>
      <c r="KJM16" s="183"/>
      <c r="KJN16" s="126"/>
      <c r="KJO16" s="183"/>
      <c r="KJP16" s="126"/>
      <c r="KJQ16" s="183"/>
      <c r="KJR16" s="126"/>
      <c r="KJS16" s="183"/>
      <c r="KJT16" s="126"/>
      <c r="KJU16" s="183"/>
      <c r="KJV16" s="126"/>
      <c r="KJW16" s="183"/>
      <c r="KJX16" s="126"/>
      <c r="KJY16" s="183"/>
      <c r="KJZ16" s="126"/>
      <c r="KKA16" s="183"/>
      <c r="KKB16" s="126"/>
      <c r="KKC16" s="183"/>
      <c r="KKD16" s="126"/>
      <c r="KKE16" s="183"/>
      <c r="KKF16" s="126"/>
      <c r="KKG16" s="183"/>
      <c r="KKH16" s="126"/>
      <c r="KKI16" s="183"/>
      <c r="KKJ16" s="126"/>
      <c r="KKK16" s="183"/>
      <c r="KKL16" s="126"/>
      <c r="KKM16" s="183"/>
      <c r="KKN16" s="126"/>
      <c r="KKO16" s="183"/>
      <c r="KKP16" s="126"/>
      <c r="KKQ16" s="183"/>
      <c r="KKR16" s="126"/>
      <c r="KKS16" s="183"/>
      <c r="KKT16" s="126"/>
      <c r="KKU16" s="183"/>
      <c r="KKV16" s="126"/>
      <c r="KKW16" s="183"/>
      <c r="KKX16" s="126"/>
      <c r="KKY16" s="183"/>
      <c r="KKZ16" s="126"/>
      <c r="KLA16" s="183"/>
      <c r="KLB16" s="126"/>
      <c r="KLC16" s="183"/>
      <c r="KLD16" s="126"/>
      <c r="KLE16" s="183"/>
      <c r="KLF16" s="126"/>
      <c r="KLG16" s="183"/>
      <c r="KLH16" s="126"/>
      <c r="KLI16" s="183"/>
      <c r="KLJ16" s="126"/>
      <c r="KLK16" s="183"/>
      <c r="KLL16" s="126"/>
      <c r="KLM16" s="183"/>
      <c r="KLN16" s="126"/>
      <c r="KLO16" s="183"/>
      <c r="KLP16" s="126"/>
      <c r="KLQ16" s="183"/>
      <c r="KLR16" s="126"/>
      <c r="KLS16" s="183"/>
      <c r="KLT16" s="126"/>
      <c r="KLU16" s="183"/>
      <c r="KLV16" s="126"/>
      <c r="KLW16" s="183"/>
      <c r="KLX16" s="126"/>
      <c r="KLY16" s="183"/>
      <c r="KLZ16" s="126"/>
      <c r="KMA16" s="183"/>
      <c r="KMB16" s="126"/>
      <c r="KMC16" s="183"/>
      <c r="KMD16" s="126"/>
      <c r="KME16" s="183"/>
      <c r="KMF16" s="126"/>
      <c r="KMG16" s="183"/>
      <c r="KMH16" s="126"/>
      <c r="KMI16" s="183"/>
      <c r="KMJ16" s="126"/>
      <c r="KMK16" s="183"/>
      <c r="KML16" s="126"/>
      <c r="KMM16" s="183"/>
      <c r="KMN16" s="126"/>
      <c r="KMO16" s="183"/>
      <c r="KMP16" s="126"/>
      <c r="KMQ16" s="183"/>
      <c r="KMR16" s="126"/>
      <c r="KMS16" s="183"/>
      <c r="KMT16" s="126"/>
      <c r="KMU16" s="183"/>
      <c r="KMV16" s="126"/>
      <c r="KMW16" s="183"/>
      <c r="KMX16" s="126"/>
      <c r="KMY16" s="183"/>
      <c r="KMZ16" s="126"/>
      <c r="KNA16" s="183"/>
      <c r="KNB16" s="126"/>
      <c r="KNC16" s="183"/>
      <c r="KND16" s="126"/>
      <c r="KNE16" s="183"/>
      <c r="KNF16" s="126"/>
      <c r="KNG16" s="183"/>
      <c r="KNH16" s="126"/>
      <c r="KNI16" s="183"/>
      <c r="KNJ16" s="126"/>
      <c r="KNK16" s="183"/>
      <c r="KNL16" s="126"/>
      <c r="KNM16" s="183"/>
      <c r="KNN16" s="126"/>
      <c r="KNO16" s="183"/>
      <c r="KNP16" s="126"/>
      <c r="KNQ16" s="183"/>
      <c r="KNR16" s="126"/>
      <c r="KNS16" s="183"/>
      <c r="KNT16" s="126"/>
      <c r="KNU16" s="183"/>
      <c r="KNV16" s="126"/>
      <c r="KNW16" s="183"/>
      <c r="KNX16" s="126"/>
      <c r="KNY16" s="183"/>
      <c r="KNZ16" s="126"/>
      <c r="KOA16" s="183"/>
      <c r="KOB16" s="126"/>
      <c r="KOC16" s="183"/>
      <c r="KOD16" s="126"/>
      <c r="KOE16" s="183"/>
      <c r="KOF16" s="126"/>
      <c r="KOG16" s="183"/>
      <c r="KOH16" s="126"/>
      <c r="KOI16" s="183"/>
      <c r="KOJ16" s="126"/>
      <c r="KOK16" s="183"/>
      <c r="KOL16" s="126"/>
      <c r="KOM16" s="183"/>
      <c r="KON16" s="126"/>
      <c r="KOO16" s="183"/>
      <c r="KOP16" s="126"/>
      <c r="KOQ16" s="183"/>
      <c r="KOR16" s="126"/>
      <c r="KOS16" s="183"/>
      <c r="KOT16" s="126"/>
      <c r="KOU16" s="183"/>
      <c r="KOV16" s="126"/>
      <c r="KOW16" s="183"/>
      <c r="KOX16" s="126"/>
      <c r="KOY16" s="183"/>
      <c r="KOZ16" s="126"/>
      <c r="KPA16" s="183"/>
      <c r="KPB16" s="126"/>
      <c r="KPC16" s="183"/>
      <c r="KPD16" s="126"/>
      <c r="KPE16" s="183"/>
      <c r="KPF16" s="126"/>
      <c r="KPG16" s="183"/>
      <c r="KPH16" s="126"/>
      <c r="KPI16" s="183"/>
      <c r="KPJ16" s="126"/>
      <c r="KPK16" s="183"/>
      <c r="KPL16" s="126"/>
      <c r="KPM16" s="183"/>
      <c r="KPN16" s="126"/>
      <c r="KPO16" s="183"/>
      <c r="KPP16" s="126"/>
      <c r="KPQ16" s="183"/>
      <c r="KPR16" s="126"/>
      <c r="KPS16" s="183"/>
      <c r="KPT16" s="126"/>
      <c r="KPU16" s="183"/>
      <c r="KPV16" s="126"/>
      <c r="KPW16" s="183"/>
      <c r="KPX16" s="126"/>
      <c r="KPY16" s="183"/>
      <c r="KPZ16" s="126"/>
      <c r="KQA16" s="183"/>
      <c r="KQB16" s="126"/>
      <c r="KQC16" s="183"/>
      <c r="KQD16" s="126"/>
      <c r="KQE16" s="183"/>
      <c r="KQF16" s="126"/>
      <c r="KQG16" s="183"/>
      <c r="KQH16" s="126"/>
      <c r="KQI16" s="183"/>
      <c r="KQJ16" s="126"/>
      <c r="KQK16" s="183"/>
      <c r="KQL16" s="126"/>
      <c r="KQM16" s="183"/>
      <c r="KQN16" s="126"/>
      <c r="KQO16" s="183"/>
      <c r="KQP16" s="126"/>
      <c r="KQQ16" s="183"/>
      <c r="KQR16" s="126"/>
      <c r="KQS16" s="183"/>
      <c r="KQT16" s="126"/>
      <c r="KQU16" s="183"/>
      <c r="KQV16" s="126"/>
      <c r="KQW16" s="183"/>
      <c r="KQX16" s="126"/>
      <c r="KQY16" s="183"/>
      <c r="KQZ16" s="126"/>
      <c r="KRA16" s="183"/>
      <c r="KRB16" s="126"/>
      <c r="KRC16" s="183"/>
      <c r="KRD16" s="126"/>
      <c r="KRE16" s="183"/>
      <c r="KRF16" s="126"/>
      <c r="KRG16" s="183"/>
      <c r="KRH16" s="126"/>
      <c r="KRI16" s="183"/>
      <c r="KRJ16" s="126"/>
      <c r="KRK16" s="183"/>
      <c r="KRL16" s="126"/>
      <c r="KRM16" s="183"/>
      <c r="KRN16" s="126"/>
      <c r="KRO16" s="183"/>
      <c r="KRP16" s="126"/>
      <c r="KRQ16" s="183"/>
      <c r="KRR16" s="126"/>
      <c r="KRS16" s="183"/>
      <c r="KRT16" s="126"/>
      <c r="KRU16" s="183"/>
      <c r="KRV16" s="126"/>
      <c r="KRW16" s="183"/>
      <c r="KRX16" s="126"/>
      <c r="KRY16" s="183"/>
      <c r="KRZ16" s="126"/>
      <c r="KSA16" s="183"/>
      <c r="KSB16" s="126"/>
      <c r="KSC16" s="183"/>
      <c r="KSD16" s="126"/>
      <c r="KSE16" s="183"/>
      <c r="KSF16" s="126"/>
      <c r="KSG16" s="183"/>
      <c r="KSH16" s="126"/>
      <c r="KSI16" s="183"/>
      <c r="KSJ16" s="126"/>
      <c r="KSK16" s="183"/>
      <c r="KSL16" s="126"/>
      <c r="KSM16" s="183"/>
      <c r="KSN16" s="126"/>
      <c r="KSO16" s="183"/>
      <c r="KSP16" s="126"/>
      <c r="KSQ16" s="183"/>
      <c r="KSR16" s="126"/>
      <c r="KSS16" s="183"/>
      <c r="KST16" s="126"/>
      <c r="KSU16" s="183"/>
      <c r="KSV16" s="126"/>
      <c r="KSW16" s="183"/>
      <c r="KSX16" s="126"/>
      <c r="KSY16" s="183"/>
      <c r="KSZ16" s="126"/>
      <c r="KTA16" s="183"/>
      <c r="KTB16" s="126"/>
      <c r="KTC16" s="183"/>
      <c r="KTD16" s="126"/>
      <c r="KTE16" s="183"/>
      <c r="KTF16" s="126"/>
      <c r="KTG16" s="183"/>
      <c r="KTH16" s="126"/>
      <c r="KTI16" s="183"/>
      <c r="KTJ16" s="126"/>
      <c r="KTK16" s="183"/>
      <c r="KTL16" s="126"/>
      <c r="KTM16" s="183"/>
      <c r="KTN16" s="126"/>
      <c r="KTO16" s="183"/>
      <c r="KTP16" s="126"/>
      <c r="KTQ16" s="183"/>
      <c r="KTR16" s="126"/>
      <c r="KTS16" s="183"/>
      <c r="KTT16" s="126"/>
      <c r="KTU16" s="183"/>
      <c r="KTV16" s="126"/>
      <c r="KTW16" s="183"/>
      <c r="KTX16" s="126"/>
      <c r="KTY16" s="183"/>
      <c r="KTZ16" s="126"/>
      <c r="KUA16" s="183"/>
      <c r="KUB16" s="126"/>
      <c r="KUC16" s="183"/>
      <c r="KUD16" s="126"/>
      <c r="KUE16" s="183"/>
      <c r="KUF16" s="126"/>
      <c r="KUG16" s="183"/>
      <c r="KUH16" s="126"/>
      <c r="KUI16" s="183"/>
      <c r="KUJ16" s="126"/>
      <c r="KUK16" s="183"/>
      <c r="KUL16" s="126"/>
      <c r="KUM16" s="183"/>
      <c r="KUN16" s="126"/>
      <c r="KUO16" s="183"/>
      <c r="KUP16" s="126"/>
      <c r="KUQ16" s="183"/>
      <c r="KUR16" s="126"/>
      <c r="KUS16" s="183"/>
      <c r="KUT16" s="126"/>
      <c r="KUU16" s="183"/>
      <c r="KUV16" s="126"/>
      <c r="KUW16" s="183"/>
      <c r="KUX16" s="126"/>
      <c r="KUY16" s="183"/>
      <c r="KUZ16" s="126"/>
      <c r="KVA16" s="183"/>
      <c r="KVB16" s="126"/>
      <c r="KVC16" s="183"/>
      <c r="KVD16" s="126"/>
      <c r="KVE16" s="183"/>
      <c r="KVF16" s="126"/>
      <c r="KVG16" s="183"/>
      <c r="KVH16" s="126"/>
      <c r="KVI16" s="183"/>
      <c r="KVJ16" s="126"/>
      <c r="KVK16" s="183"/>
      <c r="KVL16" s="126"/>
      <c r="KVM16" s="183"/>
      <c r="KVN16" s="126"/>
      <c r="KVO16" s="183"/>
      <c r="KVP16" s="126"/>
      <c r="KVQ16" s="183"/>
      <c r="KVR16" s="126"/>
      <c r="KVS16" s="183"/>
      <c r="KVT16" s="126"/>
      <c r="KVU16" s="183"/>
      <c r="KVV16" s="126"/>
      <c r="KVW16" s="183"/>
      <c r="KVX16" s="126"/>
      <c r="KVY16" s="183"/>
      <c r="KVZ16" s="126"/>
      <c r="KWA16" s="183"/>
      <c r="KWB16" s="126"/>
      <c r="KWC16" s="183"/>
      <c r="KWD16" s="126"/>
      <c r="KWE16" s="183"/>
      <c r="KWF16" s="126"/>
      <c r="KWG16" s="183"/>
      <c r="KWH16" s="126"/>
      <c r="KWI16" s="183"/>
      <c r="KWJ16" s="126"/>
      <c r="KWK16" s="183"/>
      <c r="KWL16" s="126"/>
      <c r="KWM16" s="183"/>
      <c r="KWN16" s="126"/>
      <c r="KWO16" s="183"/>
      <c r="KWP16" s="126"/>
      <c r="KWQ16" s="183"/>
      <c r="KWR16" s="126"/>
      <c r="KWS16" s="183"/>
      <c r="KWT16" s="126"/>
      <c r="KWU16" s="183"/>
      <c r="KWV16" s="126"/>
      <c r="KWW16" s="183"/>
      <c r="KWX16" s="126"/>
      <c r="KWY16" s="183"/>
      <c r="KWZ16" s="126"/>
      <c r="KXA16" s="183"/>
      <c r="KXB16" s="126"/>
      <c r="KXC16" s="183"/>
      <c r="KXD16" s="126"/>
      <c r="KXE16" s="183"/>
      <c r="KXF16" s="126"/>
      <c r="KXG16" s="183"/>
      <c r="KXH16" s="126"/>
      <c r="KXI16" s="183"/>
      <c r="KXJ16" s="126"/>
      <c r="KXK16" s="183"/>
      <c r="KXL16" s="126"/>
      <c r="KXM16" s="183"/>
      <c r="KXN16" s="126"/>
      <c r="KXO16" s="183"/>
      <c r="KXP16" s="126"/>
      <c r="KXQ16" s="183"/>
      <c r="KXR16" s="126"/>
      <c r="KXS16" s="183"/>
      <c r="KXT16" s="126"/>
      <c r="KXU16" s="183"/>
      <c r="KXV16" s="126"/>
      <c r="KXW16" s="183"/>
      <c r="KXX16" s="126"/>
      <c r="KXY16" s="183"/>
      <c r="KXZ16" s="126"/>
      <c r="KYA16" s="183"/>
      <c r="KYB16" s="126"/>
      <c r="KYC16" s="183"/>
      <c r="KYD16" s="126"/>
      <c r="KYE16" s="183"/>
      <c r="KYF16" s="126"/>
      <c r="KYG16" s="183"/>
      <c r="KYH16" s="126"/>
      <c r="KYI16" s="183"/>
      <c r="KYJ16" s="126"/>
      <c r="KYK16" s="183"/>
      <c r="KYL16" s="126"/>
      <c r="KYM16" s="183"/>
      <c r="KYN16" s="126"/>
      <c r="KYO16" s="183"/>
      <c r="KYP16" s="126"/>
      <c r="KYQ16" s="183"/>
      <c r="KYR16" s="126"/>
      <c r="KYS16" s="183"/>
      <c r="KYT16" s="126"/>
      <c r="KYU16" s="183"/>
      <c r="KYV16" s="126"/>
      <c r="KYW16" s="183"/>
      <c r="KYX16" s="126"/>
      <c r="KYY16" s="183"/>
      <c r="KYZ16" s="126"/>
      <c r="KZA16" s="183"/>
      <c r="KZB16" s="126"/>
      <c r="KZC16" s="183"/>
      <c r="KZD16" s="126"/>
      <c r="KZE16" s="183"/>
      <c r="KZF16" s="126"/>
      <c r="KZG16" s="183"/>
      <c r="KZH16" s="126"/>
      <c r="KZI16" s="183"/>
      <c r="KZJ16" s="126"/>
      <c r="KZK16" s="183"/>
      <c r="KZL16" s="126"/>
      <c r="KZM16" s="183"/>
      <c r="KZN16" s="126"/>
      <c r="KZO16" s="183"/>
      <c r="KZP16" s="126"/>
      <c r="KZQ16" s="183"/>
      <c r="KZR16" s="126"/>
      <c r="KZS16" s="183"/>
      <c r="KZT16" s="126"/>
      <c r="KZU16" s="183"/>
      <c r="KZV16" s="126"/>
      <c r="KZW16" s="183"/>
      <c r="KZX16" s="126"/>
      <c r="KZY16" s="183"/>
      <c r="KZZ16" s="126"/>
      <c r="LAA16" s="183"/>
      <c r="LAB16" s="126"/>
      <c r="LAC16" s="183"/>
      <c r="LAD16" s="126"/>
      <c r="LAE16" s="183"/>
      <c r="LAF16" s="126"/>
      <c r="LAG16" s="183"/>
      <c r="LAH16" s="126"/>
      <c r="LAI16" s="183"/>
      <c r="LAJ16" s="126"/>
      <c r="LAK16" s="183"/>
      <c r="LAL16" s="126"/>
      <c r="LAM16" s="183"/>
      <c r="LAN16" s="126"/>
      <c r="LAO16" s="183"/>
      <c r="LAP16" s="126"/>
      <c r="LAQ16" s="183"/>
      <c r="LAR16" s="126"/>
      <c r="LAS16" s="183"/>
      <c r="LAT16" s="126"/>
      <c r="LAU16" s="183"/>
      <c r="LAV16" s="126"/>
      <c r="LAW16" s="183"/>
      <c r="LAX16" s="126"/>
      <c r="LAY16" s="183"/>
      <c r="LAZ16" s="126"/>
      <c r="LBA16" s="183"/>
      <c r="LBB16" s="126"/>
      <c r="LBC16" s="183"/>
      <c r="LBD16" s="126"/>
      <c r="LBE16" s="183"/>
      <c r="LBF16" s="126"/>
      <c r="LBG16" s="183"/>
      <c r="LBH16" s="126"/>
      <c r="LBI16" s="183"/>
      <c r="LBJ16" s="126"/>
      <c r="LBK16" s="183"/>
      <c r="LBL16" s="126"/>
      <c r="LBM16" s="183"/>
      <c r="LBN16" s="126"/>
      <c r="LBO16" s="183"/>
      <c r="LBP16" s="126"/>
      <c r="LBQ16" s="183"/>
      <c r="LBR16" s="126"/>
      <c r="LBS16" s="183"/>
      <c r="LBT16" s="126"/>
      <c r="LBU16" s="183"/>
      <c r="LBV16" s="126"/>
      <c r="LBW16" s="183"/>
      <c r="LBX16" s="126"/>
      <c r="LBY16" s="183"/>
      <c r="LBZ16" s="126"/>
      <c r="LCA16" s="183"/>
      <c r="LCB16" s="126"/>
      <c r="LCC16" s="183"/>
      <c r="LCD16" s="126"/>
      <c r="LCE16" s="183"/>
      <c r="LCF16" s="126"/>
      <c r="LCG16" s="183"/>
      <c r="LCH16" s="126"/>
      <c r="LCI16" s="183"/>
      <c r="LCJ16" s="126"/>
      <c r="LCK16" s="183"/>
      <c r="LCL16" s="126"/>
      <c r="LCM16" s="183"/>
      <c r="LCN16" s="126"/>
      <c r="LCO16" s="183"/>
      <c r="LCP16" s="126"/>
      <c r="LCQ16" s="183"/>
      <c r="LCR16" s="126"/>
      <c r="LCS16" s="183"/>
      <c r="LCT16" s="126"/>
      <c r="LCU16" s="183"/>
      <c r="LCV16" s="126"/>
      <c r="LCW16" s="183"/>
      <c r="LCX16" s="126"/>
      <c r="LCY16" s="183"/>
      <c r="LCZ16" s="126"/>
      <c r="LDA16" s="183"/>
      <c r="LDB16" s="126"/>
      <c r="LDC16" s="183"/>
      <c r="LDD16" s="126"/>
      <c r="LDE16" s="183"/>
      <c r="LDF16" s="126"/>
      <c r="LDG16" s="183"/>
      <c r="LDH16" s="126"/>
      <c r="LDI16" s="183"/>
      <c r="LDJ16" s="126"/>
      <c r="LDK16" s="183"/>
      <c r="LDL16" s="126"/>
      <c r="LDM16" s="183"/>
      <c r="LDN16" s="126"/>
      <c r="LDO16" s="183"/>
      <c r="LDP16" s="126"/>
      <c r="LDQ16" s="183"/>
      <c r="LDR16" s="126"/>
      <c r="LDS16" s="183"/>
      <c r="LDT16" s="126"/>
      <c r="LDU16" s="183"/>
      <c r="LDV16" s="126"/>
      <c r="LDW16" s="183"/>
      <c r="LDX16" s="126"/>
      <c r="LDY16" s="183"/>
      <c r="LDZ16" s="126"/>
      <c r="LEA16" s="183"/>
      <c r="LEB16" s="126"/>
      <c r="LEC16" s="183"/>
      <c r="LED16" s="126"/>
      <c r="LEE16" s="183"/>
      <c r="LEF16" s="126"/>
      <c r="LEG16" s="183"/>
      <c r="LEH16" s="126"/>
      <c r="LEI16" s="183"/>
      <c r="LEJ16" s="126"/>
      <c r="LEK16" s="183"/>
      <c r="LEL16" s="126"/>
      <c r="LEM16" s="183"/>
      <c r="LEN16" s="126"/>
      <c r="LEO16" s="183"/>
      <c r="LEP16" s="126"/>
      <c r="LEQ16" s="183"/>
      <c r="LER16" s="126"/>
      <c r="LES16" s="183"/>
      <c r="LET16" s="126"/>
      <c r="LEU16" s="183"/>
      <c r="LEV16" s="126"/>
      <c r="LEW16" s="183"/>
      <c r="LEX16" s="126"/>
      <c r="LEY16" s="183"/>
      <c r="LEZ16" s="126"/>
      <c r="LFA16" s="183"/>
      <c r="LFB16" s="126"/>
      <c r="LFC16" s="183"/>
      <c r="LFD16" s="126"/>
      <c r="LFE16" s="183"/>
      <c r="LFF16" s="126"/>
      <c r="LFG16" s="183"/>
      <c r="LFH16" s="126"/>
      <c r="LFI16" s="183"/>
      <c r="LFJ16" s="126"/>
      <c r="LFK16" s="183"/>
      <c r="LFL16" s="126"/>
      <c r="LFM16" s="183"/>
      <c r="LFN16" s="126"/>
      <c r="LFO16" s="183"/>
      <c r="LFP16" s="126"/>
      <c r="LFQ16" s="183"/>
      <c r="LFR16" s="126"/>
      <c r="LFS16" s="183"/>
      <c r="LFT16" s="126"/>
      <c r="LFU16" s="183"/>
      <c r="LFV16" s="126"/>
      <c r="LFW16" s="183"/>
      <c r="LFX16" s="126"/>
      <c r="LFY16" s="183"/>
      <c r="LFZ16" s="126"/>
      <c r="LGA16" s="183"/>
      <c r="LGB16" s="126"/>
      <c r="LGC16" s="183"/>
      <c r="LGD16" s="126"/>
      <c r="LGE16" s="183"/>
      <c r="LGF16" s="126"/>
      <c r="LGG16" s="183"/>
      <c r="LGH16" s="126"/>
      <c r="LGI16" s="183"/>
      <c r="LGJ16" s="126"/>
      <c r="LGK16" s="183"/>
      <c r="LGL16" s="126"/>
      <c r="LGM16" s="183"/>
      <c r="LGN16" s="126"/>
      <c r="LGO16" s="183"/>
      <c r="LGP16" s="126"/>
      <c r="LGQ16" s="183"/>
      <c r="LGR16" s="126"/>
      <c r="LGS16" s="183"/>
      <c r="LGT16" s="126"/>
      <c r="LGU16" s="183"/>
      <c r="LGV16" s="126"/>
      <c r="LGW16" s="183"/>
      <c r="LGX16" s="126"/>
      <c r="LGY16" s="183"/>
      <c r="LGZ16" s="126"/>
      <c r="LHA16" s="183"/>
      <c r="LHB16" s="126"/>
      <c r="LHC16" s="183"/>
      <c r="LHD16" s="126"/>
      <c r="LHE16" s="183"/>
      <c r="LHF16" s="126"/>
      <c r="LHG16" s="183"/>
      <c r="LHH16" s="126"/>
      <c r="LHI16" s="183"/>
      <c r="LHJ16" s="126"/>
      <c r="LHK16" s="183"/>
      <c r="LHL16" s="126"/>
      <c r="LHM16" s="183"/>
      <c r="LHN16" s="126"/>
      <c r="LHO16" s="183"/>
      <c r="LHP16" s="126"/>
      <c r="LHQ16" s="183"/>
      <c r="LHR16" s="126"/>
      <c r="LHS16" s="183"/>
      <c r="LHT16" s="126"/>
      <c r="LHU16" s="183"/>
      <c r="LHV16" s="126"/>
      <c r="LHW16" s="183"/>
      <c r="LHX16" s="126"/>
      <c r="LHY16" s="183"/>
      <c r="LHZ16" s="126"/>
      <c r="LIA16" s="183"/>
      <c r="LIB16" s="126"/>
      <c r="LIC16" s="183"/>
      <c r="LID16" s="126"/>
      <c r="LIE16" s="183"/>
      <c r="LIF16" s="126"/>
      <c r="LIG16" s="183"/>
      <c r="LIH16" s="126"/>
      <c r="LII16" s="183"/>
      <c r="LIJ16" s="126"/>
      <c r="LIK16" s="183"/>
      <c r="LIL16" s="126"/>
      <c r="LIM16" s="183"/>
      <c r="LIN16" s="126"/>
      <c r="LIO16" s="183"/>
      <c r="LIP16" s="126"/>
      <c r="LIQ16" s="183"/>
      <c r="LIR16" s="126"/>
      <c r="LIS16" s="183"/>
      <c r="LIT16" s="126"/>
      <c r="LIU16" s="183"/>
      <c r="LIV16" s="126"/>
      <c r="LIW16" s="183"/>
      <c r="LIX16" s="126"/>
      <c r="LIY16" s="183"/>
      <c r="LIZ16" s="126"/>
      <c r="LJA16" s="183"/>
      <c r="LJB16" s="126"/>
      <c r="LJC16" s="183"/>
      <c r="LJD16" s="126"/>
      <c r="LJE16" s="183"/>
      <c r="LJF16" s="126"/>
      <c r="LJG16" s="183"/>
      <c r="LJH16" s="126"/>
      <c r="LJI16" s="183"/>
      <c r="LJJ16" s="126"/>
      <c r="LJK16" s="183"/>
      <c r="LJL16" s="126"/>
      <c r="LJM16" s="183"/>
      <c r="LJN16" s="126"/>
      <c r="LJO16" s="183"/>
      <c r="LJP16" s="126"/>
      <c r="LJQ16" s="183"/>
      <c r="LJR16" s="126"/>
      <c r="LJS16" s="183"/>
      <c r="LJT16" s="126"/>
      <c r="LJU16" s="183"/>
      <c r="LJV16" s="126"/>
      <c r="LJW16" s="183"/>
      <c r="LJX16" s="126"/>
      <c r="LJY16" s="183"/>
      <c r="LJZ16" s="126"/>
      <c r="LKA16" s="183"/>
      <c r="LKB16" s="126"/>
      <c r="LKC16" s="183"/>
      <c r="LKD16" s="126"/>
      <c r="LKE16" s="183"/>
      <c r="LKF16" s="126"/>
      <c r="LKG16" s="183"/>
      <c r="LKH16" s="126"/>
      <c r="LKI16" s="183"/>
      <c r="LKJ16" s="126"/>
      <c r="LKK16" s="183"/>
      <c r="LKL16" s="126"/>
      <c r="LKM16" s="183"/>
      <c r="LKN16" s="126"/>
      <c r="LKO16" s="183"/>
      <c r="LKP16" s="126"/>
      <c r="LKQ16" s="183"/>
      <c r="LKR16" s="126"/>
      <c r="LKS16" s="183"/>
      <c r="LKT16" s="126"/>
      <c r="LKU16" s="183"/>
      <c r="LKV16" s="126"/>
      <c r="LKW16" s="183"/>
      <c r="LKX16" s="126"/>
      <c r="LKY16" s="183"/>
      <c r="LKZ16" s="126"/>
      <c r="LLA16" s="183"/>
      <c r="LLB16" s="126"/>
      <c r="LLC16" s="183"/>
      <c r="LLD16" s="126"/>
      <c r="LLE16" s="183"/>
      <c r="LLF16" s="126"/>
      <c r="LLG16" s="183"/>
      <c r="LLH16" s="126"/>
      <c r="LLI16" s="183"/>
      <c r="LLJ16" s="126"/>
      <c r="LLK16" s="183"/>
      <c r="LLL16" s="126"/>
      <c r="LLM16" s="183"/>
      <c r="LLN16" s="126"/>
      <c r="LLO16" s="183"/>
      <c r="LLP16" s="126"/>
      <c r="LLQ16" s="183"/>
      <c r="LLR16" s="126"/>
      <c r="LLS16" s="183"/>
      <c r="LLT16" s="126"/>
      <c r="LLU16" s="183"/>
      <c r="LLV16" s="126"/>
      <c r="LLW16" s="183"/>
      <c r="LLX16" s="126"/>
      <c r="LLY16" s="183"/>
      <c r="LLZ16" s="126"/>
      <c r="LMA16" s="183"/>
      <c r="LMB16" s="126"/>
      <c r="LMC16" s="183"/>
      <c r="LMD16" s="126"/>
      <c r="LME16" s="183"/>
      <c r="LMF16" s="126"/>
      <c r="LMG16" s="183"/>
      <c r="LMH16" s="126"/>
      <c r="LMI16" s="183"/>
      <c r="LMJ16" s="126"/>
      <c r="LMK16" s="183"/>
      <c r="LML16" s="126"/>
      <c r="LMM16" s="183"/>
      <c r="LMN16" s="126"/>
      <c r="LMO16" s="183"/>
      <c r="LMP16" s="126"/>
      <c r="LMQ16" s="183"/>
      <c r="LMR16" s="126"/>
      <c r="LMS16" s="183"/>
      <c r="LMT16" s="126"/>
      <c r="LMU16" s="183"/>
      <c r="LMV16" s="126"/>
      <c r="LMW16" s="183"/>
      <c r="LMX16" s="126"/>
      <c r="LMY16" s="183"/>
      <c r="LMZ16" s="126"/>
      <c r="LNA16" s="183"/>
      <c r="LNB16" s="126"/>
      <c r="LNC16" s="183"/>
      <c r="LND16" s="126"/>
      <c r="LNE16" s="183"/>
      <c r="LNF16" s="126"/>
      <c r="LNG16" s="183"/>
      <c r="LNH16" s="126"/>
      <c r="LNI16" s="183"/>
      <c r="LNJ16" s="126"/>
      <c r="LNK16" s="183"/>
      <c r="LNL16" s="126"/>
      <c r="LNM16" s="183"/>
      <c r="LNN16" s="126"/>
      <c r="LNO16" s="183"/>
      <c r="LNP16" s="126"/>
      <c r="LNQ16" s="183"/>
      <c r="LNR16" s="126"/>
      <c r="LNS16" s="183"/>
      <c r="LNT16" s="126"/>
      <c r="LNU16" s="183"/>
      <c r="LNV16" s="126"/>
      <c r="LNW16" s="183"/>
      <c r="LNX16" s="126"/>
      <c r="LNY16" s="183"/>
      <c r="LNZ16" s="126"/>
      <c r="LOA16" s="183"/>
      <c r="LOB16" s="126"/>
      <c r="LOC16" s="183"/>
      <c r="LOD16" s="126"/>
      <c r="LOE16" s="183"/>
      <c r="LOF16" s="126"/>
      <c r="LOG16" s="183"/>
      <c r="LOH16" s="126"/>
      <c r="LOI16" s="183"/>
      <c r="LOJ16" s="126"/>
      <c r="LOK16" s="183"/>
      <c r="LOL16" s="126"/>
      <c r="LOM16" s="183"/>
      <c r="LON16" s="126"/>
      <c r="LOO16" s="183"/>
      <c r="LOP16" s="126"/>
      <c r="LOQ16" s="183"/>
      <c r="LOR16" s="126"/>
      <c r="LOS16" s="183"/>
      <c r="LOT16" s="126"/>
      <c r="LOU16" s="183"/>
      <c r="LOV16" s="126"/>
      <c r="LOW16" s="183"/>
      <c r="LOX16" s="126"/>
      <c r="LOY16" s="183"/>
      <c r="LOZ16" s="126"/>
      <c r="LPA16" s="183"/>
      <c r="LPB16" s="126"/>
      <c r="LPC16" s="183"/>
      <c r="LPD16" s="126"/>
      <c r="LPE16" s="183"/>
      <c r="LPF16" s="126"/>
      <c r="LPG16" s="183"/>
      <c r="LPH16" s="126"/>
      <c r="LPI16" s="183"/>
      <c r="LPJ16" s="126"/>
      <c r="LPK16" s="183"/>
      <c r="LPL16" s="126"/>
      <c r="LPM16" s="183"/>
      <c r="LPN16" s="126"/>
      <c r="LPO16" s="183"/>
      <c r="LPP16" s="126"/>
      <c r="LPQ16" s="183"/>
      <c r="LPR16" s="126"/>
      <c r="LPS16" s="183"/>
      <c r="LPT16" s="126"/>
      <c r="LPU16" s="183"/>
      <c r="LPV16" s="126"/>
      <c r="LPW16" s="183"/>
      <c r="LPX16" s="126"/>
      <c r="LPY16" s="183"/>
      <c r="LPZ16" s="126"/>
      <c r="LQA16" s="183"/>
      <c r="LQB16" s="126"/>
      <c r="LQC16" s="183"/>
      <c r="LQD16" s="126"/>
      <c r="LQE16" s="183"/>
      <c r="LQF16" s="126"/>
      <c r="LQG16" s="183"/>
      <c r="LQH16" s="126"/>
      <c r="LQI16" s="183"/>
      <c r="LQJ16" s="126"/>
      <c r="LQK16" s="183"/>
      <c r="LQL16" s="126"/>
      <c r="LQM16" s="183"/>
      <c r="LQN16" s="126"/>
      <c r="LQO16" s="183"/>
      <c r="LQP16" s="126"/>
      <c r="LQQ16" s="183"/>
      <c r="LQR16" s="126"/>
      <c r="LQS16" s="183"/>
      <c r="LQT16" s="126"/>
      <c r="LQU16" s="183"/>
      <c r="LQV16" s="126"/>
      <c r="LQW16" s="183"/>
      <c r="LQX16" s="126"/>
      <c r="LQY16" s="183"/>
      <c r="LQZ16" s="126"/>
      <c r="LRA16" s="183"/>
      <c r="LRB16" s="126"/>
      <c r="LRC16" s="183"/>
      <c r="LRD16" s="126"/>
      <c r="LRE16" s="183"/>
      <c r="LRF16" s="126"/>
      <c r="LRG16" s="183"/>
      <c r="LRH16" s="126"/>
      <c r="LRI16" s="183"/>
      <c r="LRJ16" s="126"/>
      <c r="LRK16" s="183"/>
      <c r="LRL16" s="126"/>
      <c r="LRM16" s="183"/>
      <c r="LRN16" s="126"/>
      <c r="LRO16" s="183"/>
      <c r="LRP16" s="126"/>
      <c r="LRQ16" s="183"/>
      <c r="LRR16" s="126"/>
      <c r="LRS16" s="183"/>
      <c r="LRT16" s="126"/>
      <c r="LRU16" s="183"/>
      <c r="LRV16" s="126"/>
      <c r="LRW16" s="183"/>
      <c r="LRX16" s="126"/>
      <c r="LRY16" s="183"/>
      <c r="LRZ16" s="126"/>
      <c r="LSA16" s="183"/>
      <c r="LSB16" s="126"/>
      <c r="LSC16" s="183"/>
      <c r="LSD16" s="126"/>
      <c r="LSE16" s="183"/>
      <c r="LSF16" s="126"/>
      <c r="LSG16" s="183"/>
      <c r="LSH16" s="126"/>
      <c r="LSI16" s="183"/>
      <c r="LSJ16" s="126"/>
      <c r="LSK16" s="183"/>
      <c r="LSL16" s="126"/>
      <c r="LSM16" s="183"/>
      <c r="LSN16" s="126"/>
      <c r="LSO16" s="183"/>
      <c r="LSP16" s="126"/>
      <c r="LSQ16" s="183"/>
      <c r="LSR16" s="126"/>
      <c r="LSS16" s="183"/>
      <c r="LST16" s="126"/>
      <c r="LSU16" s="183"/>
      <c r="LSV16" s="126"/>
      <c r="LSW16" s="183"/>
      <c r="LSX16" s="126"/>
      <c r="LSY16" s="183"/>
      <c r="LSZ16" s="126"/>
      <c r="LTA16" s="183"/>
      <c r="LTB16" s="126"/>
      <c r="LTC16" s="183"/>
      <c r="LTD16" s="126"/>
      <c r="LTE16" s="183"/>
      <c r="LTF16" s="126"/>
      <c r="LTG16" s="183"/>
      <c r="LTH16" s="126"/>
      <c r="LTI16" s="183"/>
      <c r="LTJ16" s="126"/>
      <c r="LTK16" s="183"/>
      <c r="LTL16" s="126"/>
      <c r="LTM16" s="183"/>
      <c r="LTN16" s="126"/>
      <c r="LTO16" s="183"/>
      <c r="LTP16" s="126"/>
      <c r="LTQ16" s="183"/>
      <c r="LTR16" s="126"/>
      <c r="LTS16" s="183"/>
      <c r="LTT16" s="126"/>
      <c r="LTU16" s="183"/>
      <c r="LTV16" s="126"/>
      <c r="LTW16" s="183"/>
      <c r="LTX16" s="126"/>
      <c r="LTY16" s="183"/>
      <c r="LTZ16" s="126"/>
      <c r="LUA16" s="183"/>
      <c r="LUB16" s="126"/>
      <c r="LUC16" s="183"/>
      <c r="LUD16" s="126"/>
      <c r="LUE16" s="183"/>
      <c r="LUF16" s="126"/>
      <c r="LUG16" s="183"/>
      <c r="LUH16" s="126"/>
      <c r="LUI16" s="183"/>
      <c r="LUJ16" s="126"/>
      <c r="LUK16" s="183"/>
      <c r="LUL16" s="126"/>
      <c r="LUM16" s="183"/>
      <c r="LUN16" s="126"/>
      <c r="LUO16" s="183"/>
      <c r="LUP16" s="126"/>
      <c r="LUQ16" s="183"/>
      <c r="LUR16" s="126"/>
      <c r="LUS16" s="183"/>
      <c r="LUT16" s="126"/>
      <c r="LUU16" s="183"/>
      <c r="LUV16" s="126"/>
      <c r="LUW16" s="183"/>
      <c r="LUX16" s="126"/>
      <c r="LUY16" s="183"/>
      <c r="LUZ16" s="126"/>
      <c r="LVA16" s="183"/>
      <c r="LVB16" s="126"/>
      <c r="LVC16" s="183"/>
      <c r="LVD16" s="126"/>
      <c r="LVE16" s="183"/>
      <c r="LVF16" s="126"/>
      <c r="LVG16" s="183"/>
      <c r="LVH16" s="126"/>
      <c r="LVI16" s="183"/>
      <c r="LVJ16" s="126"/>
      <c r="LVK16" s="183"/>
      <c r="LVL16" s="126"/>
      <c r="LVM16" s="183"/>
      <c r="LVN16" s="126"/>
      <c r="LVO16" s="183"/>
      <c r="LVP16" s="126"/>
      <c r="LVQ16" s="183"/>
      <c r="LVR16" s="126"/>
      <c r="LVS16" s="183"/>
      <c r="LVT16" s="126"/>
      <c r="LVU16" s="183"/>
      <c r="LVV16" s="126"/>
      <c r="LVW16" s="183"/>
      <c r="LVX16" s="126"/>
      <c r="LVY16" s="183"/>
      <c r="LVZ16" s="126"/>
      <c r="LWA16" s="183"/>
      <c r="LWB16" s="126"/>
      <c r="LWC16" s="183"/>
      <c r="LWD16" s="126"/>
      <c r="LWE16" s="183"/>
      <c r="LWF16" s="126"/>
      <c r="LWG16" s="183"/>
      <c r="LWH16" s="126"/>
      <c r="LWI16" s="183"/>
      <c r="LWJ16" s="126"/>
      <c r="LWK16" s="183"/>
      <c r="LWL16" s="126"/>
      <c r="LWM16" s="183"/>
      <c r="LWN16" s="126"/>
      <c r="LWO16" s="183"/>
      <c r="LWP16" s="126"/>
      <c r="LWQ16" s="183"/>
      <c r="LWR16" s="126"/>
      <c r="LWS16" s="183"/>
      <c r="LWT16" s="126"/>
      <c r="LWU16" s="183"/>
      <c r="LWV16" s="126"/>
      <c r="LWW16" s="183"/>
      <c r="LWX16" s="126"/>
      <c r="LWY16" s="183"/>
      <c r="LWZ16" s="126"/>
      <c r="LXA16" s="183"/>
      <c r="LXB16" s="126"/>
      <c r="LXC16" s="183"/>
      <c r="LXD16" s="126"/>
      <c r="LXE16" s="183"/>
      <c r="LXF16" s="126"/>
      <c r="LXG16" s="183"/>
      <c r="LXH16" s="126"/>
      <c r="LXI16" s="183"/>
      <c r="LXJ16" s="126"/>
      <c r="LXK16" s="183"/>
      <c r="LXL16" s="126"/>
      <c r="LXM16" s="183"/>
      <c r="LXN16" s="126"/>
      <c r="LXO16" s="183"/>
      <c r="LXP16" s="126"/>
      <c r="LXQ16" s="183"/>
      <c r="LXR16" s="126"/>
      <c r="LXS16" s="183"/>
      <c r="LXT16" s="126"/>
      <c r="LXU16" s="183"/>
      <c r="LXV16" s="126"/>
      <c r="LXW16" s="183"/>
      <c r="LXX16" s="126"/>
      <c r="LXY16" s="183"/>
      <c r="LXZ16" s="126"/>
      <c r="LYA16" s="183"/>
      <c r="LYB16" s="126"/>
      <c r="LYC16" s="183"/>
      <c r="LYD16" s="126"/>
      <c r="LYE16" s="183"/>
      <c r="LYF16" s="126"/>
      <c r="LYG16" s="183"/>
      <c r="LYH16" s="126"/>
      <c r="LYI16" s="183"/>
      <c r="LYJ16" s="126"/>
      <c r="LYK16" s="183"/>
      <c r="LYL16" s="126"/>
      <c r="LYM16" s="183"/>
      <c r="LYN16" s="126"/>
      <c r="LYO16" s="183"/>
      <c r="LYP16" s="126"/>
      <c r="LYQ16" s="183"/>
      <c r="LYR16" s="126"/>
      <c r="LYS16" s="183"/>
      <c r="LYT16" s="126"/>
      <c r="LYU16" s="183"/>
      <c r="LYV16" s="126"/>
      <c r="LYW16" s="183"/>
      <c r="LYX16" s="126"/>
      <c r="LYY16" s="183"/>
      <c r="LYZ16" s="126"/>
      <c r="LZA16" s="183"/>
      <c r="LZB16" s="126"/>
      <c r="LZC16" s="183"/>
      <c r="LZD16" s="126"/>
      <c r="LZE16" s="183"/>
      <c r="LZF16" s="126"/>
      <c r="LZG16" s="183"/>
      <c r="LZH16" s="126"/>
      <c r="LZI16" s="183"/>
      <c r="LZJ16" s="126"/>
      <c r="LZK16" s="183"/>
      <c r="LZL16" s="126"/>
      <c r="LZM16" s="183"/>
      <c r="LZN16" s="126"/>
      <c r="LZO16" s="183"/>
      <c r="LZP16" s="126"/>
      <c r="LZQ16" s="183"/>
      <c r="LZR16" s="126"/>
      <c r="LZS16" s="183"/>
      <c r="LZT16" s="126"/>
      <c r="LZU16" s="183"/>
      <c r="LZV16" s="126"/>
      <c r="LZW16" s="183"/>
      <c r="LZX16" s="126"/>
      <c r="LZY16" s="183"/>
      <c r="LZZ16" s="126"/>
      <c r="MAA16" s="183"/>
      <c r="MAB16" s="126"/>
      <c r="MAC16" s="183"/>
      <c r="MAD16" s="126"/>
      <c r="MAE16" s="183"/>
      <c r="MAF16" s="126"/>
      <c r="MAG16" s="183"/>
      <c r="MAH16" s="126"/>
      <c r="MAI16" s="183"/>
      <c r="MAJ16" s="126"/>
      <c r="MAK16" s="183"/>
      <c r="MAL16" s="126"/>
      <c r="MAM16" s="183"/>
      <c r="MAN16" s="126"/>
      <c r="MAO16" s="183"/>
      <c r="MAP16" s="126"/>
      <c r="MAQ16" s="183"/>
      <c r="MAR16" s="126"/>
      <c r="MAS16" s="183"/>
      <c r="MAT16" s="126"/>
      <c r="MAU16" s="183"/>
      <c r="MAV16" s="126"/>
      <c r="MAW16" s="183"/>
      <c r="MAX16" s="126"/>
      <c r="MAY16" s="183"/>
      <c r="MAZ16" s="126"/>
      <c r="MBA16" s="183"/>
      <c r="MBB16" s="126"/>
      <c r="MBC16" s="183"/>
      <c r="MBD16" s="126"/>
      <c r="MBE16" s="183"/>
      <c r="MBF16" s="126"/>
      <c r="MBG16" s="183"/>
      <c r="MBH16" s="126"/>
      <c r="MBI16" s="183"/>
      <c r="MBJ16" s="126"/>
      <c r="MBK16" s="183"/>
      <c r="MBL16" s="126"/>
      <c r="MBM16" s="183"/>
      <c r="MBN16" s="126"/>
      <c r="MBO16" s="183"/>
      <c r="MBP16" s="126"/>
      <c r="MBQ16" s="183"/>
      <c r="MBR16" s="126"/>
      <c r="MBS16" s="183"/>
      <c r="MBT16" s="126"/>
      <c r="MBU16" s="183"/>
      <c r="MBV16" s="126"/>
      <c r="MBW16" s="183"/>
      <c r="MBX16" s="126"/>
      <c r="MBY16" s="183"/>
      <c r="MBZ16" s="126"/>
      <c r="MCA16" s="183"/>
      <c r="MCB16" s="126"/>
      <c r="MCC16" s="183"/>
      <c r="MCD16" s="126"/>
      <c r="MCE16" s="183"/>
      <c r="MCF16" s="126"/>
      <c r="MCG16" s="183"/>
      <c r="MCH16" s="126"/>
      <c r="MCI16" s="183"/>
      <c r="MCJ16" s="126"/>
      <c r="MCK16" s="183"/>
      <c r="MCL16" s="126"/>
      <c r="MCM16" s="183"/>
      <c r="MCN16" s="126"/>
      <c r="MCO16" s="183"/>
      <c r="MCP16" s="126"/>
      <c r="MCQ16" s="183"/>
      <c r="MCR16" s="126"/>
      <c r="MCS16" s="183"/>
      <c r="MCT16" s="126"/>
      <c r="MCU16" s="183"/>
      <c r="MCV16" s="126"/>
      <c r="MCW16" s="183"/>
      <c r="MCX16" s="126"/>
      <c r="MCY16" s="183"/>
      <c r="MCZ16" s="126"/>
      <c r="MDA16" s="183"/>
      <c r="MDB16" s="126"/>
      <c r="MDC16" s="183"/>
      <c r="MDD16" s="126"/>
      <c r="MDE16" s="183"/>
      <c r="MDF16" s="126"/>
      <c r="MDG16" s="183"/>
      <c r="MDH16" s="126"/>
      <c r="MDI16" s="183"/>
      <c r="MDJ16" s="126"/>
      <c r="MDK16" s="183"/>
      <c r="MDL16" s="126"/>
      <c r="MDM16" s="183"/>
      <c r="MDN16" s="126"/>
      <c r="MDO16" s="183"/>
      <c r="MDP16" s="126"/>
      <c r="MDQ16" s="183"/>
      <c r="MDR16" s="126"/>
      <c r="MDS16" s="183"/>
      <c r="MDT16" s="126"/>
      <c r="MDU16" s="183"/>
      <c r="MDV16" s="126"/>
      <c r="MDW16" s="183"/>
      <c r="MDX16" s="126"/>
      <c r="MDY16" s="183"/>
      <c r="MDZ16" s="126"/>
      <c r="MEA16" s="183"/>
      <c r="MEB16" s="126"/>
      <c r="MEC16" s="183"/>
      <c r="MED16" s="126"/>
      <c r="MEE16" s="183"/>
      <c r="MEF16" s="126"/>
      <c r="MEG16" s="183"/>
      <c r="MEH16" s="126"/>
      <c r="MEI16" s="183"/>
      <c r="MEJ16" s="126"/>
      <c r="MEK16" s="183"/>
      <c r="MEL16" s="126"/>
      <c r="MEM16" s="183"/>
      <c r="MEN16" s="126"/>
      <c r="MEO16" s="183"/>
      <c r="MEP16" s="126"/>
      <c r="MEQ16" s="183"/>
      <c r="MER16" s="126"/>
      <c r="MES16" s="183"/>
      <c r="MET16" s="126"/>
      <c r="MEU16" s="183"/>
      <c r="MEV16" s="126"/>
      <c r="MEW16" s="183"/>
      <c r="MEX16" s="126"/>
      <c r="MEY16" s="183"/>
      <c r="MEZ16" s="126"/>
      <c r="MFA16" s="183"/>
      <c r="MFB16" s="126"/>
      <c r="MFC16" s="183"/>
      <c r="MFD16" s="126"/>
      <c r="MFE16" s="183"/>
      <c r="MFF16" s="126"/>
      <c r="MFG16" s="183"/>
      <c r="MFH16" s="126"/>
      <c r="MFI16" s="183"/>
      <c r="MFJ16" s="126"/>
      <c r="MFK16" s="183"/>
      <c r="MFL16" s="126"/>
      <c r="MFM16" s="183"/>
      <c r="MFN16" s="126"/>
      <c r="MFO16" s="183"/>
      <c r="MFP16" s="126"/>
      <c r="MFQ16" s="183"/>
      <c r="MFR16" s="126"/>
      <c r="MFS16" s="183"/>
      <c r="MFT16" s="126"/>
      <c r="MFU16" s="183"/>
      <c r="MFV16" s="126"/>
      <c r="MFW16" s="183"/>
      <c r="MFX16" s="126"/>
      <c r="MFY16" s="183"/>
      <c r="MFZ16" s="126"/>
      <c r="MGA16" s="183"/>
      <c r="MGB16" s="126"/>
      <c r="MGC16" s="183"/>
      <c r="MGD16" s="126"/>
      <c r="MGE16" s="183"/>
      <c r="MGF16" s="126"/>
      <c r="MGG16" s="183"/>
      <c r="MGH16" s="126"/>
      <c r="MGI16" s="183"/>
      <c r="MGJ16" s="126"/>
      <c r="MGK16" s="183"/>
      <c r="MGL16" s="126"/>
      <c r="MGM16" s="183"/>
      <c r="MGN16" s="126"/>
      <c r="MGO16" s="183"/>
      <c r="MGP16" s="126"/>
      <c r="MGQ16" s="183"/>
      <c r="MGR16" s="126"/>
      <c r="MGS16" s="183"/>
      <c r="MGT16" s="126"/>
      <c r="MGU16" s="183"/>
      <c r="MGV16" s="126"/>
      <c r="MGW16" s="183"/>
      <c r="MGX16" s="126"/>
      <c r="MGY16" s="183"/>
      <c r="MGZ16" s="126"/>
      <c r="MHA16" s="183"/>
      <c r="MHB16" s="126"/>
      <c r="MHC16" s="183"/>
      <c r="MHD16" s="126"/>
      <c r="MHE16" s="183"/>
      <c r="MHF16" s="126"/>
      <c r="MHG16" s="183"/>
      <c r="MHH16" s="126"/>
      <c r="MHI16" s="183"/>
      <c r="MHJ16" s="126"/>
      <c r="MHK16" s="183"/>
      <c r="MHL16" s="126"/>
      <c r="MHM16" s="183"/>
      <c r="MHN16" s="126"/>
      <c r="MHO16" s="183"/>
      <c r="MHP16" s="126"/>
      <c r="MHQ16" s="183"/>
      <c r="MHR16" s="126"/>
      <c r="MHS16" s="183"/>
      <c r="MHT16" s="126"/>
      <c r="MHU16" s="183"/>
      <c r="MHV16" s="126"/>
      <c r="MHW16" s="183"/>
      <c r="MHX16" s="126"/>
      <c r="MHY16" s="183"/>
      <c r="MHZ16" s="126"/>
      <c r="MIA16" s="183"/>
      <c r="MIB16" s="126"/>
      <c r="MIC16" s="183"/>
      <c r="MID16" s="126"/>
      <c r="MIE16" s="183"/>
      <c r="MIF16" s="126"/>
      <c r="MIG16" s="183"/>
      <c r="MIH16" s="126"/>
      <c r="MII16" s="183"/>
      <c r="MIJ16" s="126"/>
      <c r="MIK16" s="183"/>
      <c r="MIL16" s="126"/>
      <c r="MIM16" s="183"/>
      <c r="MIN16" s="126"/>
      <c r="MIO16" s="183"/>
      <c r="MIP16" s="126"/>
      <c r="MIQ16" s="183"/>
      <c r="MIR16" s="126"/>
      <c r="MIS16" s="183"/>
      <c r="MIT16" s="126"/>
      <c r="MIU16" s="183"/>
      <c r="MIV16" s="126"/>
      <c r="MIW16" s="183"/>
      <c r="MIX16" s="126"/>
      <c r="MIY16" s="183"/>
      <c r="MIZ16" s="126"/>
      <c r="MJA16" s="183"/>
      <c r="MJB16" s="126"/>
      <c r="MJC16" s="183"/>
      <c r="MJD16" s="126"/>
      <c r="MJE16" s="183"/>
      <c r="MJF16" s="126"/>
      <c r="MJG16" s="183"/>
      <c r="MJH16" s="126"/>
      <c r="MJI16" s="183"/>
      <c r="MJJ16" s="126"/>
      <c r="MJK16" s="183"/>
      <c r="MJL16" s="126"/>
      <c r="MJM16" s="183"/>
      <c r="MJN16" s="126"/>
      <c r="MJO16" s="183"/>
      <c r="MJP16" s="126"/>
      <c r="MJQ16" s="183"/>
      <c r="MJR16" s="126"/>
      <c r="MJS16" s="183"/>
      <c r="MJT16" s="126"/>
      <c r="MJU16" s="183"/>
      <c r="MJV16" s="126"/>
      <c r="MJW16" s="183"/>
      <c r="MJX16" s="126"/>
      <c r="MJY16" s="183"/>
      <c r="MJZ16" s="126"/>
      <c r="MKA16" s="183"/>
      <c r="MKB16" s="126"/>
      <c r="MKC16" s="183"/>
      <c r="MKD16" s="126"/>
      <c r="MKE16" s="183"/>
      <c r="MKF16" s="126"/>
      <c r="MKG16" s="183"/>
      <c r="MKH16" s="126"/>
      <c r="MKI16" s="183"/>
      <c r="MKJ16" s="126"/>
      <c r="MKK16" s="183"/>
      <c r="MKL16" s="126"/>
      <c r="MKM16" s="183"/>
      <c r="MKN16" s="126"/>
      <c r="MKO16" s="183"/>
      <c r="MKP16" s="126"/>
      <c r="MKQ16" s="183"/>
      <c r="MKR16" s="126"/>
      <c r="MKS16" s="183"/>
      <c r="MKT16" s="126"/>
      <c r="MKU16" s="183"/>
      <c r="MKV16" s="126"/>
      <c r="MKW16" s="183"/>
      <c r="MKX16" s="126"/>
      <c r="MKY16" s="183"/>
      <c r="MKZ16" s="126"/>
      <c r="MLA16" s="183"/>
      <c r="MLB16" s="126"/>
      <c r="MLC16" s="183"/>
      <c r="MLD16" s="126"/>
      <c r="MLE16" s="183"/>
      <c r="MLF16" s="126"/>
      <c r="MLG16" s="183"/>
      <c r="MLH16" s="126"/>
      <c r="MLI16" s="183"/>
      <c r="MLJ16" s="126"/>
      <c r="MLK16" s="183"/>
      <c r="MLL16" s="126"/>
      <c r="MLM16" s="183"/>
      <c r="MLN16" s="126"/>
      <c r="MLO16" s="183"/>
      <c r="MLP16" s="126"/>
      <c r="MLQ16" s="183"/>
      <c r="MLR16" s="126"/>
      <c r="MLS16" s="183"/>
      <c r="MLT16" s="126"/>
      <c r="MLU16" s="183"/>
      <c r="MLV16" s="126"/>
      <c r="MLW16" s="183"/>
      <c r="MLX16" s="126"/>
      <c r="MLY16" s="183"/>
      <c r="MLZ16" s="126"/>
      <c r="MMA16" s="183"/>
      <c r="MMB16" s="126"/>
      <c r="MMC16" s="183"/>
      <c r="MMD16" s="126"/>
      <c r="MME16" s="183"/>
      <c r="MMF16" s="126"/>
      <c r="MMG16" s="183"/>
      <c r="MMH16" s="126"/>
      <c r="MMI16" s="183"/>
      <c r="MMJ16" s="126"/>
      <c r="MMK16" s="183"/>
      <c r="MML16" s="126"/>
      <c r="MMM16" s="183"/>
      <c r="MMN16" s="126"/>
      <c r="MMO16" s="183"/>
      <c r="MMP16" s="126"/>
      <c r="MMQ16" s="183"/>
      <c r="MMR16" s="126"/>
      <c r="MMS16" s="183"/>
      <c r="MMT16" s="126"/>
      <c r="MMU16" s="183"/>
      <c r="MMV16" s="126"/>
      <c r="MMW16" s="183"/>
      <c r="MMX16" s="126"/>
      <c r="MMY16" s="183"/>
      <c r="MMZ16" s="126"/>
      <c r="MNA16" s="183"/>
      <c r="MNB16" s="126"/>
      <c r="MNC16" s="183"/>
      <c r="MND16" s="126"/>
      <c r="MNE16" s="183"/>
      <c r="MNF16" s="126"/>
      <c r="MNG16" s="183"/>
      <c r="MNH16" s="126"/>
      <c r="MNI16" s="183"/>
      <c r="MNJ16" s="126"/>
      <c r="MNK16" s="183"/>
      <c r="MNL16" s="126"/>
      <c r="MNM16" s="183"/>
      <c r="MNN16" s="126"/>
      <c r="MNO16" s="183"/>
      <c r="MNP16" s="126"/>
      <c r="MNQ16" s="183"/>
      <c r="MNR16" s="126"/>
      <c r="MNS16" s="183"/>
      <c r="MNT16" s="126"/>
      <c r="MNU16" s="183"/>
      <c r="MNV16" s="126"/>
      <c r="MNW16" s="183"/>
      <c r="MNX16" s="126"/>
      <c r="MNY16" s="183"/>
      <c r="MNZ16" s="126"/>
      <c r="MOA16" s="183"/>
      <c r="MOB16" s="126"/>
      <c r="MOC16" s="183"/>
      <c r="MOD16" s="126"/>
      <c r="MOE16" s="183"/>
      <c r="MOF16" s="126"/>
      <c r="MOG16" s="183"/>
      <c r="MOH16" s="126"/>
      <c r="MOI16" s="183"/>
      <c r="MOJ16" s="126"/>
      <c r="MOK16" s="183"/>
      <c r="MOL16" s="126"/>
      <c r="MOM16" s="183"/>
      <c r="MON16" s="126"/>
      <c r="MOO16" s="183"/>
      <c r="MOP16" s="126"/>
      <c r="MOQ16" s="183"/>
      <c r="MOR16" s="126"/>
      <c r="MOS16" s="183"/>
      <c r="MOT16" s="126"/>
      <c r="MOU16" s="183"/>
      <c r="MOV16" s="126"/>
      <c r="MOW16" s="183"/>
      <c r="MOX16" s="126"/>
      <c r="MOY16" s="183"/>
      <c r="MOZ16" s="126"/>
      <c r="MPA16" s="183"/>
      <c r="MPB16" s="126"/>
      <c r="MPC16" s="183"/>
      <c r="MPD16" s="126"/>
      <c r="MPE16" s="183"/>
      <c r="MPF16" s="126"/>
      <c r="MPG16" s="183"/>
      <c r="MPH16" s="126"/>
      <c r="MPI16" s="183"/>
      <c r="MPJ16" s="126"/>
      <c r="MPK16" s="183"/>
      <c r="MPL16" s="126"/>
      <c r="MPM16" s="183"/>
      <c r="MPN16" s="126"/>
      <c r="MPO16" s="183"/>
      <c r="MPP16" s="126"/>
      <c r="MPQ16" s="183"/>
      <c r="MPR16" s="126"/>
      <c r="MPS16" s="183"/>
      <c r="MPT16" s="126"/>
      <c r="MPU16" s="183"/>
      <c r="MPV16" s="126"/>
      <c r="MPW16" s="183"/>
      <c r="MPX16" s="126"/>
      <c r="MPY16" s="183"/>
      <c r="MPZ16" s="126"/>
      <c r="MQA16" s="183"/>
      <c r="MQB16" s="126"/>
      <c r="MQC16" s="183"/>
      <c r="MQD16" s="126"/>
      <c r="MQE16" s="183"/>
      <c r="MQF16" s="126"/>
      <c r="MQG16" s="183"/>
      <c r="MQH16" s="126"/>
      <c r="MQI16" s="183"/>
      <c r="MQJ16" s="126"/>
      <c r="MQK16" s="183"/>
      <c r="MQL16" s="126"/>
      <c r="MQM16" s="183"/>
      <c r="MQN16" s="126"/>
      <c r="MQO16" s="183"/>
      <c r="MQP16" s="126"/>
      <c r="MQQ16" s="183"/>
      <c r="MQR16" s="126"/>
      <c r="MQS16" s="183"/>
      <c r="MQT16" s="126"/>
      <c r="MQU16" s="183"/>
      <c r="MQV16" s="126"/>
      <c r="MQW16" s="183"/>
      <c r="MQX16" s="126"/>
      <c r="MQY16" s="183"/>
      <c r="MQZ16" s="126"/>
      <c r="MRA16" s="183"/>
      <c r="MRB16" s="126"/>
      <c r="MRC16" s="183"/>
      <c r="MRD16" s="126"/>
      <c r="MRE16" s="183"/>
      <c r="MRF16" s="126"/>
      <c r="MRG16" s="183"/>
      <c r="MRH16" s="126"/>
      <c r="MRI16" s="183"/>
      <c r="MRJ16" s="126"/>
      <c r="MRK16" s="183"/>
      <c r="MRL16" s="126"/>
      <c r="MRM16" s="183"/>
      <c r="MRN16" s="126"/>
      <c r="MRO16" s="183"/>
      <c r="MRP16" s="126"/>
      <c r="MRQ16" s="183"/>
      <c r="MRR16" s="126"/>
      <c r="MRS16" s="183"/>
      <c r="MRT16" s="126"/>
      <c r="MRU16" s="183"/>
      <c r="MRV16" s="126"/>
      <c r="MRW16" s="183"/>
      <c r="MRX16" s="126"/>
      <c r="MRY16" s="183"/>
      <c r="MRZ16" s="126"/>
      <c r="MSA16" s="183"/>
      <c r="MSB16" s="126"/>
      <c r="MSC16" s="183"/>
      <c r="MSD16" s="126"/>
      <c r="MSE16" s="183"/>
      <c r="MSF16" s="126"/>
      <c r="MSG16" s="183"/>
      <c r="MSH16" s="126"/>
      <c r="MSI16" s="183"/>
      <c r="MSJ16" s="126"/>
      <c r="MSK16" s="183"/>
      <c r="MSL16" s="126"/>
      <c r="MSM16" s="183"/>
      <c r="MSN16" s="126"/>
      <c r="MSO16" s="183"/>
      <c r="MSP16" s="126"/>
      <c r="MSQ16" s="183"/>
      <c r="MSR16" s="126"/>
      <c r="MSS16" s="183"/>
      <c r="MST16" s="126"/>
      <c r="MSU16" s="183"/>
      <c r="MSV16" s="126"/>
      <c r="MSW16" s="183"/>
      <c r="MSX16" s="126"/>
      <c r="MSY16" s="183"/>
      <c r="MSZ16" s="126"/>
      <c r="MTA16" s="183"/>
      <c r="MTB16" s="126"/>
      <c r="MTC16" s="183"/>
      <c r="MTD16" s="126"/>
      <c r="MTE16" s="183"/>
      <c r="MTF16" s="126"/>
      <c r="MTG16" s="183"/>
      <c r="MTH16" s="126"/>
      <c r="MTI16" s="183"/>
      <c r="MTJ16" s="126"/>
      <c r="MTK16" s="183"/>
      <c r="MTL16" s="126"/>
      <c r="MTM16" s="183"/>
      <c r="MTN16" s="126"/>
      <c r="MTO16" s="183"/>
      <c r="MTP16" s="126"/>
      <c r="MTQ16" s="183"/>
      <c r="MTR16" s="126"/>
      <c r="MTS16" s="183"/>
      <c r="MTT16" s="126"/>
      <c r="MTU16" s="183"/>
      <c r="MTV16" s="126"/>
      <c r="MTW16" s="183"/>
      <c r="MTX16" s="126"/>
      <c r="MTY16" s="183"/>
      <c r="MTZ16" s="126"/>
      <c r="MUA16" s="183"/>
      <c r="MUB16" s="126"/>
      <c r="MUC16" s="183"/>
      <c r="MUD16" s="126"/>
      <c r="MUE16" s="183"/>
      <c r="MUF16" s="126"/>
      <c r="MUG16" s="183"/>
      <c r="MUH16" s="126"/>
      <c r="MUI16" s="183"/>
      <c r="MUJ16" s="126"/>
      <c r="MUK16" s="183"/>
      <c r="MUL16" s="126"/>
      <c r="MUM16" s="183"/>
      <c r="MUN16" s="126"/>
      <c r="MUO16" s="183"/>
      <c r="MUP16" s="126"/>
      <c r="MUQ16" s="183"/>
      <c r="MUR16" s="126"/>
      <c r="MUS16" s="183"/>
      <c r="MUT16" s="126"/>
      <c r="MUU16" s="183"/>
      <c r="MUV16" s="126"/>
      <c r="MUW16" s="183"/>
      <c r="MUX16" s="126"/>
      <c r="MUY16" s="183"/>
      <c r="MUZ16" s="126"/>
      <c r="MVA16" s="183"/>
      <c r="MVB16" s="126"/>
      <c r="MVC16" s="183"/>
      <c r="MVD16" s="126"/>
      <c r="MVE16" s="183"/>
      <c r="MVF16" s="126"/>
      <c r="MVG16" s="183"/>
      <c r="MVH16" s="126"/>
      <c r="MVI16" s="183"/>
      <c r="MVJ16" s="126"/>
      <c r="MVK16" s="183"/>
      <c r="MVL16" s="126"/>
      <c r="MVM16" s="183"/>
      <c r="MVN16" s="126"/>
      <c r="MVO16" s="183"/>
      <c r="MVP16" s="126"/>
      <c r="MVQ16" s="183"/>
      <c r="MVR16" s="126"/>
      <c r="MVS16" s="183"/>
      <c r="MVT16" s="126"/>
      <c r="MVU16" s="183"/>
      <c r="MVV16" s="126"/>
      <c r="MVW16" s="183"/>
      <c r="MVX16" s="126"/>
      <c r="MVY16" s="183"/>
      <c r="MVZ16" s="126"/>
      <c r="MWA16" s="183"/>
      <c r="MWB16" s="126"/>
      <c r="MWC16" s="183"/>
      <c r="MWD16" s="126"/>
      <c r="MWE16" s="183"/>
      <c r="MWF16" s="126"/>
      <c r="MWG16" s="183"/>
      <c r="MWH16" s="126"/>
      <c r="MWI16" s="183"/>
      <c r="MWJ16" s="126"/>
      <c r="MWK16" s="183"/>
      <c r="MWL16" s="126"/>
      <c r="MWM16" s="183"/>
      <c r="MWN16" s="126"/>
      <c r="MWO16" s="183"/>
      <c r="MWP16" s="126"/>
      <c r="MWQ16" s="183"/>
      <c r="MWR16" s="126"/>
      <c r="MWS16" s="183"/>
      <c r="MWT16" s="126"/>
      <c r="MWU16" s="183"/>
      <c r="MWV16" s="126"/>
      <c r="MWW16" s="183"/>
      <c r="MWX16" s="126"/>
      <c r="MWY16" s="183"/>
      <c r="MWZ16" s="126"/>
      <c r="MXA16" s="183"/>
      <c r="MXB16" s="126"/>
      <c r="MXC16" s="183"/>
      <c r="MXD16" s="126"/>
      <c r="MXE16" s="183"/>
      <c r="MXF16" s="126"/>
      <c r="MXG16" s="183"/>
      <c r="MXH16" s="126"/>
      <c r="MXI16" s="183"/>
      <c r="MXJ16" s="126"/>
      <c r="MXK16" s="183"/>
      <c r="MXL16" s="126"/>
      <c r="MXM16" s="183"/>
      <c r="MXN16" s="126"/>
      <c r="MXO16" s="183"/>
      <c r="MXP16" s="126"/>
      <c r="MXQ16" s="183"/>
      <c r="MXR16" s="126"/>
      <c r="MXS16" s="183"/>
      <c r="MXT16" s="126"/>
      <c r="MXU16" s="183"/>
      <c r="MXV16" s="126"/>
      <c r="MXW16" s="183"/>
      <c r="MXX16" s="126"/>
      <c r="MXY16" s="183"/>
      <c r="MXZ16" s="126"/>
      <c r="MYA16" s="183"/>
      <c r="MYB16" s="126"/>
      <c r="MYC16" s="183"/>
      <c r="MYD16" s="126"/>
      <c r="MYE16" s="183"/>
      <c r="MYF16" s="126"/>
      <c r="MYG16" s="183"/>
      <c r="MYH16" s="126"/>
      <c r="MYI16" s="183"/>
      <c r="MYJ16" s="126"/>
      <c r="MYK16" s="183"/>
      <c r="MYL16" s="126"/>
      <c r="MYM16" s="183"/>
      <c r="MYN16" s="126"/>
      <c r="MYO16" s="183"/>
      <c r="MYP16" s="126"/>
      <c r="MYQ16" s="183"/>
      <c r="MYR16" s="126"/>
      <c r="MYS16" s="183"/>
      <c r="MYT16" s="126"/>
      <c r="MYU16" s="183"/>
      <c r="MYV16" s="126"/>
      <c r="MYW16" s="183"/>
      <c r="MYX16" s="126"/>
      <c r="MYY16" s="183"/>
      <c r="MYZ16" s="126"/>
      <c r="MZA16" s="183"/>
      <c r="MZB16" s="126"/>
      <c r="MZC16" s="183"/>
      <c r="MZD16" s="126"/>
      <c r="MZE16" s="183"/>
      <c r="MZF16" s="126"/>
      <c r="MZG16" s="183"/>
      <c r="MZH16" s="126"/>
      <c r="MZI16" s="183"/>
      <c r="MZJ16" s="126"/>
      <c r="MZK16" s="183"/>
      <c r="MZL16" s="126"/>
      <c r="MZM16" s="183"/>
      <c r="MZN16" s="126"/>
      <c r="MZO16" s="183"/>
      <c r="MZP16" s="126"/>
      <c r="MZQ16" s="183"/>
      <c r="MZR16" s="126"/>
      <c r="MZS16" s="183"/>
      <c r="MZT16" s="126"/>
      <c r="MZU16" s="183"/>
      <c r="MZV16" s="126"/>
      <c r="MZW16" s="183"/>
      <c r="MZX16" s="126"/>
      <c r="MZY16" s="183"/>
      <c r="MZZ16" s="126"/>
      <c r="NAA16" s="183"/>
      <c r="NAB16" s="126"/>
      <c r="NAC16" s="183"/>
      <c r="NAD16" s="126"/>
      <c r="NAE16" s="183"/>
      <c r="NAF16" s="126"/>
      <c r="NAG16" s="183"/>
      <c r="NAH16" s="126"/>
      <c r="NAI16" s="183"/>
      <c r="NAJ16" s="126"/>
      <c r="NAK16" s="183"/>
      <c r="NAL16" s="126"/>
      <c r="NAM16" s="183"/>
      <c r="NAN16" s="126"/>
      <c r="NAO16" s="183"/>
      <c r="NAP16" s="126"/>
      <c r="NAQ16" s="183"/>
      <c r="NAR16" s="126"/>
      <c r="NAS16" s="183"/>
      <c r="NAT16" s="126"/>
      <c r="NAU16" s="183"/>
      <c r="NAV16" s="126"/>
      <c r="NAW16" s="183"/>
      <c r="NAX16" s="126"/>
      <c r="NAY16" s="183"/>
      <c r="NAZ16" s="126"/>
      <c r="NBA16" s="183"/>
      <c r="NBB16" s="126"/>
      <c r="NBC16" s="183"/>
      <c r="NBD16" s="126"/>
      <c r="NBE16" s="183"/>
      <c r="NBF16" s="126"/>
      <c r="NBG16" s="183"/>
      <c r="NBH16" s="126"/>
      <c r="NBI16" s="183"/>
      <c r="NBJ16" s="126"/>
      <c r="NBK16" s="183"/>
      <c r="NBL16" s="126"/>
      <c r="NBM16" s="183"/>
      <c r="NBN16" s="126"/>
      <c r="NBO16" s="183"/>
      <c r="NBP16" s="126"/>
      <c r="NBQ16" s="183"/>
      <c r="NBR16" s="126"/>
      <c r="NBS16" s="183"/>
      <c r="NBT16" s="126"/>
      <c r="NBU16" s="183"/>
      <c r="NBV16" s="126"/>
      <c r="NBW16" s="183"/>
      <c r="NBX16" s="126"/>
      <c r="NBY16" s="183"/>
      <c r="NBZ16" s="126"/>
      <c r="NCA16" s="183"/>
      <c r="NCB16" s="126"/>
      <c r="NCC16" s="183"/>
      <c r="NCD16" s="126"/>
      <c r="NCE16" s="183"/>
      <c r="NCF16" s="126"/>
      <c r="NCG16" s="183"/>
      <c r="NCH16" s="126"/>
      <c r="NCI16" s="183"/>
      <c r="NCJ16" s="126"/>
      <c r="NCK16" s="183"/>
      <c r="NCL16" s="126"/>
      <c r="NCM16" s="183"/>
      <c r="NCN16" s="126"/>
      <c r="NCO16" s="183"/>
      <c r="NCP16" s="126"/>
      <c r="NCQ16" s="183"/>
      <c r="NCR16" s="126"/>
      <c r="NCS16" s="183"/>
      <c r="NCT16" s="126"/>
      <c r="NCU16" s="183"/>
      <c r="NCV16" s="126"/>
      <c r="NCW16" s="183"/>
      <c r="NCX16" s="126"/>
      <c r="NCY16" s="183"/>
      <c r="NCZ16" s="126"/>
      <c r="NDA16" s="183"/>
      <c r="NDB16" s="126"/>
      <c r="NDC16" s="183"/>
      <c r="NDD16" s="126"/>
      <c r="NDE16" s="183"/>
      <c r="NDF16" s="126"/>
      <c r="NDG16" s="183"/>
      <c r="NDH16" s="126"/>
      <c r="NDI16" s="183"/>
      <c r="NDJ16" s="126"/>
      <c r="NDK16" s="183"/>
      <c r="NDL16" s="126"/>
      <c r="NDM16" s="183"/>
      <c r="NDN16" s="126"/>
      <c r="NDO16" s="183"/>
      <c r="NDP16" s="126"/>
      <c r="NDQ16" s="183"/>
      <c r="NDR16" s="126"/>
      <c r="NDS16" s="183"/>
      <c r="NDT16" s="126"/>
      <c r="NDU16" s="183"/>
      <c r="NDV16" s="126"/>
      <c r="NDW16" s="183"/>
      <c r="NDX16" s="126"/>
      <c r="NDY16" s="183"/>
      <c r="NDZ16" s="126"/>
      <c r="NEA16" s="183"/>
      <c r="NEB16" s="126"/>
      <c r="NEC16" s="183"/>
      <c r="NED16" s="126"/>
      <c r="NEE16" s="183"/>
      <c r="NEF16" s="126"/>
      <c r="NEG16" s="183"/>
      <c r="NEH16" s="126"/>
      <c r="NEI16" s="183"/>
      <c r="NEJ16" s="126"/>
      <c r="NEK16" s="183"/>
      <c r="NEL16" s="126"/>
      <c r="NEM16" s="183"/>
      <c r="NEN16" s="126"/>
      <c r="NEO16" s="183"/>
      <c r="NEP16" s="126"/>
      <c r="NEQ16" s="183"/>
      <c r="NER16" s="126"/>
      <c r="NES16" s="183"/>
      <c r="NET16" s="126"/>
      <c r="NEU16" s="183"/>
      <c r="NEV16" s="126"/>
      <c r="NEW16" s="183"/>
      <c r="NEX16" s="126"/>
      <c r="NEY16" s="183"/>
      <c r="NEZ16" s="126"/>
      <c r="NFA16" s="183"/>
      <c r="NFB16" s="126"/>
      <c r="NFC16" s="183"/>
      <c r="NFD16" s="126"/>
      <c r="NFE16" s="183"/>
      <c r="NFF16" s="126"/>
      <c r="NFG16" s="183"/>
      <c r="NFH16" s="126"/>
      <c r="NFI16" s="183"/>
      <c r="NFJ16" s="126"/>
      <c r="NFK16" s="183"/>
      <c r="NFL16" s="126"/>
      <c r="NFM16" s="183"/>
      <c r="NFN16" s="126"/>
      <c r="NFO16" s="183"/>
      <c r="NFP16" s="126"/>
      <c r="NFQ16" s="183"/>
      <c r="NFR16" s="126"/>
      <c r="NFS16" s="183"/>
      <c r="NFT16" s="126"/>
      <c r="NFU16" s="183"/>
      <c r="NFV16" s="126"/>
      <c r="NFW16" s="183"/>
      <c r="NFX16" s="126"/>
      <c r="NFY16" s="183"/>
      <c r="NFZ16" s="126"/>
      <c r="NGA16" s="183"/>
      <c r="NGB16" s="126"/>
      <c r="NGC16" s="183"/>
      <c r="NGD16" s="126"/>
      <c r="NGE16" s="183"/>
      <c r="NGF16" s="126"/>
      <c r="NGG16" s="183"/>
      <c r="NGH16" s="126"/>
      <c r="NGI16" s="183"/>
      <c r="NGJ16" s="126"/>
      <c r="NGK16" s="183"/>
      <c r="NGL16" s="126"/>
      <c r="NGM16" s="183"/>
      <c r="NGN16" s="126"/>
      <c r="NGO16" s="183"/>
      <c r="NGP16" s="126"/>
      <c r="NGQ16" s="183"/>
      <c r="NGR16" s="126"/>
      <c r="NGS16" s="183"/>
      <c r="NGT16" s="126"/>
      <c r="NGU16" s="183"/>
      <c r="NGV16" s="126"/>
      <c r="NGW16" s="183"/>
      <c r="NGX16" s="126"/>
      <c r="NGY16" s="183"/>
      <c r="NGZ16" s="126"/>
      <c r="NHA16" s="183"/>
      <c r="NHB16" s="126"/>
      <c r="NHC16" s="183"/>
      <c r="NHD16" s="126"/>
      <c r="NHE16" s="183"/>
      <c r="NHF16" s="126"/>
      <c r="NHG16" s="183"/>
      <c r="NHH16" s="126"/>
      <c r="NHI16" s="183"/>
      <c r="NHJ16" s="126"/>
      <c r="NHK16" s="183"/>
      <c r="NHL16" s="126"/>
      <c r="NHM16" s="183"/>
      <c r="NHN16" s="126"/>
      <c r="NHO16" s="183"/>
      <c r="NHP16" s="126"/>
      <c r="NHQ16" s="183"/>
      <c r="NHR16" s="126"/>
      <c r="NHS16" s="183"/>
      <c r="NHT16" s="126"/>
      <c r="NHU16" s="183"/>
      <c r="NHV16" s="126"/>
      <c r="NHW16" s="183"/>
      <c r="NHX16" s="126"/>
      <c r="NHY16" s="183"/>
      <c r="NHZ16" s="126"/>
      <c r="NIA16" s="183"/>
      <c r="NIB16" s="126"/>
      <c r="NIC16" s="183"/>
      <c r="NID16" s="126"/>
      <c r="NIE16" s="183"/>
      <c r="NIF16" s="126"/>
      <c r="NIG16" s="183"/>
      <c r="NIH16" s="126"/>
      <c r="NII16" s="183"/>
      <c r="NIJ16" s="126"/>
      <c r="NIK16" s="183"/>
      <c r="NIL16" s="126"/>
      <c r="NIM16" s="183"/>
      <c r="NIN16" s="126"/>
      <c r="NIO16" s="183"/>
      <c r="NIP16" s="126"/>
      <c r="NIQ16" s="183"/>
      <c r="NIR16" s="126"/>
      <c r="NIS16" s="183"/>
      <c r="NIT16" s="126"/>
      <c r="NIU16" s="183"/>
      <c r="NIV16" s="126"/>
      <c r="NIW16" s="183"/>
      <c r="NIX16" s="126"/>
      <c r="NIY16" s="183"/>
      <c r="NIZ16" s="126"/>
      <c r="NJA16" s="183"/>
      <c r="NJB16" s="126"/>
      <c r="NJC16" s="183"/>
      <c r="NJD16" s="126"/>
      <c r="NJE16" s="183"/>
      <c r="NJF16" s="126"/>
      <c r="NJG16" s="183"/>
      <c r="NJH16" s="126"/>
      <c r="NJI16" s="183"/>
      <c r="NJJ16" s="126"/>
      <c r="NJK16" s="183"/>
      <c r="NJL16" s="126"/>
      <c r="NJM16" s="183"/>
      <c r="NJN16" s="126"/>
      <c r="NJO16" s="183"/>
      <c r="NJP16" s="126"/>
      <c r="NJQ16" s="183"/>
      <c r="NJR16" s="126"/>
      <c r="NJS16" s="183"/>
      <c r="NJT16" s="126"/>
      <c r="NJU16" s="183"/>
      <c r="NJV16" s="126"/>
      <c r="NJW16" s="183"/>
      <c r="NJX16" s="126"/>
      <c r="NJY16" s="183"/>
      <c r="NJZ16" s="126"/>
      <c r="NKA16" s="183"/>
      <c r="NKB16" s="126"/>
      <c r="NKC16" s="183"/>
      <c r="NKD16" s="126"/>
      <c r="NKE16" s="183"/>
      <c r="NKF16" s="126"/>
      <c r="NKG16" s="183"/>
      <c r="NKH16" s="126"/>
      <c r="NKI16" s="183"/>
      <c r="NKJ16" s="126"/>
      <c r="NKK16" s="183"/>
      <c r="NKL16" s="126"/>
      <c r="NKM16" s="183"/>
      <c r="NKN16" s="126"/>
      <c r="NKO16" s="183"/>
      <c r="NKP16" s="126"/>
      <c r="NKQ16" s="183"/>
      <c r="NKR16" s="126"/>
      <c r="NKS16" s="183"/>
      <c r="NKT16" s="126"/>
      <c r="NKU16" s="183"/>
      <c r="NKV16" s="126"/>
      <c r="NKW16" s="183"/>
      <c r="NKX16" s="126"/>
      <c r="NKY16" s="183"/>
      <c r="NKZ16" s="126"/>
      <c r="NLA16" s="183"/>
      <c r="NLB16" s="126"/>
      <c r="NLC16" s="183"/>
      <c r="NLD16" s="126"/>
      <c r="NLE16" s="183"/>
      <c r="NLF16" s="126"/>
      <c r="NLG16" s="183"/>
      <c r="NLH16" s="126"/>
      <c r="NLI16" s="183"/>
      <c r="NLJ16" s="126"/>
      <c r="NLK16" s="183"/>
      <c r="NLL16" s="126"/>
      <c r="NLM16" s="183"/>
      <c r="NLN16" s="126"/>
      <c r="NLO16" s="183"/>
      <c r="NLP16" s="126"/>
      <c r="NLQ16" s="183"/>
      <c r="NLR16" s="126"/>
      <c r="NLS16" s="183"/>
      <c r="NLT16" s="126"/>
      <c r="NLU16" s="183"/>
      <c r="NLV16" s="126"/>
      <c r="NLW16" s="183"/>
      <c r="NLX16" s="126"/>
      <c r="NLY16" s="183"/>
      <c r="NLZ16" s="126"/>
      <c r="NMA16" s="183"/>
      <c r="NMB16" s="126"/>
      <c r="NMC16" s="183"/>
      <c r="NMD16" s="126"/>
      <c r="NME16" s="183"/>
      <c r="NMF16" s="126"/>
      <c r="NMG16" s="183"/>
      <c r="NMH16" s="126"/>
      <c r="NMI16" s="183"/>
      <c r="NMJ16" s="126"/>
      <c r="NMK16" s="183"/>
      <c r="NML16" s="126"/>
      <c r="NMM16" s="183"/>
      <c r="NMN16" s="126"/>
      <c r="NMO16" s="183"/>
      <c r="NMP16" s="126"/>
      <c r="NMQ16" s="183"/>
      <c r="NMR16" s="126"/>
      <c r="NMS16" s="183"/>
      <c r="NMT16" s="126"/>
      <c r="NMU16" s="183"/>
      <c r="NMV16" s="126"/>
      <c r="NMW16" s="183"/>
      <c r="NMX16" s="126"/>
      <c r="NMY16" s="183"/>
      <c r="NMZ16" s="126"/>
      <c r="NNA16" s="183"/>
      <c r="NNB16" s="126"/>
      <c r="NNC16" s="183"/>
      <c r="NND16" s="126"/>
      <c r="NNE16" s="183"/>
      <c r="NNF16" s="126"/>
      <c r="NNG16" s="183"/>
      <c r="NNH16" s="126"/>
      <c r="NNI16" s="183"/>
      <c r="NNJ16" s="126"/>
      <c r="NNK16" s="183"/>
      <c r="NNL16" s="126"/>
      <c r="NNM16" s="183"/>
      <c r="NNN16" s="126"/>
      <c r="NNO16" s="183"/>
      <c r="NNP16" s="126"/>
      <c r="NNQ16" s="183"/>
      <c r="NNR16" s="126"/>
      <c r="NNS16" s="183"/>
      <c r="NNT16" s="126"/>
      <c r="NNU16" s="183"/>
      <c r="NNV16" s="126"/>
      <c r="NNW16" s="183"/>
      <c r="NNX16" s="126"/>
      <c r="NNY16" s="183"/>
      <c r="NNZ16" s="126"/>
      <c r="NOA16" s="183"/>
      <c r="NOB16" s="126"/>
      <c r="NOC16" s="183"/>
      <c r="NOD16" s="126"/>
      <c r="NOE16" s="183"/>
      <c r="NOF16" s="126"/>
      <c r="NOG16" s="183"/>
      <c r="NOH16" s="126"/>
      <c r="NOI16" s="183"/>
      <c r="NOJ16" s="126"/>
      <c r="NOK16" s="183"/>
      <c r="NOL16" s="126"/>
      <c r="NOM16" s="183"/>
      <c r="NON16" s="126"/>
      <c r="NOO16" s="183"/>
      <c r="NOP16" s="126"/>
      <c r="NOQ16" s="183"/>
      <c r="NOR16" s="126"/>
      <c r="NOS16" s="183"/>
      <c r="NOT16" s="126"/>
      <c r="NOU16" s="183"/>
      <c r="NOV16" s="126"/>
      <c r="NOW16" s="183"/>
      <c r="NOX16" s="126"/>
      <c r="NOY16" s="183"/>
      <c r="NOZ16" s="126"/>
      <c r="NPA16" s="183"/>
      <c r="NPB16" s="126"/>
      <c r="NPC16" s="183"/>
      <c r="NPD16" s="126"/>
      <c r="NPE16" s="183"/>
      <c r="NPF16" s="126"/>
      <c r="NPG16" s="183"/>
      <c r="NPH16" s="126"/>
      <c r="NPI16" s="183"/>
      <c r="NPJ16" s="126"/>
      <c r="NPK16" s="183"/>
      <c r="NPL16" s="126"/>
      <c r="NPM16" s="183"/>
      <c r="NPN16" s="126"/>
      <c r="NPO16" s="183"/>
      <c r="NPP16" s="126"/>
      <c r="NPQ16" s="183"/>
      <c r="NPR16" s="126"/>
      <c r="NPS16" s="183"/>
      <c r="NPT16" s="126"/>
      <c r="NPU16" s="183"/>
      <c r="NPV16" s="126"/>
      <c r="NPW16" s="183"/>
      <c r="NPX16" s="126"/>
      <c r="NPY16" s="183"/>
      <c r="NPZ16" s="126"/>
      <c r="NQA16" s="183"/>
      <c r="NQB16" s="126"/>
      <c r="NQC16" s="183"/>
      <c r="NQD16" s="126"/>
      <c r="NQE16" s="183"/>
      <c r="NQF16" s="126"/>
      <c r="NQG16" s="183"/>
      <c r="NQH16" s="126"/>
      <c r="NQI16" s="183"/>
      <c r="NQJ16" s="126"/>
      <c r="NQK16" s="183"/>
      <c r="NQL16" s="126"/>
      <c r="NQM16" s="183"/>
      <c r="NQN16" s="126"/>
      <c r="NQO16" s="183"/>
      <c r="NQP16" s="126"/>
      <c r="NQQ16" s="183"/>
      <c r="NQR16" s="126"/>
      <c r="NQS16" s="183"/>
      <c r="NQT16" s="126"/>
      <c r="NQU16" s="183"/>
      <c r="NQV16" s="126"/>
      <c r="NQW16" s="183"/>
      <c r="NQX16" s="126"/>
      <c r="NQY16" s="183"/>
      <c r="NQZ16" s="126"/>
      <c r="NRA16" s="183"/>
      <c r="NRB16" s="126"/>
      <c r="NRC16" s="183"/>
      <c r="NRD16" s="126"/>
      <c r="NRE16" s="183"/>
      <c r="NRF16" s="126"/>
      <c r="NRG16" s="183"/>
      <c r="NRH16" s="126"/>
      <c r="NRI16" s="183"/>
      <c r="NRJ16" s="126"/>
      <c r="NRK16" s="183"/>
      <c r="NRL16" s="126"/>
      <c r="NRM16" s="183"/>
      <c r="NRN16" s="126"/>
      <c r="NRO16" s="183"/>
      <c r="NRP16" s="126"/>
      <c r="NRQ16" s="183"/>
      <c r="NRR16" s="126"/>
      <c r="NRS16" s="183"/>
      <c r="NRT16" s="126"/>
      <c r="NRU16" s="183"/>
      <c r="NRV16" s="126"/>
      <c r="NRW16" s="183"/>
      <c r="NRX16" s="126"/>
      <c r="NRY16" s="183"/>
      <c r="NRZ16" s="126"/>
      <c r="NSA16" s="183"/>
      <c r="NSB16" s="126"/>
      <c r="NSC16" s="183"/>
      <c r="NSD16" s="126"/>
      <c r="NSE16" s="183"/>
      <c r="NSF16" s="126"/>
      <c r="NSG16" s="183"/>
      <c r="NSH16" s="126"/>
      <c r="NSI16" s="183"/>
      <c r="NSJ16" s="126"/>
      <c r="NSK16" s="183"/>
      <c r="NSL16" s="126"/>
      <c r="NSM16" s="183"/>
      <c r="NSN16" s="126"/>
      <c r="NSO16" s="183"/>
      <c r="NSP16" s="126"/>
      <c r="NSQ16" s="183"/>
      <c r="NSR16" s="126"/>
      <c r="NSS16" s="183"/>
      <c r="NST16" s="126"/>
      <c r="NSU16" s="183"/>
      <c r="NSV16" s="126"/>
      <c r="NSW16" s="183"/>
      <c r="NSX16" s="126"/>
      <c r="NSY16" s="183"/>
      <c r="NSZ16" s="126"/>
      <c r="NTA16" s="183"/>
      <c r="NTB16" s="126"/>
      <c r="NTC16" s="183"/>
      <c r="NTD16" s="126"/>
      <c r="NTE16" s="183"/>
      <c r="NTF16" s="126"/>
      <c r="NTG16" s="183"/>
      <c r="NTH16" s="126"/>
      <c r="NTI16" s="183"/>
      <c r="NTJ16" s="126"/>
      <c r="NTK16" s="183"/>
      <c r="NTL16" s="126"/>
      <c r="NTM16" s="183"/>
      <c r="NTN16" s="126"/>
      <c r="NTO16" s="183"/>
      <c r="NTP16" s="126"/>
      <c r="NTQ16" s="183"/>
      <c r="NTR16" s="126"/>
      <c r="NTS16" s="183"/>
      <c r="NTT16" s="126"/>
      <c r="NTU16" s="183"/>
      <c r="NTV16" s="126"/>
      <c r="NTW16" s="183"/>
      <c r="NTX16" s="126"/>
      <c r="NTY16" s="183"/>
      <c r="NTZ16" s="126"/>
      <c r="NUA16" s="183"/>
      <c r="NUB16" s="126"/>
      <c r="NUC16" s="183"/>
      <c r="NUD16" s="126"/>
      <c r="NUE16" s="183"/>
      <c r="NUF16" s="126"/>
      <c r="NUG16" s="183"/>
      <c r="NUH16" s="126"/>
      <c r="NUI16" s="183"/>
      <c r="NUJ16" s="126"/>
      <c r="NUK16" s="183"/>
      <c r="NUL16" s="126"/>
      <c r="NUM16" s="183"/>
      <c r="NUN16" s="126"/>
      <c r="NUO16" s="183"/>
      <c r="NUP16" s="126"/>
      <c r="NUQ16" s="183"/>
      <c r="NUR16" s="126"/>
      <c r="NUS16" s="183"/>
      <c r="NUT16" s="126"/>
      <c r="NUU16" s="183"/>
      <c r="NUV16" s="126"/>
      <c r="NUW16" s="183"/>
      <c r="NUX16" s="126"/>
      <c r="NUY16" s="183"/>
      <c r="NUZ16" s="126"/>
      <c r="NVA16" s="183"/>
      <c r="NVB16" s="126"/>
      <c r="NVC16" s="183"/>
      <c r="NVD16" s="126"/>
      <c r="NVE16" s="183"/>
      <c r="NVF16" s="126"/>
      <c r="NVG16" s="183"/>
      <c r="NVH16" s="126"/>
      <c r="NVI16" s="183"/>
      <c r="NVJ16" s="126"/>
      <c r="NVK16" s="183"/>
      <c r="NVL16" s="126"/>
      <c r="NVM16" s="183"/>
      <c r="NVN16" s="126"/>
      <c r="NVO16" s="183"/>
      <c r="NVP16" s="126"/>
      <c r="NVQ16" s="183"/>
      <c r="NVR16" s="126"/>
      <c r="NVS16" s="183"/>
      <c r="NVT16" s="126"/>
      <c r="NVU16" s="183"/>
      <c r="NVV16" s="126"/>
      <c r="NVW16" s="183"/>
      <c r="NVX16" s="126"/>
      <c r="NVY16" s="183"/>
      <c r="NVZ16" s="126"/>
      <c r="NWA16" s="183"/>
      <c r="NWB16" s="126"/>
      <c r="NWC16" s="183"/>
      <c r="NWD16" s="126"/>
      <c r="NWE16" s="183"/>
      <c r="NWF16" s="126"/>
      <c r="NWG16" s="183"/>
      <c r="NWH16" s="126"/>
      <c r="NWI16" s="183"/>
      <c r="NWJ16" s="126"/>
      <c r="NWK16" s="183"/>
      <c r="NWL16" s="126"/>
      <c r="NWM16" s="183"/>
      <c r="NWN16" s="126"/>
      <c r="NWO16" s="183"/>
      <c r="NWP16" s="126"/>
      <c r="NWQ16" s="183"/>
      <c r="NWR16" s="126"/>
      <c r="NWS16" s="183"/>
      <c r="NWT16" s="126"/>
      <c r="NWU16" s="183"/>
      <c r="NWV16" s="126"/>
      <c r="NWW16" s="183"/>
      <c r="NWX16" s="126"/>
      <c r="NWY16" s="183"/>
      <c r="NWZ16" s="126"/>
      <c r="NXA16" s="183"/>
      <c r="NXB16" s="126"/>
      <c r="NXC16" s="183"/>
      <c r="NXD16" s="126"/>
      <c r="NXE16" s="183"/>
      <c r="NXF16" s="126"/>
      <c r="NXG16" s="183"/>
      <c r="NXH16" s="126"/>
      <c r="NXI16" s="183"/>
      <c r="NXJ16" s="126"/>
      <c r="NXK16" s="183"/>
      <c r="NXL16" s="126"/>
      <c r="NXM16" s="183"/>
      <c r="NXN16" s="126"/>
      <c r="NXO16" s="183"/>
      <c r="NXP16" s="126"/>
      <c r="NXQ16" s="183"/>
      <c r="NXR16" s="126"/>
      <c r="NXS16" s="183"/>
      <c r="NXT16" s="126"/>
      <c r="NXU16" s="183"/>
      <c r="NXV16" s="126"/>
      <c r="NXW16" s="183"/>
      <c r="NXX16" s="126"/>
      <c r="NXY16" s="183"/>
      <c r="NXZ16" s="126"/>
      <c r="NYA16" s="183"/>
      <c r="NYB16" s="126"/>
      <c r="NYC16" s="183"/>
      <c r="NYD16" s="126"/>
      <c r="NYE16" s="183"/>
      <c r="NYF16" s="126"/>
      <c r="NYG16" s="183"/>
      <c r="NYH16" s="126"/>
      <c r="NYI16" s="183"/>
      <c r="NYJ16" s="126"/>
      <c r="NYK16" s="183"/>
      <c r="NYL16" s="126"/>
      <c r="NYM16" s="183"/>
      <c r="NYN16" s="126"/>
      <c r="NYO16" s="183"/>
      <c r="NYP16" s="126"/>
      <c r="NYQ16" s="183"/>
      <c r="NYR16" s="126"/>
      <c r="NYS16" s="183"/>
      <c r="NYT16" s="126"/>
      <c r="NYU16" s="183"/>
      <c r="NYV16" s="126"/>
      <c r="NYW16" s="183"/>
      <c r="NYX16" s="126"/>
      <c r="NYY16" s="183"/>
      <c r="NYZ16" s="126"/>
      <c r="NZA16" s="183"/>
      <c r="NZB16" s="126"/>
      <c r="NZC16" s="183"/>
      <c r="NZD16" s="126"/>
      <c r="NZE16" s="183"/>
      <c r="NZF16" s="126"/>
      <c r="NZG16" s="183"/>
      <c r="NZH16" s="126"/>
      <c r="NZI16" s="183"/>
      <c r="NZJ16" s="126"/>
      <c r="NZK16" s="183"/>
      <c r="NZL16" s="126"/>
      <c r="NZM16" s="183"/>
      <c r="NZN16" s="126"/>
      <c r="NZO16" s="183"/>
      <c r="NZP16" s="126"/>
      <c r="NZQ16" s="183"/>
      <c r="NZR16" s="126"/>
      <c r="NZS16" s="183"/>
      <c r="NZT16" s="126"/>
      <c r="NZU16" s="183"/>
      <c r="NZV16" s="126"/>
      <c r="NZW16" s="183"/>
      <c r="NZX16" s="126"/>
      <c r="NZY16" s="183"/>
      <c r="NZZ16" s="126"/>
      <c r="OAA16" s="183"/>
      <c r="OAB16" s="126"/>
      <c r="OAC16" s="183"/>
      <c r="OAD16" s="126"/>
      <c r="OAE16" s="183"/>
      <c r="OAF16" s="126"/>
      <c r="OAG16" s="183"/>
      <c r="OAH16" s="126"/>
      <c r="OAI16" s="183"/>
      <c r="OAJ16" s="126"/>
      <c r="OAK16" s="183"/>
      <c r="OAL16" s="126"/>
      <c r="OAM16" s="183"/>
      <c r="OAN16" s="126"/>
      <c r="OAO16" s="183"/>
      <c r="OAP16" s="126"/>
      <c r="OAQ16" s="183"/>
      <c r="OAR16" s="126"/>
      <c r="OAS16" s="183"/>
      <c r="OAT16" s="126"/>
      <c r="OAU16" s="183"/>
      <c r="OAV16" s="126"/>
      <c r="OAW16" s="183"/>
      <c r="OAX16" s="126"/>
      <c r="OAY16" s="183"/>
      <c r="OAZ16" s="126"/>
      <c r="OBA16" s="183"/>
      <c r="OBB16" s="126"/>
      <c r="OBC16" s="183"/>
      <c r="OBD16" s="126"/>
      <c r="OBE16" s="183"/>
      <c r="OBF16" s="126"/>
      <c r="OBG16" s="183"/>
      <c r="OBH16" s="126"/>
      <c r="OBI16" s="183"/>
      <c r="OBJ16" s="126"/>
      <c r="OBK16" s="183"/>
      <c r="OBL16" s="126"/>
      <c r="OBM16" s="183"/>
      <c r="OBN16" s="126"/>
      <c r="OBO16" s="183"/>
      <c r="OBP16" s="126"/>
      <c r="OBQ16" s="183"/>
      <c r="OBR16" s="126"/>
      <c r="OBS16" s="183"/>
      <c r="OBT16" s="126"/>
      <c r="OBU16" s="183"/>
      <c r="OBV16" s="126"/>
      <c r="OBW16" s="183"/>
      <c r="OBX16" s="126"/>
      <c r="OBY16" s="183"/>
      <c r="OBZ16" s="126"/>
      <c r="OCA16" s="183"/>
      <c r="OCB16" s="126"/>
      <c r="OCC16" s="183"/>
      <c r="OCD16" s="126"/>
      <c r="OCE16" s="183"/>
      <c r="OCF16" s="126"/>
      <c r="OCG16" s="183"/>
      <c r="OCH16" s="126"/>
      <c r="OCI16" s="183"/>
      <c r="OCJ16" s="126"/>
      <c r="OCK16" s="183"/>
      <c r="OCL16" s="126"/>
      <c r="OCM16" s="183"/>
      <c r="OCN16" s="126"/>
      <c r="OCO16" s="183"/>
      <c r="OCP16" s="126"/>
      <c r="OCQ16" s="183"/>
      <c r="OCR16" s="126"/>
      <c r="OCS16" s="183"/>
      <c r="OCT16" s="126"/>
      <c r="OCU16" s="183"/>
      <c r="OCV16" s="126"/>
      <c r="OCW16" s="183"/>
      <c r="OCX16" s="126"/>
      <c r="OCY16" s="183"/>
      <c r="OCZ16" s="126"/>
      <c r="ODA16" s="183"/>
      <c r="ODB16" s="126"/>
      <c r="ODC16" s="183"/>
      <c r="ODD16" s="126"/>
      <c r="ODE16" s="183"/>
      <c r="ODF16" s="126"/>
      <c r="ODG16" s="183"/>
      <c r="ODH16" s="126"/>
      <c r="ODI16" s="183"/>
      <c r="ODJ16" s="126"/>
      <c r="ODK16" s="183"/>
      <c r="ODL16" s="126"/>
      <c r="ODM16" s="183"/>
      <c r="ODN16" s="126"/>
      <c r="ODO16" s="183"/>
      <c r="ODP16" s="126"/>
      <c r="ODQ16" s="183"/>
      <c r="ODR16" s="126"/>
      <c r="ODS16" s="183"/>
      <c r="ODT16" s="126"/>
      <c r="ODU16" s="183"/>
      <c r="ODV16" s="126"/>
      <c r="ODW16" s="183"/>
      <c r="ODX16" s="126"/>
      <c r="ODY16" s="183"/>
      <c r="ODZ16" s="126"/>
      <c r="OEA16" s="183"/>
      <c r="OEB16" s="126"/>
      <c r="OEC16" s="183"/>
      <c r="OED16" s="126"/>
      <c r="OEE16" s="183"/>
      <c r="OEF16" s="126"/>
      <c r="OEG16" s="183"/>
      <c r="OEH16" s="126"/>
      <c r="OEI16" s="183"/>
      <c r="OEJ16" s="126"/>
      <c r="OEK16" s="183"/>
      <c r="OEL16" s="126"/>
      <c r="OEM16" s="183"/>
      <c r="OEN16" s="126"/>
      <c r="OEO16" s="183"/>
      <c r="OEP16" s="126"/>
      <c r="OEQ16" s="183"/>
      <c r="OER16" s="126"/>
      <c r="OES16" s="183"/>
      <c r="OET16" s="126"/>
      <c r="OEU16" s="183"/>
      <c r="OEV16" s="126"/>
      <c r="OEW16" s="183"/>
      <c r="OEX16" s="126"/>
      <c r="OEY16" s="183"/>
      <c r="OEZ16" s="126"/>
      <c r="OFA16" s="183"/>
      <c r="OFB16" s="126"/>
      <c r="OFC16" s="183"/>
      <c r="OFD16" s="126"/>
      <c r="OFE16" s="183"/>
      <c r="OFF16" s="126"/>
      <c r="OFG16" s="183"/>
      <c r="OFH16" s="126"/>
      <c r="OFI16" s="183"/>
      <c r="OFJ16" s="126"/>
      <c r="OFK16" s="183"/>
      <c r="OFL16" s="126"/>
      <c r="OFM16" s="183"/>
      <c r="OFN16" s="126"/>
      <c r="OFO16" s="183"/>
      <c r="OFP16" s="126"/>
      <c r="OFQ16" s="183"/>
      <c r="OFR16" s="126"/>
      <c r="OFS16" s="183"/>
      <c r="OFT16" s="126"/>
      <c r="OFU16" s="183"/>
      <c r="OFV16" s="126"/>
      <c r="OFW16" s="183"/>
      <c r="OFX16" s="126"/>
      <c r="OFY16" s="183"/>
      <c r="OFZ16" s="126"/>
      <c r="OGA16" s="183"/>
      <c r="OGB16" s="126"/>
      <c r="OGC16" s="183"/>
      <c r="OGD16" s="126"/>
      <c r="OGE16" s="183"/>
      <c r="OGF16" s="126"/>
      <c r="OGG16" s="183"/>
      <c r="OGH16" s="126"/>
      <c r="OGI16" s="183"/>
      <c r="OGJ16" s="126"/>
      <c r="OGK16" s="183"/>
      <c r="OGL16" s="126"/>
      <c r="OGM16" s="183"/>
      <c r="OGN16" s="126"/>
      <c r="OGO16" s="183"/>
      <c r="OGP16" s="126"/>
      <c r="OGQ16" s="183"/>
      <c r="OGR16" s="126"/>
      <c r="OGS16" s="183"/>
      <c r="OGT16" s="126"/>
      <c r="OGU16" s="183"/>
      <c r="OGV16" s="126"/>
      <c r="OGW16" s="183"/>
      <c r="OGX16" s="126"/>
      <c r="OGY16" s="183"/>
      <c r="OGZ16" s="126"/>
      <c r="OHA16" s="183"/>
      <c r="OHB16" s="126"/>
      <c r="OHC16" s="183"/>
      <c r="OHD16" s="126"/>
      <c r="OHE16" s="183"/>
      <c r="OHF16" s="126"/>
      <c r="OHG16" s="183"/>
      <c r="OHH16" s="126"/>
      <c r="OHI16" s="183"/>
      <c r="OHJ16" s="126"/>
      <c r="OHK16" s="183"/>
      <c r="OHL16" s="126"/>
      <c r="OHM16" s="183"/>
      <c r="OHN16" s="126"/>
      <c r="OHO16" s="183"/>
      <c r="OHP16" s="126"/>
      <c r="OHQ16" s="183"/>
      <c r="OHR16" s="126"/>
      <c r="OHS16" s="183"/>
      <c r="OHT16" s="126"/>
      <c r="OHU16" s="183"/>
      <c r="OHV16" s="126"/>
      <c r="OHW16" s="183"/>
      <c r="OHX16" s="126"/>
      <c r="OHY16" s="183"/>
      <c r="OHZ16" s="126"/>
      <c r="OIA16" s="183"/>
      <c r="OIB16" s="126"/>
      <c r="OIC16" s="183"/>
      <c r="OID16" s="126"/>
      <c r="OIE16" s="183"/>
      <c r="OIF16" s="126"/>
      <c r="OIG16" s="183"/>
      <c r="OIH16" s="126"/>
      <c r="OII16" s="183"/>
      <c r="OIJ16" s="126"/>
      <c r="OIK16" s="183"/>
      <c r="OIL16" s="126"/>
      <c r="OIM16" s="183"/>
      <c r="OIN16" s="126"/>
      <c r="OIO16" s="183"/>
      <c r="OIP16" s="126"/>
      <c r="OIQ16" s="183"/>
      <c r="OIR16" s="126"/>
      <c r="OIS16" s="183"/>
      <c r="OIT16" s="126"/>
      <c r="OIU16" s="183"/>
      <c r="OIV16" s="126"/>
      <c r="OIW16" s="183"/>
      <c r="OIX16" s="126"/>
      <c r="OIY16" s="183"/>
      <c r="OIZ16" s="126"/>
      <c r="OJA16" s="183"/>
      <c r="OJB16" s="126"/>
      <c r="OJC16" s="183"/>
      <c r="OJD16" s="126"/>
      <c r="OJE16" s="183"/>
      <c r="OJF16" s="126"/>
      <c r="OJG16" s="183"/>
      <c r="OJH16" s="126"/>
      <c r="OJI16" s="183"/>
      <c r="OJJ16" s="126"/>
      <c r="OJK16" s="183"/>
      <c r="OJL16" s="126"/>
      <c r="OJM16" s="183"/>
      <c r="OJN16" s="126"/>
      <c r="OJO16" s="183"/>
      <c r="OJP16" s="126"/>
      <c r="OJQ16" s="183"/>
      <c r="OJR16" s="126"/>
      <c r="OJS16" s="183"/>
      <c r="OJT16" s="126"/>
      <c r="OJU16" s="183"/>
      <c r="OJV16" s="126"/>
      <c r="OJW16" s="183"/>
      <c r="OJX16" s="126"/>
      <c r="OJY16" s="183"/>
      <c r="OJZ16" s="126"/>
      <c r="OKA16" s="183"/>
      <c r="OKB16" s="126"/>
      <c r="OKC16" s="183"/>
      <c r="OKD16" s="126"/>
      <c r="OKE16" s="183"/>
      <c r="OKF16" s="126"/>
      <c r="OKG16" s="183"/>
      <c r="OKH16" s="126"/>
      <c r="OKI16" s="183"/>
      <c r="OKJ16" s="126"/>
      <c r="OKK16" s="183"/>
      <c r="OKL16" s="126"/>
      <c r="OKM16" s="183"/>
      <c r="OKN16" s="126"/>
      <c r="OKO16" s="183"/>
      <c r="OKP16" s="126"/>
      <c r="OKQ16" s="183"/>
      <c r="OKR16" s="126"/>
      <c r="OKS16" s="183"/>
      <c r="OKT16" s="126"/>
      <c r="OKU16" s="183"/>
      <c r="OKV16" s="126"/>
      <c r="OKW16" s="183"/>
      <c r="OKX16" s="126"/>
      <c r="OKY16" s="183"/>
      <c r="OKZ16" s="126"/>
      <c r="OLA16" s="183"/>
      <c r="OLB16" s="126"/>
      <c r="OLC16" s="183"/>
      <c r="OLD16" s="126"/>
      <c r="OLE16" s="183"/>
      <c r="OLF16" s="126"/>
      <c r="OLG16" s="183"/>
      <c r="OLH16" s="126"/>
      <c r="OLI16" s="183"/>
      <c r="OLJ16" s="126"/>
      <c r="OLK16" s="183"/>
      <c r="OLL16" s="126"/>
      <c r="OLM16" s="183"/>
      <c r="OLN16" s="126"/>
      <c r="OLO16" s="183"/>
      <c r="OLP16" s="126"/>
      <c r="OLQ16" s="183"/>
      <c r="OLR16" s="126"/>
      <c r="OLS16" s="183"/>
      <c r="OLT16" s="126"/>
      <c r="OLU16" s="183"/>
      <c r="OLV16" s="126"/>
      <c r="OLW16" s="183"/>
      <c r="OLX16" s="126"/>
      <c r="OLY16" s="183"/>
      <c r="OLZ16" s="126"/>
      <c r="OMA16" s="183"/>
      <c r="OMB16" s="126"/>
      <c r="OMC16" s="183"/>
      <c r="OMD16" s="126"/>
      <c r="OME16" s="183"/>
      <c r="OMF16" s="126"/>
      <c r="OMG16" s="183"/>
      <c r="OMH16" s="126"/>
      <c r="OMI16" s="183"/>
      <c r="OMJ16" s="126"/>
      <c r="OMK16" s="183"/>
      <c r="OML16" s="126"/>
      <c r="OMM16" s="183"/>
      <c r="OMN16" s="126"/>
      <c r="OMO16" s="183"/>
      <c r="OMP16" s="126"/>
      <c r="OMQ16" s="183"/>
      <c r="OMR16" s="126"/>
      <c r="OMS16" s="183"/>
      <c r="OMT16" s="126"/>
      <c r="OMU16" s="183"/>
      <c r="OMV16" s="126"/>
      <c r="OMW16" s="183"/>
      <c r="OMX16" s="126"/>
      <c r="OMY16" s="183"/>
      <c r="OMZ16" s="126"/>
      <c r="ONA16" s="183"/>
      <c r="ONB16" s="126"/>
      <c r="ONC16" s="183"/>
      <c r="OND16" s="126"/>
      <c r="ONE16" s="183"/>
      <c r="ONF16" s="126"/>
      <c r="ONG16" s="183"/>
      <c r="ONH16" s="126"/>
      <c r="ONI16" s="183"/>
      <c r="ONJ16" s="126"/>
      <c r="ONK16" s="183"/>
      <c r="ONL16" s="126"/>
      <c r="ONM16" s="183"/>
      <c r="ONN16" s="126"/>
      <c r="ONO16" s="183"/>
      <c r="ONP16" s="126"/>
      <c r="ONQ16" s="183"/>
      <c r="ONR16" s="126"/>
      <c r="ONS16" s="183"/>
      <c r="ONT16" s="126"/>
      <c r="ONU16" s="183"/>
      <c r="ONV16" s="126"/>
      <c r="ONW16" s="183"/>
      <c r="ONX16" s="126"/>
      <c r="ONY16" s="183"/>
      <c r="ONZ16" s="126"/>
      <c r="OOA16" s="183"/>
      <c r="OOB16" s="126"/>
      <c r="OOC16" s="183"/>
      <c r="OOD16" s="126"/>
      <c r="OOE16" s="183"/>
      <c r="OOF16" s="126"/>
      <c r="OOG16" s="183"/>
      <c r="OOH16" s="126"/>
      <c r="OOI16" s="183"/>
      <c r="OOJ16" s="126"/>
      <c r="OOK16" s="183"/>
      <c r="OOL16" s="126"/>
      <c r="OOM16" s="183"/>
      <c r="OON16" s="126"/>
      <c r="OOO16" s="183"/>
      <c r="OOP16" s="126"/>
      <c r="OOQ16" s="183"/>
      <c r="OOR16" s="126"/>
      <c r="OOS16" s="183"/>
      <c r="OOT16" s="126"/>
      <c r="OOU16" s="183"/>
      <c r="OOV16" s="126"/>
      <c r="OOW16" s="183"/>
      <c r="OOX16" s="126"/>
      <c r="OOY16" s="183"/>
      <c r="OOZ16" s="126"/>
      <c r="OPA16" s="183"/>
      <c r="OPB16" s="126"/>
      <c r="OPC16" s="183"/>
      <c r="OPD16" s="126"/>
      <c r="OPE16" s="183"/>
      <c r="OPF16" s="126"/>
      <c r="OPG16" s="183"/>
      <c r="OPH16" s="126"/>
      <c r="OPI16" s="183"/>
      <c r="OPJ16" s="126"/>
      <c r="OPK16" s="183"/>
      <c r="OPL16" s="126"/>
      <c r="OPM16" s="183"/>
      <c r="OPN16" s="126"/>
      <c r="OPO16" s="183"/>
      <c r="OPP16" s="126"/>
      <c r="OPQ16" s="183"/>
      <c r="OPR16" s="126"/>
      <c r="OPS16" s="183"/>
      <c r="OPT16" s="126"/>
      <c r="OPU16" s="183"/>
      <c r="OPV16" s="126"/>
      <c r="OPW16" s="183"/>
      <c r="OPX16" s="126"/>
      <c r="OPY16" s="183"/>
      <c r="OPZ16" s="126"/>
      <c r="OQA16" s="183"/>
      <c r="OQB16" s="126"/>
      <c r="OQC16" s="183"/>
      <c r="OQD16" s="126"/>
      <c r="OQE16" s="183"/>
      <c r="OQF16" s="126"/>
      <c r="OQG16" s="183"/>
      <c r="OQH16" s="126"/>
      <c r="OQI16" s="183"/>
      <c r="OQJ16" s="126"/>
      <c r="OQK16" s="183"/>
      <c r="OQL16" s="126"/>
      <c r="OQM16" s="183"/>
      <c r="OQN16" s="126"/>
      <c r="OQO16" s="183"/>
      <c r="OQP16" s="126"/>
      <c r="OQQ16" s="183"/>
      <c r="OQR16" s="126"/>
      <c r="OQS16" s="183"/>
      <c r="OQT16" s="126"/>
      <c r="OQU16" s="183"/>
      <c r="OQV16" s="126"/>
      <c r="OQW16" s="183"/>
      <c r="OQX16" s="126"/>
      <c r="OQY16" s="183"/>
      <c r="OQZ16" s="126"/>
      <c r="ORA16" s="183"/>
      <c r="ORB16" s="126"/>
      <c r="ORC16" s="183"/>
      <c r="ORD16" s="126"/>
      <c r="ORE16" s="183"/>
      <c r="ORF16" s="126"/>
      <c r="ORG16" s="183"/>
      <c r="ORH16" s="126"/>
      <c r="ORI16" s="183"/>
      <c r="ORJ16" s="126"/>
      <c r="ORK16" s="183"/>
      <c r="ORL16" s="126"/>
      <c r="ORM16" s="183"/>
      <c r="ORN16" s="126"/>
      <c r="ORO16" s="183"/>
      <c r="ORP16" s="126"/>
      <c r="ORQ16" s="183"/>
      <c r="ORR16" s="126"/>
      <c r="ORS16" s="183"/>
      <c r="ORT16" s="126"/>
      <c r="ORU16" s="183"/>
      <c r="ORV16" s="126"/>
      <c r="ORW16" s="183"/>
      <c r="ORX16" s="126"/>
      <c r="ORY16" s="183"/>
      <c r="ORZ16" s="126"/>
      <c r="OSA16" s="183"/>
      <c r="OSB16" s="126"/>
      <c r="OSC16" s="183"/>
      <c r="OSD16" s="126"/>
      <c r="OSE16" s="183"/>
      <c r="OSF16" s="126"/>
      <c r="OSG16" s="183"/>
      <c r="OSH16" s="126"/>
      <c r="OSI16" s="183"/>
      <c r="OSJ16" s="126"/>
      <c r="OSK16" s="183"/>
      <c r="OSL16" s="126"/>
      <c r="OSM16" s="183"/>
      <c r="OSN16" s="126"/>
      <c r="OSO16" s="183"/>
      <c r="OSP16" s="126"/>
      <c r="OSQ16" s="183"/>
      <c r="OSR16" s="126"/>
      <c r="OSS16" s="183"/>
      <c r="OST16" s="126"/>
      <c r="OSU16" s="183"/>
      <c r="OSV16" s="126"/>
      <c r="OSW16" s="183"/>
      <c r="OSX16" s="126"/>
      <c r="OSY16" s="183"/>
      <c r="OSZ16" s="126"/>
      <c r="OTA16" s="183"/>
      <c r="OTB16" s="126"/>
      <c r="OTC16" s="183"/>
      <c r="OTD16" s="126"/>
      <c r="OTE16" s="183"/>
      <c r="OTF16" s="126"/>
      <c r="OTG16" s="183"/>
      <c r="OTH16" s="126"/>
      <c r="OTI16" s="183"/>
      <c r="OTJ16" s="126"/>
      <c r="OTK16" s="183"/>
      <c r="OTL16" s="126"/>
      <c r="OTM16" s="183"/>
      <c r="OTN16" s="126"/>
      <c r="OTO16" s="183"/>
      <c r="OTP16" s="126"/>
      <c r="OTQ16" s="183"/>
      <c r="OTR16" s="126"/>
      <c r="OTS16" s="183"/>
      <c r="OTT16" s="126"/>
      <c r="OTU16" s="183"/>
      <c r="OTV16" s="126"/>
      <c r="OTW16" s="183"/>
      <c r="OTX16" s="126"/>
      <c r="OTY16" s="183"/>
      <c r="OTZ16" s="126"/>
      <c r="OUA16" s="183"/>
      <c r="OUB16" s="126"/>
      <c r="OUC16" s="183"/>
      <c r="OUD16" s="126"/>
      <c r="OUE16" s="183"/>
      <c r="OUF16" s="126"/>
      <c r="OUG16" s="183"/>
      <c r="OUH16" s="126"/>
      <c r="OUI16" s="183"/>
      <c r="OUJ16" s="126"/>
      <c r="OUK16" s="183"/>
      <c r="OUL16" s="126"/>
      <c r="OUM16" s="183"/>
      <c r="OUN16" s="126"/>
      <c r="OUO16" s="183"/>
      <c r="OUP16" s="126"/>
      <c r="OUQ16" s="183"/>
      <c r="OUR16" s="126"/>
      <c r="OUS16" s="183"/>
      <c r="OUT16" s="126"/>
      <c r="OUU16" s="183"/>
      <c r="OUV16" s="126"/>
      <c r="OUW16" s="183"/>
      <c r="OUX16" s="126"/>
      <c r="OUY16" s="183"/>
      <c r="OUZ16" s="126"/>
      <c r="OVA16" s="183"/>
      <c r="OVB16" s="126"/>
      <c r="OVC16" s="183"/>
      <c r="OVD16" s="126"/>
      <c r="OVE16" s="183"/>
      <c r="OVF16" s="126"/>
      <c r="OVG16" s="183"/>
      <c r="OVH16" s="126"/>
      <c r="OVI16" s="183"/>
      <c r="OVJ16" s="126"/>
      <c r="OVK16" s="183"/>
      <c r="OVL16" s="126"/>
      <c r="OVM16" s="183"/>
      <c r="OVN16" s="126"/>
      <c r="OVO16" s="183"/>
      <c r="OVP16" s="126"/>
      <c r="OVQ16" s="183"/>
      <c r="OVR16" s="126"/>
      <c r="OVS16" s="183"/>
      <c r="OVT16" s="126"/>
      <c r="OVU16" s="183"/>
      <c r="OVV16" s="126"/>
      <c r="OVW16" s="183"/>
      <c r="OVX16" s="126"/>
      <c r="OVY16" s="183"/>
      <c r="OVZ16" s="126"/>
      <c r="OWA16" s="183"/>
      <c r="OWB16" s="126"/>
      <c r="OWC16" s="183"/>
      <c r="OWD16" s="126"/>
      <c r="OWE16" s="183"/>
      <c r="OWF16" s="126"/>
      <c r="OWG16" s="183"/>
      <c r="OWH16" s="126"/>
      <c r="OWI16" s="183"/>
      <c r="OWJ16" s="126"/>
      <c r="OWK16" s="183"/>
      <c r="OWL16" s="126"/>
      <c r="OWM16" s="183"/>
      <c r="OWN16" s="126"/>
      <c r="OWO16" s="183"/>
      <c r="OWP16" s="126"/>
      <c r="OWQ16" s="183"/>
      <c r="OWR16" s="126"/>
      <c r="OWS16" s="183"/>
      <c r="OWT16" s="126"/>
      <c r="OWU16" s="183"/>
      <c r="OWV16" s="126"/>
      <c r="OWW16" s="183"/>
      <c r="OWX16" s="126"/>
      <c r="OWY16" s="183"/>
      <c r="OWZ16" s="126"/>
      <c r="OXA16" s="183"/>
      <c r="OXB16" s="126"/>
      <c r="OXC16" s="183"/>
      <c r="OXD16" s="126"/>
      <c r="OXE16" s="183"/>
      <c r="OXF16" s="126"/>
      <c r="OXG16" s="183"/>
      <c r="OXH16" s="126"/>
      <c r="OXI16" s="183"/>
      <c r="OXJ16" s="126"/>
      <c r="OXK16" s="183"/>
      <c r="OXL16" s="126"/>
      <c r="OXM16" s="183"/>
      <c r="OXN16" s="126"/>
      <c r="OXO16" s="183"/>
      <c r="OXP16" s="126"/>
      <c r="OXQ16" s="183"/>
      <c r="OXR16" s="126"/>
      <c r="OXS16" s="183"/>
      <c r="OXT16" s="126"/>
      <c r="OXU16" s="183"/>
      <c r="OXV16" s="126"/>
      <c r="OXW16" s="183"/>
      <c r="OXX16" s="126"/>
      <c r="OXY16" s="183"/>
      <c r="OXZ16" s="126"/>
      <c r="OYA16" s="183"/>
      <c r="OYB16" s="126"/>
      <c r="OYC16" s="183"/>
      <c r="OYD16" s="126"/>
      <c r="OYE16" s="183"/>
      <c r="OYF16" s="126"/>
      <c r="OYG16" s="183"/>
      <c r="OYH16" s="126"/>
      <c r="OYI16" s="183"/>
      <c r="OYJ16" s="126"/>
      <c r="OYK16" s="183"/>
      <c r="OYL16" s="126"/>
      <c r="OYM16" s="183"/>
      <c r="OYN16" s="126"/>
      <c r="OYO16" s="183"/>
      <c r="OYP16" s="126"/>
      <c r="OYQ16" s="183"/>
      <c r="OYR16" s="126"/>
      <c r="OYS16" s="183"/>
      <c r="OYT16" s="126"/>
      <c r="OYU16" s="183"/>
      <c r="OYV16" s="126"/>
      <c r="OYW16" s="183"/>
      <c r="OYX16" s="126"/>
      <c r="OYY16" s="183"/>
      <c r="OYZ16" s="126"/>
      <c r="OZA16" s="183"/>
      <c r="OZB16" s="126"/>
      <c r="OZC16" s="183"/>
      <c r="OZD16" s="126"/>
      <c r="OZE16" s="183"/>
      <c r="OZF16" s="126"/>
      <c r="OZG16" s="183"/>
      <c r="OZH16" s="126"/>
      <c r="OZI16" s="183"/>
      <c r="OZJ16" s="126"/>
      <c r="OZK16" s="183"/>
      <c r="OZL16" s="126"/>
      <c r="OZM16" s="183"/>
      <c r="OZN16" s="126"/>
      <c r="OZO16" s="183"/>
      <c r="OZP16" s="126"/>
      <c r="OZQ16" s="183"/>
      <c r="OZR16" s="126"/>
      <c r="OZS16" s="183"/>
      <c r="OZT16" s="126"/>
      <c r="OZU16" s="183"/>
      <c r="OZV16" s="126"/>
      <c r="OZW16" s="183"/>
      <c r="OZX16" s="126"/>
      <c r="OZY16" s="183"/>
      <c r="OZZ16" s="126"/>
      <c r="PAA16" s="183"/>
      <c r="PAB16" s="126"/>
      <c r="PAC16" s="183"/>
      <c r="PAD16" s="126"/>
      <c r="PAE16" s="183"/>
      <c r="PAF16" s="126"/>
      <c r="PAG16" s="183"/>
      <c r="PAH16" s="126"/>
      <c r="PAI16" s="183"/>
      <c r="PAJ16" s="126"/>
      <c r="PAK16" s="183"/>
      <c r="PAL16" s="126"/>
      <c r="PAM16" s="183"/>
      <c r="PAN16" s="126"/>
      <c r="PAO16" s="183"/>
      <c r="PAP16" s="126"/>
      <c r="PAQ16" s="183"/>
      <c r="PAR16" s="126"/>
      <c r="PAS16" s="183"/>
      <c r="PAT16" s="126"/>
      <c r="PAU16" s="183"/>
      <c r="PAV16" s="126"/>
      <c r="PAW16" s="183"/>
      <c r="PAX16" s="126"/>
      <c r="PAY16" s="183"/>
      <c r="PAZ16" s="126"/>
      <c r="PBA16" s="183"/>
      <c r="PBB16" s="126"/>
      <c r="PBC16" s="183"/>
      <c r="PBD16" s="126"/>
      <c r="PBE16" s="183"/>
      <c r="PBF16" s="126"/>
      <c r="PBG16" s="183"/>
      <c r="PBH16" s="126"/>
      <c r="PBI16" s="183"/>
      <c r="PBJ16" s="126"/>
      <c r="PBK16" s="183"/>
      <c r="PBL16" s="126"/>
      <c r="PBM16" s="183"/>
      <c r="PBN16" s="126"/>
      <c r="PBO16" s="183"/>
      <c r="PBP16" s="126"/>
      <c r="PBQ16" s="183"/>
      <c r="PBR16" s="126"/>
      <c r="PBS16" s="183"/>
      <c r="PBT16" s="126"/>
      <c r="PBU16" s="183"/>
      <c r="PBV16" s="126"/>
      <c r="PBW16" s="183"/>
      <c r="PBX16" s="126"/>
      <c r="PBY16" s="183"/>
      <c r="PBZ16" s="126"/>
      <c r="PCA16" s="183"/>
      <c r="PCB16" s="126"/>
      <c r="PCC16" s="183"/>
      <c r="PCD16" s="126"/>
      <c r="PCE16" s="183"/>
      <c r="PCF16" s="126"/>
      <c r="PCG16" s="183"/>
      <c r="PCH16" s="126"/>
      <c r="PCI16" s="183"/>
      <c r="PCJ16" s="126"/>
      <c r="PCK16" s="183"/>
      <c r="PCL16" s="126"/>
      <c r="PCM16" s="183"/>
      <c r="PCN16" s="126"/>
      <c r="PCO16" s="183"/>
      <c r="PCP16" s="126"/>
      <c r="PCQ16" s="183"/>
      <c r="PCR16" s="126"/>
      <c r="PCS16" s="183"/>
      <c r="PCT16" s="126"/>
      <c r="PCU16" s="183"/>
      <c r="PCV16" s="126"/>
      <c r="PCW16" s="183"/>
      <c r="PCX16" s="126"/>
      <c r="PCY16" s="183"/>
      <c r="PCZ16" s="126"/>
      <c r="PDA16" s="183"/>
      <c r="PDB16" s="126"/>
      <c r="PDC16" s="183"/>
      <c r="PDD16" s="126"/>
      <c r="PDE16" s="183"/>
      <c r="PDF16" s="126"/>
      <c r="PDG16" s="183"/>
      <c r="PDH16" s="126"/>
      <c r="PDI16" s="183"/>
      <c r="PDJ16" s="126"/>
      <c r="PDK16" s="183"/>
      <c r="PDL16" s="126"/>
      <c r="PDM16" s="183"/>
      <c r="PDN16" s="126"/>
      <c r="PDO16" s="183"/>
      <c r="PDP16" s="126"/>
      <c r="PDQ16" s="183"/>
      <c r="PDR16" s="126"/>
      <c r="PDS16" s="183"/>
      <c r="PDT16" s="126"/>
      <c r="PDU16" s="183"/>
      <c r="PDV16" s="126"/>
      <c r="PDW16" s="183"/>
      <c r="PDX16" s="126"/>
      <c r="PDY16" s="183"/>
      <c r="PDZ16" s="126"/>
      <c r="PEA16" s="183"/>
      <c r="PEB16" s="126"/>
      <c r="PEC16" s="183"/>
      <c r="PED16" s="126"/>
      <c r="PEE16" s="183"/>
      <c r="PEF16" s="126"/>
      <c r="PEG16" s="183"/>
      <c r="PEH16" s="126"/>
      <c r="PEI16" s="183"/>
      <c r="PEJ16" s="126"/>
      <c r="PEK16" s="183"/>
      <c r="PEL16" s="126"/>
      <c r="PEM16" s="183"/>
      <c r="PEN16" s="126"/>
      <c r="PEO16" s="183"/>
      <c r="PEP16" s="126"/>
      <c r="PEQ16" s="183"/>
      <c r="PER16" s="126"/>
      <c r="PES16" s="183"/>
      <c r="PET16" s="126"/>
      <c r="PEU16" s="183"/>
      <c r="PEV16" s="126"/>
      <c r="PEW16" s="183"/>
      <c r="PEX16" s="126"/>
      <c r="PEY16" s="183"/>
      <c r="PEZ16" s="126"/>
      <c r="PFA16" s="183"/>
      <c r="PFB16" s="126"/>
      <c r="PFC16" s="183"/>
      <c r="PFD16" s="126"/>
      <c r="PFE16" s="183"/>
      <c r="PFF16" s="126"/>
      <c r="PFG16" s="183"/>
      <c r="PFH16" s="126"/>
      <c r="PFI16" s="183"/>
      <c r="PFJ16" s="126"/>
      <c r="PFK16" s="183"/>
      <c r="PFL16" s="126"/>
      <c r="PFM16" s="183"/>
      <c r="PFN16" s="126"/>
      <c r="PFO16" s="183"/>
      <c r="PFP16" s="126"/>
      <c r="PFQ16" s="183"/>
      <c r="PFR16" s="126"/>
      <c r="PFS16" s="183"/>
      <c r="PFT16" s="126"/>
      <c r="PFU16" s="183"/>
      <c r="PFV16" s="126"/>
      <c r="PFW16" s="183"/>
      <c r="PFX16" s="126"/>
      <c r="PFY16" s="183"/>
      <c r="PFZ16" s="126"/>
      <c r="PGA16" s="183"/>
      <c r="PGB16" s="126"/>
      <c r="PGC16" s="183"/>
      <c r="PGD16" s="126"/>
      <c r="PGE16" s="183"/>
      <c r="PGF16" s="126"/>
      <c r="PGG16" s="183"/>
      <c r="PGH16" s="126"/>
      <c r="PGI16" s="183"/>
      <c r="PGJ16" s="126"/>
      <c r="PGK16" s="183"/>
      <c r="PGL16" s="126"/>
      <c r="PGM16" s="183"/>
      <c r="PGN16" s="126"/>
      <c r="PGO16" s="183"/>
      <c r="PGP16" s="126"/>
      <c r="PGQ16" s="183"/>
      <c r="PGR16" s="126"/>
      <c r="PGS16" s="183"/>
      <c r="PGT16" s="126"/>
      <c r="PGU16" s="183"/>
      <c r="PGV16" s="126"/>
      <c r="PGW16" s="183"/>
      <c r="PGX16" s="126"/>
      <c r="PGY16" s="183"/>
      <c r="PGZ16" s="126"/>
      <c r="PHA16" s="183"/>
      <c r="PHB16" s="126"/>
      <c r="PHC16" s="183"/>
      <c r="PHD16" s="126"/>
      <c r="PHE16" s="183"/>
      <c r="PHF16" s="126"/>
      <c r="PHG16" s="183"/>
      <c r="PHH16" s="126"/>
      <c r="PHI16" s="183"/>
      <c r="PHJ16" s="126"/>
      <c r="PHK16" s="183"/>
      <c r="PHL16" s="126"/>
      <c r="PHM16" s="183"/>
      <c r="PHN16" s="126"/>
      <c r="PHO16" s="183"/>
      <c r="PHP16" s="126"/>
      <c r="PHQ16" s="183"/>
      <c r="PHR16" s="126"/>
      <c r="PHS16" s="183"/>
      <c r="PHT16" s="126"/>
      <c r="PHU16" s="183"/>
      <c r="PHV16" s="126"/>
      <c r="PHW16" s="183"/>
      <c r="PHX16" s="126"/>
      <c r="PHY16" s="183"/>
      <c r="PHZ16" s="126"/>
      <c r="PIA16" s="183"/>
      <c r="PIB16" s="126"/>
      <c r="PIC16" s="183"/>
      <c r="PID16" s="126"/>
      <c r="PIE16" s="183"/>
      <c r="PIF16" s="126"/>
      <c r="PIG16" s="183"/>
      <c r="PIH16" s="126"/>
      <c r="PII16" s="183"/>
      <c r="PIJ16" s="126"/>
      <c r="PIK16" s="183"/>
      <c r="PIL16" s="126"/>
      <c r="PIM16" s="183"/>
      <c r="PIN16" s="126"/>
      <c r="PIO16" s="183"/>
      <c r="PIP16" s="126"/>
      <c r="PIQ16" s="183"/>
      <c r="PIR16" s="126"/>
      <c r="PIS16" s="183"/>
      <c r="PIT16" s="126"/>
      <c r="PIU16" s="183"/>
      <c r="PIV16" s="126"/>
      <c r="PIW16" s="183"/>
      <c r="PIX16" s="126"/>
      <c r="PIY16" s="183"/>
      <c r="PIZ16" s="126"/>
      <c r="PJA16" s="183"/>
      <c r="PJB16" s="126"/>
      <c r="PJC16" s="183"/>
      <c r="PJD16" s="126"/>
      <c r="PJE16" s="183"/>
      <c r="PJF16" s="126"/>
      <c r="PJG16" s="183"/>
      <c r="PJH16" s="126"/>
      <c r="PJI16" s="183"/>
      <c r="PJJ16" s="126"/>
      <c r="PJK16" s="183"/>
      <c r="PJL16" s="126"/>
      <c r="PJM16" s="183"/>
      <c r="PJN16" s="126"/>
      <c r="PJO16" s="183"/>
      <c r="PJP16" s="126"/>
      <c r="PJQ16" s="183"/>
      <c r="PJR16" s="126"/>
      <c r="PJS16" s="183"/>
      <c r="PJT16" s="126"/>
      <c r="PJU16" s="183"/>
      <c r="PJV16" s="126"/>
      <c r="PJW16" s="183"/>
      <c r="PJX16" s="126"/>
      <c r="PJY16" s="183"/>
      <c r="PJZ16" s="126"/>
      <c r="PKA16" s="183"/>
      <c r="PKB16" s="126"/>
      <c r="PKC16" s="183"/>
      <c r="PKD16" s="126"/>
      <c r="PKE16" s="183"/>
      <c r="PKF16" s="126"/>
      <c r="PKG16" s="183"/>
      <c r="PKH16" s="126"/>
      <c r="PKI16" s="183"/>
      <c r="PKJ16" s="126"/>
      <c r="PKK16" s="183"/>
      <c r="PKL16" s="126"/>
      <c r="PKM16" s="183"/>
      <c r="PKN16" s="126"/>
      <c r="PKO16" s="183"/>
      <c r="PKP16" s="126"/>
      <c r="PKQ16" s="183"/>
      <c r="PKR16" s="126"/>
      <c r="PKS16" s="183"/>
      <c r="PKT16" s="126"/>
      <c r="PKU16" s="183"/>
      <c r="PKV16" s="126"/>
      <c r="PKW16" s="183"/>
      <c r="PKX16" s="126"/>
      <c r="PKY16" s="183"/>
      <c r="PKZ16" s="126"/>
      <c r="PLA16" s="183"/>
      <c r="PLB16" s="126"/>
      <c r="PLC16" s="183"/>
      <c r="PLD16" s="126"/>
      <c r="PLE16" s="183"/>
      <c r="PLF16" s="126"/>
      <c r="PLG16" s="183"/>
      <c r="PLH16" s="126"/>
      <c r="PLI16" s="183"/>
      <c r="PLJ16" s="126"/>
      <c r="PLK16" s="183"/>
      <c r="PLL16" s="126"/>
      <c r="PLM16" s="183"/>
      <c r="PLN16" s="126"/>
      <c r="PLO16" s="183"/>
      <c r="PLP16" s="126"/>
      <c r="PLQ16" s="183"/>
      <c r="PLR16" s="126"/>
      <c r="PLS16" s="183"/>
      <c r="PLT16" s="126"/>
      <c r="PLU16" s="183"/>
      <c r="PLV16" s="126"/>
      <c r="PLW16" s="183"/>
      <c r="PLX16" s="126"/>
      <c r="PLY16" s="183"/>
      <c r="PLZ16" s="126"/>
      <c r="PMA16" s="183"/>
      <c r="PMB16" s="126"/>
      <c r="PMC16" s="183"/>
      <c r="PMD16" s="126"/>
      <c r="PME16" s="183"/>
      <c r="PMF16" s="126"/>
      <c r="PMG16" s="183"/>
      <c r="PMH16" s="126"/>
      <c r="PMI16" s="183"/>
      <c r="PMJ16" s="126"/>
      <c r="PMK16" s="183"/>
      <c r="PML16" s="126"/>
      <c r="PMM16" s="183"/>
      <c r="PMN16" s="126"/>
      <c r="PMO16" s="183"/>
      <c r="PMP16" s="126"/>
      <c r="PMQ16" s="183"/>
      <c r="PMR16" s="126"/>
      <c r="PMS16" s="183"/>
      <c r="PMT16" s="126"/>
      <c r="PMU16" s="183"/>
      <c r="PMV16" s="126"/>
      <c r="PMW16" s="183"/>
      <c r="PMX16" s="126"/>
      <c r="PMY16" s="183"/>
      <c r="PMZ16" s="126"/>
      <c r="PNA16" s="183"/>
      <c r="PNB16" s="126"/>
      <c r="PNC16" s="183"/>
      <c r="PND16" s="126"/>
      <c r="PNE16" s="183"/>
      <c r="PNF16" s="126"/>
      <c r="PNG16" s="183"/>
      <c r="PNH16" s="126"/>
      <c r="PNI16" s="183"/>
      <c r="PNJ16" s="126"/>
      <c r="PNK16" s="183"/>
      <c r="PNL16" s="126"/>
      <c r="PNM16" s="183"/>
      <c r="PNN16" s="126"/>
      <c r="PNO16" s="183"/>
      <c r="PNP16" s="126"/>
      <c r="PNQ16" s="183"/>
      <c r="PNR16" s="126"/>
      <c r="PNS16" s="183"/>
      <c r="PNT16" s="126"/>
      <c r="PNU16" s="183"/>
      <c r="PNV16" s="126"/>
      <c r="PNW16" s="183"/>
      <c r="PNX16" s="126"/>
      <c r="PNY16" s="183"/>
      <c r="PNZ16" s="126"/>
      <c r="POA16" s="183"/>
      <c r="POB16" s="126"/>
      <c r="POC16" s="183"/>
      <c r="POD16" s="126"/>
      <c r="POE16" s="183"/>
      <c r="POF16" s="126"/>
      <c r="POG16" s="183"/>
      <c r="POH16" s="126"/>
      <c r="POI16" s="183"/>
      <c r="POJ16" s="126"/>
      <c r="POK16" s="183"/>
      <c r="POL16" s="126"/>
      <c r="POM16" s="183"/>
      <c r="PON16" s="126"/>
      <c r="POO16" s="183"/>
      <c r="POP16" s="126"/>
      <c r="POQ16" s="183"/>
      <c r="POR16" s="126"/>
      <c r="POS16" s="183"/>
      <c r="POT16" s="126"/>
      <c r="POU16" s="183"/>
      <c r="POV16" s="126"/>
      <c r="POW16" s="183"/>
      <c r="POX16" s="126"/>
      <c r="POY16" s="183"/>
      <c r="POZ16" s="126"/>
      <c r="PPA16" s="183"/>
      <c r="PPB16" s="126"/>
      <c r="PPC16" s="183"/>
      <c r="PPD16" s="126"/>
      <c r="PPE16" s="183"/>
      <c r="PPF16" s="126"/>
      <c r="PPG16" s="183"/>
      <c r="PPH16" s="126"/>
      <c r="PPI16" s="183"/>
      <c r="PPJ16" s="126"/>
      <c r="PPK16" s="183"/>
      <c r="PPL16" s="126"/>
      <c r="PPM16" s="183"/>
      <c r="PPN16" s="126"/>
      <c r="PPO16" s="183"/>
      <c r="PPP16" s="126"/>
      <c r="PPQ16" s="183"/>
      <c r="PPR16" s="126"/>
      <c r="PPS16" s="183"/>
      <c r="PPT16" s="126"/>
      <c r="PPU16" s="183"/>
      <c r="PPV16" s="126"/>
      <c r="PPW16" s="183"/>
      <c r="PPX16" s="126"/>
      <c r="PPY16" s="183"/>
      <c r="PPZ16" s="126"/>
      <c r="PQA16" s="183"/>
      <c r="PQB16" s="126"/>
      <c r="PQC16" s="183"/>
      <c r="PQD16" s="126"/>
      <c r="PQE16" s="183"/>
      <c r="PQF16" s="126"/>
      <c r="PQG16" s="183"/>
      <c r="PQH16" s="126"/>
      <c r="PQI16" s="183"/>
      <c r="PQJ16" s="126"/>
      <c r="PQK16" s="183"/>
      <c r="PQL16" s="126"/>
      <c r="PQM16" s="183"/>
      <c r="PQN16" s="126"/>
      <c r="PQO16" s="183"/>
      <c r="PQP16" s="126"/>
      <c r="PQQ16" s="183"/>
      <c r="PQR16" s="126"/>
      <c r="PQS16" s="183"/>
      <c r="PQT16" s="126"/>
      <c r="PQU16" s="183"/>
      <c r="PQV16" s="126"/>
      <c r="PQW16" s="183"/>
      <c r="PQX16" s="126"/>
      <c r="PQY16" s="183"/>
      <c r="PQZ16" s="126"/>
      <c r="PRA16" s="183"/>
      <c r="PRB16" s="126"/>
      <c r="PRC16" s="183"/>
      <c r="PRD16" s="126"/>
      <c r="PRE16" s="183"/>
      <c r="PRF16" s="126"/>
      <c r="PRG16" s="183"/>
      <c r="PRH16" s="126"/>
      <c r="PRI16" s="183"/>
      <c r="PRJ16" s="126"/>
      <c r="PRK16" s="183"/>
      <c r="PRL16" s="126"/>
      <c r="PRM16" s="183"/>
      <c r="PRN16" s="126"/>
      <c r="PRO16" s="183"/>
      <c r="PRP16" s="126"/>
      <c r="PRQ16" s="183"/>
      <c r="PRR16" s="126"/>
      <c r="PRS16" s="183"/>
      <c r="PRT16" s="126"/>
      <c r="PRU16" s="183"/>
      <c r="PRV16" s="126"/>
      <c r="PRW16" s="183"/>
      <c r="PRX16" s="126"/>
      <c r="PRY16" s="183"/>
      <c r="PRZ16" s="126"/>
      <c r="PSA16" s="183"/>
      <c r="PSB16" s="126"/>
      <c r="PSC16" s="183"/>
      <c r="PSD16" s="126"/>
      <c r="PSE16" s="183"/>
      <c r="PSF16" s="126"/>
      <c r="PSG16" s="183"/>
      <c r="PSH16" s="126"/>
      <c r="PSI16" s="183"/>
      <c r="PSJ16" s="126"/>
      <c r="PSK16" s="183"/>
      <c r="PSL16" s="126"/>
      <c r="PSM16" s="183"/>
      <c r="PSN16" s="126"/>
      <c r="PSO16" s="183"/>
      <c r="PSP16" s="126"/>
      <c r="PSQ16" s="183"/>
      <c r="PSR16" s="126"/>
      <c r="PSS16" s="183"/>
      <c r="PST16" s="126"/>
      <c r="PSU16" s="183"/>
      <c r="PSV16" s="126"/>
      <c r="PSW16" s="183"/>
      <c r="PSX16" s="126"/>
      <c r="PSY16" s="183"/>
      <c r="PSZ16" s="126"/>
      <c r="PTA16" s="183"/>
      <c r="PTB16" s="126"/>
      <c r="PTC16" s="183"/>
      <c r="PTD16" s="126"/>
      <c r="PTE16" s="183"/>
      <c r="PTF16" s="126"/>
      <c r="PTG16" s="183"/>
      <c r="PTH16" s="126"/>
      <c r="PTI16" s="183"/>
      <c r="PTJ16" s="126"/>
      <c r="PTK16" s="183"/>
      <c r="PTL16" s="126"/>
      <c r="PTM16" s="183"/>
      <c r="PTN16" s="126"/>
      <c r="PTO16" s="183"/>
      <c r="PTP16" s="126"/>
      <c r="PTQ16" s="183"/>
      <c r="PTR16" s="126"/>
      <c r="PTS16" s="183"/>
      <c r="PTT16" s="126"/>
      <c r="PTU16" s="183"/>
      <c r="PTV16" s="126"/>
      <c r="PTW16" s="183"/>
      <c r="PTX16" s="126"/>
      <c r="PTY16" s="183"/>
      <c r="PTZ16" s="126"/>
      <c r="PUA16" s="183"/>
      <c r="PUB16" s="126"/>
      <c r="PUC16" s="183"/>
      <c r="PUD16" s="126"/>
      <c r="PUE16" s="183"/>
      <c r="PUF16" s="126"/>
      <c r="PUG16" s="183"/>
      <c r="PUH16" s="126"/>
      <c r="PUI16" s="183"/>
      <c r="PUJ16" s="126"/>
      <c r="PUK16" s="183"/>
      <c r="PUL16" s="126"/>
      <c r="PUM16" s="183"/>
      <c r="PUN16" s="126"/>
      <c r="PUO16" s="183"/>
      <c r="PUP16" s="126"/>
      <c r="PUQ16" s="183"/>
      <c r="PUR16" s="126"/>
      <c r="PUS16" s="183"/>
      <c r="PUT16" s="126"/>
      <c r="PUU16" s="183"/>
      <c r="PUV16" s="126"/>
      <c r="PUW16" s="183"/>
      <c r="PUX16" s="126"/>
      <c r="PUY16" s="183"/>
      <c r="PUZ16" s="126"/>
      <c r="PVA16" s="183"/>
      <c r="PVB16" s="126"/>
      <c r="PVC16" s="183"/>
      <c r="PVD16" s="126"/>
      <c r="PVE16" s="183"/>
      <c r="PVF16" s="126"/>
      <c r="PVG16" s="183"/>
      <c r="PVH16" s="126"/>
      <c r="PVI16" s="183"/>
      <c r="PVJ16" s="126"/>
      <c r="PVK16" s="183"/>
      <c r="PVL16" s="126"/>
      <c r="PVM16" s="183"/>
      <c r="PVN16" s="126"/>
      <c r="PVO16" s="183"/>
      <c r="PVP16" s="126"/>
      <c r="PVQ16" s="183"/>
      <c r="PVR16" s="126"/>
      <c r="PVS16" s="183"/>
      <c r="PVT16" s="126"/>
      <c r="PVU16" s="183"/>
      <c r="PVV16" s="126"/>
      <c r="PVW16" s="183"/>
      <c r="PVX16" s="126"/>
      <c r="PVY16" s="183"/>
      <c r="PVZ16" s="126"/>
      <c r="PWA16" s="183"/>
      <c r="PWB16" s="126"/>
      <c r="PWC16" s="183"/>
      <c r="PWD16" s="126"/>
      <c r="PWE16" s="183"/>
      <c r="PWF16" s="126"/>
      <c r="PWG16" s="183"/>
      <c r="PWH16" s="126"/>
      <c r="PWI16" s="183"/>
      <c r="PWJ16" s="126"/>
      <c r="PWK16" s="183"/>
      <c r="PWL16" s="126"/>
      <c r="PWM16" s="183"/>
      <c r="PWN16" s="126"/>
      <c r="PWO16" s="183"/>
      <c r="PWP16" s="126"/>
      <c r="PWQ16" s="183"/>
      <c r="PWR16" s="126"/>
      <c r="PWS16" s="183"/>
      <c r="PWT16" s="126"/>
      <c r="PWU16" s="183"/>
      <c r="PWV16" s="126"/>
      <c r="PWW16" s="183"/>
      <c r="PWX16" s="126"/>
      <c r="PWY16" s="183"/>
      <c r="PWZ16" s="126"/>
      <c r="PXA16" s="183"/>
      <c r="PXB16" s="126"/>
      <c r="PXC16" s="183"/>
      <c r="PXD16" s="126"/>
      <c r="PXE16" s="183"/>
      <c r="PXF16" s="126"/>
      <c r="PXG16" s="183"/>
      <c r="PXH16" s="126"/>
      <c r="PXI16" s="183"/>
      <c r="PXJ16" s="126"/>
      <c r="PXK16" s="183"/>
      <c r="PXL16" s="126"/>
      <c r="PXM16" s="183"/>
      <c r="PXN16" s="126"/>
      <c r="PXO16" s="183"/>
      <c r="PXP16" s="126"/>
      <c r="PXQ16" s="183"/>
      <c r="PXR16" s="126"/>
      <c r="PXS16" s="183"/>
      <c r="PXT16" s="126"/>
      <c r="PXU16" s="183"/>
      <c r="PXV16" s="126"/>
      <c r="PXW16" s="183"/>
      <c r="PXX16" s="126"/>
      <c r="PXY16" s="183"/>
      <c r="PXZ16" s="126"/>
      <c r="PYA16" s="183"/>
      <c r="PYB16" s="126"/>
      <c r="PYC16" s="183"/>
      <c r="PYD16" s="126"/>
      <c r="PYE16" s="183"/>
      <c r="PYF16" s="126"/>
      <c r="PYG16" s="183"/>
      <c r="PYH16" s="126"/>
      <c r="PYI16" s="183"/>
      <c r="PYJ16" s="126"/>
      <c r="PYK16" s="183"/>
      <c r="PYL16" s="126"/>
      <c r="PYM16" s="183"/>
      <c r="PYN16" s="126"/>
      <c r="PYO16" s="183"/>
      <c r="PYP16" s="126"/>
      <c r="PYQ16" s="183"/>
      <c r="PYR16" s="126"/>
      <c r="PYS16" s="183"/>
      <c r="PYT16" s="126"/>
      <c r="PYU16" s="183"/>
      <c r="PYV16" s="126"/>
      <c r="PYW16" s="183"/>
      <c r="PYX16" s="126"/>
      <c r="PYY16" s="183"/>
      <c r="PYZ16" s="126"/>
      <c r="PZA16" s="183"/>
      <c r="PZB16" s="126"/>
      <c r="PZC16" s="183"/>
      <c r="PZD16" s="126"/>
      <c r="PZE16" s="183"/>
      <c r="PZF16" s="126"/>
      <c r="PZG16" s="183"/>
      <c r="PZH16" s="126"/>
      <c r="PZI16" s="183"/>
      <c r="PZJ16" s="126"/>
      <c r="PZK16" s="183"/>
      <c r="PZL16" s="126"/>
      <c r="PZM16" s="183"/>
      <c r="PZN16" s="126"/>
      <c r="PZO16" s="183"/>
      <c r="PZP16" s="126"/>
      <c r="PZQ16" s="183"/>
      <c r="PZR16" s="126"/>
      <c r="PZS16" s="183"/>
      <c r="PZT16" s="126"/>
      <c r="PZU16" s="183"/>
      <c r="PZV16" s="126"/>
      <c r="PZW16" s="183"/>
      <c r="PZX16" s="126"/>
      <c r="PZY16" s="183"/>
      <c r="PZZ16" s="126"/>
      <c r="QAA16" s="183"/>
      <c r="QAB16" s="126"/>
      <c r="QAC16" s="183"/>
      <c r="QAD16" s="126"/>
      <c r="QAE16" s="183"/>
      <c r="QAF16" s="126"/>
      <c r="QAG16" s="183"/>
      <c r="QAH16" s="126"/>
      <c r="QAI16" s="183"/>
      <c r="QAJ16" s="126"/>
      <c r="QAK16" s="183"/>
      <c r="QAL16" s="126"/>
      <c r="QAM16" s="183"/>
      <c r="QAN16" s="126"/>
      <c r="QAO16" s="183"/>
      <c r="QAP16" s="126"/>
      <c r="QAQ16" s="183"/>
      <c r="QAR16" s="126"/>
      <c r="QAS16" s="183"/>
      <c r="QAT16" s="126"/>
      <c r="QAU16" s="183"/>
      <c r="QAV16" s="126"/>
      <c r="QAW16" s="183"/>
      <c r="QAX16" s="126"/>
      <c r="QAY16" s="183"/>
      <c r="QAZ16" s="126"/>
      <c r="QBA16" s="183"/>
      <c r="QBB16" s="126"/>
      <c r="QBC16" s="183"/>
      <c r="QBD16" s="126"/>
      <c r="QBE16" s="183"/>
      <c r="QBF16" s="126"/>
      <c r="QBG16" s="183"/>
      <c r="QBH16" s="126"/>
      <c r="QBI16" s="183"/>
      <c r="QBJ16" s="126"/>
      <c r="QBK16" s="183"/>
      <c r="QBL16" s="126"/>
      <c r="QBM16" s="183"/>
      <c r="QBN16" s="126"/>
      <c r="QBO16" s="183"/>
      <c r="QBP16" s="126"/>
      <c r="QBQ16" s="183"/>
      <c r="QBR16" s="126"/>
      <c r="QBS16" s="183"/>
      <c r="QBT16" s="126"/>
      <c r="QBU16" s="183"/>
      <c r="QBV16" s="126"/>
      <c r="QBW16" s="183"/>
      <c r="QBX16" s="126"/>
      <c r="QBY16" s="183"/>
      <c r="QBZ16" s="126"/>
      <c r="QCA16" s="183"/>
      <c r="QCB16" s="126"/>
      <c r="QCC16" s="183"/>
      <c r="QCD16" s="126"/>
      <c r="QCE16" s="183"/>
      <c r="QCF16" s="126"/>
      <c r="QCG16" s="183"/>
      <c r="QCH16" s="126"/>
      <c r="QCI16" s="183"/>
      <c r="QCJ16" s="126"/>
      <c r="QCK16" s="183"/>
      <c r="QCL16" s="126"/>
      <c r="QCM16" s="183"/>
      <c r="QCN16" s="126"/>
      <c r="QCO16" s="183"/>
      <c r="QCP16" s="126"/>
      <c r="QCQ16" s="183"/>
      <c r="QCR16" s="126"/>
      <c r="QCS16" s="183"/>
      <c r="QCT16" s="126"/>
      <c r="QCU16" s="183"/>
      <c r="QCV16" s="126"/>
      <c r="QCW16" s="183"/>
      <c r="QCX16" s="126"/>
      <c r="QCY16" s="183"/>
      <c r="QCZ16" s="126"/>
      <c r="QDA16" s="183"/>
      <c r="QDB16" s="126"/>
      <c r="QDC16" s="183"/>
      <c r="QDD16" s="126"/>
      <c r="QDE16" s="183"/>
      <c r="QDF16" s="126"/>
      <c r="QDG16" s="183"/>
      <c r="QDH16" s="126"/>
      <c r="QDI16" s="183"/>
      <c r="QDJ16" s="126"/>
      <c r="QDK16" s="183"/>
      <c r="QDL16" s="126"/>
      <c r="QDM16" s="183"/>
      <c r="QDN16" s="126"/>
      <c r="QDO16" s="183"/>
      <c r="QDP16" s="126"/>
      <c r="QDQ16" s="183"/>
      <c r="QDR16" s="126"/>
      <c r="QDS16" s="183"/>
      <c r="QDT16" s="126"/>
      <c r="QDU16" s="183"/>
      <c r="QDV16" s="126"/>
      <c r="QDW16" s="183"/>
      <c r="QDX16" s="126"/>
      <c r="QDY16" s="183"/>
      <c r="QDZ16" s="126"/>
      <c r="QEA16" s="183"/>
      <c r="QEB16" s="126"/>
      <c r="QEC16" s="183"/>
      <c r="QED16" s="126"/>
      <c r="QEE16" s="183"/>
      <c r="QEF16" s="126"/>
      <c r="QEG16" s="183"/>
      <c r="QEH16" s="126"/>
      <c r="QEI16" s="183"/>
      <c r="QEJ16" s="126"/>
      <c r="QEK16" s="183"/>
      <c r="QEL16" s="126"/>
      <c r="QEM16" s="183"/>
      <c r="QEN16" s="126"/>
      <c r="QEO16" s="183"/>
      <c r="QEP16" s="126"/>
      <c r="QEQ16" s="183"/>
      <c r="QER16" s="126"/>
      <c r="QES16" s="183"/>
      <c r="QET16" s="126"/>
      <c r="QEU16" s="183"/>
      <c r="QEV16" s="126"/>
      <c r="QEW16" s="183"/>
      <c r="QEX16" s="126"/>
      <c r="QEY16" s="183"/>
      <c r="QEZ16" s="126"/>
      <c r="QFA16" s="183"/>
      <c r="QFB16" s="126"/>
      <c r="QFC16" s="183"/>
      <c r="QFD16" s="126"/>
      <c r="QFE16" s="183"/>
      <c r="QFF16" s="126"/>
      <c r="QFG16" s="183"/>
      <c r="QFH16" s="126"/>
      <c r="QFI16" s="183"/>
      <c r="QFJ16" s="126"/>
      <c r="QFK16" s="183"/>
      <c r="QFL16" s="126"/>
      <c r="QFM16" s="183"/>
      <c r="QFN16" s="126"/>
      <c r="QFO16" s="183"/>
      <c r="QFP16" s="126"/>
      <c r="QFQ16" s="183"/>
      <c r="QFR16" s="126"/>
      <c r="QFS16" s="183"/>
      <c r="QFT16" s="126"/>
      <c r="QFU16" s="183"/>
      <c r="QFV16" s="126"/>
      <c r="QFW16" s="183"/>
      <c r="QFX16" s="126"/>
      <c r="QFY16" s="183"/>
      <c r="QFZ16" s="126"/>
      <c r="QGA16" s="183"/>
      <c r="QGB16" s="126"/>
      <c r="QGC16" s="183"/>
      <c r="QGD16" s="126"/>
      <c r="QGE16" s="183"/>
      <c r="QGF16" s="126"/>
      <c r="QGG16" s="183"/>
      <c r="QGH16" s="126"/>
      <c r="QGI16" s="183"/>
      <c r="QGJ16" s="126"/>
      <c r="QGK16" s="183"/>
      <c r="QGL16" s="126"/>
      <c r="QGM16" s="183"/>
      <c r="QGN16" s="126"/>
      <c r="QGO16" s="183"/>
      <c r="QGP16" s="126"/>
      <c r="QGQ16" s="183"/>
      <c r="QGR16" s="126"/>
      <c r="QGS16" s="183"/>
      <c r="QGT16" s="126"/>
      <c r="QGU16" s="183"/>
      <c r="QGV16" s="126"/>
      <c r="QGW16" s="183"/>
      <c r="QGX16" s="126"/>
      <c r="QGY16" s="183"/>
      <c r="QGZ16" s="126"/>
      <c r="QHA16" s="183"/>
      <c r="QHB16" s="126"/>
      <c r="QHC16" s="183"/>
      <c r="QHD16" s="126"/>
      <c r="QHE16" s="183"/>
      <c r="QHF16" s="126"/>
      <c r="QHG16" s="183"/>
      <c r="QHH16" s="126"/>
      <c r="QHI16" s="183"/>
      <c r="QHJ16" s="126"/>
      <c r="QHK16" s="183"/>
      <c r="QHL16" s="126"/>
      <c r="QHM16" s="183"/>
      <c r="QHN16" s="126"/>
      <c r="QHO16" s="183"/>
      <c r="QHP16" s="126"/>
      <c r="QHQ16" s="183"/>
      <c r="QHR16" s="126"/>
      <c r="QHS16" s="183"/>
      <c r="QHT16" s="126"/>
      <c r="QHU16" s="183"/>
      <c r="QHV16" s="126"/>
      <c r="QHW16" s="183"/>
      <c r="QHX16" s="126"/>
      <c r="QHY16" s="183"/>
      <c r="QHZ16" s="126"/>
      <c r="QIA16" s="183"/>
      <c r="QIB16" s="126"/>
      <c r="QIC16" s="183"/>
      <c r="QID16" s="126"/>
      <c r="QIE16" s="183"/>
      <c r="QIF16" s="126"/>
      <c r="QIG16" s="183"/>
      <c r="QIH16" s="126"/>
      <c r="QII16" s="183"/>
      <c r="QIJ16" s="126"/>
      <c r="QIK16" s="183"/>
      <c r="QIL16" s="126"/>
      <c r="QIM16" s="183"/>
      <c r="QIN16" s="126"/>
      <c r="QIO16" s="183"/>
      <c r="QIP16" s="126"/>
      <c r="QIQ16" s="183"/>
      <c r="QIR16" s="126"/>
      <c r="QIS16" s="183"/>
      <c r="QIT16" s="126"/>
      <c r="QIU16" s="183"/>
      <c r="QIV16" s="126"/>
      <c r="QIW16" s="183"/>
      <c r="QIX16" s="126"/>
      <c r="QIY16" s="183"/>
      <c r="QIZ16" s="126"/>
      <c r="QJA16" s="183"/>
      <c r="QJB16" s="126"/>
      <c r="QJC16" s="183"/>
      <c r="QJD16" s="126"/>
      <c r="QJE16" s="183"/>
      <c r="QJF16" s="126"/>
      <c r="QJG16" s="183"/>
      <c r="QJH16" s="126"/>
      <c r="QJI16" s="183"/>
      <c r="QJJ16" s="126"/>
      <c r="QJK16" s="183"/>
      <c r="QJL16" s="126"/>
      <c r="QJM16" s="183"/>
      <c r="QJN16" s="126"/>
      <c r="QJO16" s="183"/>
      <c r="QJP16" s="126"/>
      <c r="QJQ16" s="183"/>
      <c r="QJR16" s="126"/>
      <c r="QJS16" s="183"/>
      <c r="QJT16" s="126"/>
      <c r="QJU16" s="183"/>
      <c r="QJV16" s="126"/>
      <c r="QJW16" s="183"/>
      <c r="QJX16" s="126"/>
      <c r="QJY16" s="183"/>
      <c r="QJZ16" s="126"/>
      <c r="QKA16" s="183"/>
      <c r="QKB16" s="126"/>
      <c r="QKC16" s="183"/>
      <c r="QKD16" s="126"/>
      <c r="QKE16" s="183"/>
      <c r="QKF16" s="126"/>
      <c r="QKG16" s="183"/>
      <c r="QKH16" s="126"/>
      <c r="QKI16" s="183"/>
      <c r="QKJ16" s="126"/>
      <c r="QKK16" s="183"/>
      <c r="QKL16" s="126"/>
      <c r="QKM16" s="183"/>
      <c r="QKN16" s="126"/>
      <c r="QKO16" s="183"/>
      <c r="QKP16" s="126"/>
      <c r="QKQ16" s="183"/>
      <c r="QKR16" s="126"/>
      <c r="QKS16" s="183"/>
      <c r="QKT16" s="126"/>
      <c r="QKU16" s="183"/>
      <c r="QKV16" s="126"/>
      <c r="QKW16" s="183"/>
      <c r="QKX16" s="126"/>
      <c r="QKY16" s="183"/>
      <c r="QKZ16" s="126"/>
      <c r="QLA16" s="183"/>
      <c r="QLB16" s="126"/>
      <c r="QLC16" s="183"/>
      <c r="QLD16" s="126"/>
      <c r="QLE16" s="183"/>
      <c r="QLF16" s="126"/>
      <c r="QLG16" s="183"/>
      <c r="QLH16" s="126"/>
      <c r="QLI16" s="183"/>
      <c r="QLJ16" s="126"/>
      <c r="QLK16" s="183"/>
      <c r="QLL16" s="126"/>
      <c r="QLM16" s="183"/>
      <c r="QLN16" s="126"/>
      <c r="QLO16" s="183"/>
      <c r="QLP16" s="126"/>
      <c r="QLQ16" s="183"/>
      <c r="QLR16" s="126"/>
      <c r="QLS16" s="183"/>
      <c r="QLT16" s="126"/>
      <c r="QLU16" s="183"/>
      <c r="QLV16" s="126"/>
      <c r="QLW16" s="183"/>
      <c r="QLX16" s="126"/>
      <c r="QLY16" s="183"/>
      <c r="QLZ16" s="126"/>
      <c r="QMA16" s="183"/>
      <c r="QMB16" s="126"/>
      <c r="QMC16" s="183"/>
      <c r="QMD16" s="126"/>
      <c r="QME16" s="183"/>
      <c r="QMF16" s="126"/>
      <c r="QMG16" s="183"/>
      <c r="QMH16" s="126"/>
      <c r="QMI16" s="183"/>
      <c r="QMJ16" s="126"/>
      <c r="QMK16" s="183"/>
      <c r="QML16" s="126"/>
      <c r="QMM16" s="183"/>
      <c r="QMN16" s="126"/>
      <c r="QMO16" s="183"/>
      <c r="QMP16" s="126"/>
      <c r="QMQ16" s="183"/>
      <c r="QMR16" s="126"/>
      <c r="QMS16" s="183"/>
      <c r="QMT16" s="126"/>
      <c r="QMU16" s="183"/>
      <c r="QMV16" s="126"/>
      <c r="QMW16" s="183"/>
      <c r="QMX16" s="126"/>
      <c r="QMY16" s="183"/>
      <c r="QMZ16" s="126"/>
      <c r="QNA16" s="183"/>
      <c r="QNB16" s="126"/>
      <c r="QNC16" s="183"/>
      <c r="QND16" s="126"/>
      <c r="QNE16" s="183"/>
      <c r="QNF16" s="126"/>
      <c r="QNG16" s="183"/>
      <c r="QNH16" s="126"/>
      <c r="QNI16" s="183"/>
      <c r="QNJ16" s="126"/>
      <c r="QNK16" s="183"/>
      <c r="QNL16" s="126"/>
      <c r="QNM16" s="183"/>
      <c r="QNN16" s="126"/>
      <c r="QNO16" s="183"/>
      <c r="QNP16" s="126"/>
      <c r="QNQ16" s="183"/>
      <c r="QNR16" s="126"/>
      <c r="QNS16" s="183"/>
      <c r="QNT16" s="126"/>
      <c r="QNU16" s="183"/>
      <c r="QNV16" s="126"/>
      <c r="QNW16" s="183"/>
      <c r="QNX16" s="126"/>
      <c r="QNY16" s="183"/>
      <c r="QNZ16" s="126"/>
      <c r="QOA16" s="183"/>
      <c r="QOB16" s="126"/>
      <c r="QOC16" s="183"/>
      <c r="QOD16" s="126"/>
      <c r="QOE16" s="183"/>
      <c r="QOF16" s="126"/>
      <c r="QOG16" s="183"/>
      <c r="QOH16" s="126"/>
      <c r="QOI16" s="183"/>
      <c r="QOJ16" s="126"/>
      <c r="QOK16" s="183"/>
      <c r="QOL16" s="126"/>
      <c r="QOM16" s="183"/>
      <c r="QON16" s="126"/>
      <c r="QOO16" s="183"/>
      <c r="QOP16" s="126"/>
      <c r="QOQ16" s="183"/>
      <c r="QOR16" s="126"/>
      <c r="QOS16" s="183"/>
      <c r="QOT16" s="126"/>
      <c r="QOU16" s="183"/>
      <c r="QOV16" s="126"/>
      <c r="QOW16" s="183"/>
      <c r="QOX16" s="126"/>
      <c r="QOY16" s="183"/>
      <c r="QOZ16" s="126"/>
      <c r="QPA16" s="183"/>
      <c r="QPB16" s="126"/>
      <c r="QPC16" s="183"/>
      <c r="QPD16" s="126"/>
      <c r="QPE16" s="183"/>
      <c r="QPF16" s="126"/>
      <c r="QPG16" s="183"/>
      <c r="QPH16" s="126"/>
      <c r="QPI16" s="183"/>
      <c r="QPJ16" s="126"/>
      <c r="QPK16" s="183"/>
      <c r="QPL16" s="126"/>
      <c r="QPM16" s="183"/>
      <c r="QPN16" s="126"/>
      <c r="QPO16" s="183"/>
      <c r="QPP16" s="126"/>
      <c r="QPQ16" s="183"/>
      <c r="QPR16" s="126"/>
      <c r="QPS16" s="183"/>
      <c r="QPT16" s="126"/>
      <c r="QPU16" s="183"/>
      <c r="QPV16" s="126"/>
      <c r="QPW16" s="183"/>
      <c r="QPX16" s="126"/>
      <c r="QPY16" s="183"/>
      <c r="QPZ16" s="126"/>
      <c r="QQA16" s="183"/>
      <c r="QQB16" s="126"/>
      <c r="QQC16" s="183"/>
      <c r="QQD16" s="126"/>
      <c r="QQE16" s="183"/>
      <c r="QQF16" s="126"/>
      <c r="QQG16" s="183"/>
      <c r="QQH16" s="126"/>
      <c r="QQI16" s="183"/>
      <c r="QQJ16" s="126"/>
      <c r="QQK16" s="183"/>
      <c r="QQL16" s="126"/>
      <c r="QQM16" s="183"/>
      <c r="QQN16" s="126"/>
      <c r="QQO16" s="183"/>
      <c r="QQP16" s="126"/>
      <c r="QQQ16" s="183"/>
      <c r="QQR16" s="126"/>
      <c r="QQS16" s="183"/>
      <c r="QQT16" s="126"/>
      <c r="QQU16" s="183"/>
      <c r="QQV16" s="126"/>
      <c r="QQW16" s="183"/>
      <c r="QQX16" s="126"/>
      <c r="QQY16" s="183"/>
      <c r="QQZ16" s="126"/>
      <c r="QRA16" s="183"/>
      <c r="QRB16" s="126"/>
      <c r="QRC16" s="183"/>
      <c r="QRD16" s="126"/>
      <c r="QRE16" s="183"/>
      <c r="QRF16" s="126"/>
      <c r="QRG16" s="183"/>
      <c r="QRH16" s="126"/>
      <c r="QRI16" s="183"/>
      <c r="QRJ16" s="126"/>
      <c r="QRK16" s="183"/>
      <c r="QRL16" s="126"/>
      <c r="QRM16" s="183"/>
      <c r="QRN16" s="126"/>
      <c r="QRO16" s="183"/>
      <c r="QRP16" s="126"/>
      <c r="QRQ16" s="183"/>
      <c r="QRR16" s="126"/>
      <c r="QRS16" s="183"/>
      <c r="QRT16" s="126"/>
      <c r="QRU16" s="183"/>
      <c r="QRV16" s="126"/>
      <c r="QRW16" s="183"/>
      <c r="QRX16" s="126"/>
      <c r="QRY16" s="183"/>
      <c r="QRZ16" s="126"/>
      <c r="QSA16" s="183"/>
      <c r="QSB16" s="126"/>
      <c r="QSC16" s="183"/>
      <c r="QSD16" s="126"/>
      <c r="QSE16" s="183"/>
      <c r="QSF16" s="126"/>
      <c r="QSG16" s="183"/>
      <c r="QSH16" s="126"/>
      <c r="QSI16" s="183"/>
      <c r="QSJ16" s="126"/>
      <c r="QSK16" s="183"/>
      <c r="QSL16" s="126"/>
      <c r="QSM16" s="183"/>
      <c r="QSN16" s="126"/>
      <c r="QSO16" s="183"/>
      <c r="QSP16" s="126"/>
      <c r="QSQ16" s="183"/>
      <c r="QSR16" s="126"/>
      <c r="QSS16" s="183"/>
      <c r="QST16" s="126"/>
      <c r="QSU16" s="183"/>
      <c r="QSV16" s="126"/>
      <c r="QSW16" s="183"/>
      <c r="QSX16" s="126"/>
      <c r="QSY16" s="183"/>
      <c r="QSZ16" s="126"/>
      <c r="QTA16" s="183"/>
      <c r="QTB16" s="126"/>
      <c r="QTC16" s="183"/>
      <c r="QTD16" s="126"/>
      <c r="QTE16" s="183"/>
      <c r="QTF16" s="126"/>
      <c r="QTG16" s="183"/>
      <c r="QTH16" s="126"/>
      <c r="QTI16" s="183"/>
      <c r="QTJ16" s="126"/>
      <c r="QTK16" s="183"/>
      <c r="QTL16" s="126"/>
      <c r="QTM16" s="183"/>
      <c r="QTN16" s="126"/>
      <c r="QTO16" s="183"/>
      <c r="QTP16" s="126"/>
      <c r="QTQ16" s="183"/>
      <c r="QTR16" s="126"/>
      <c r="QTS16" s="183"/>
      <c r="QTT16" s="126"/>
      <c r="QTU16" s="183"/>
      <c r="QTV16" s="126"/>
      <c r="QTW16" s="183"/>
      <c r="QTX16" s="126"/>
      <c r="QTY16" s="183"/>
      <c r="QTZ16" s="126"/>
      <c r="QUA16" s="183"/>
      <c r="QUB16" s="126"/>
      <c r="QUC16" s="183"/>
      <c r="QUD16" s="126"/>
      <c r="QUE16" s="183"/>
      <c r="QUF16" s="126"/>
      <c r="QUG16" s="183"/>
      <c r="QUH16" s="126"/>
      <c r="QUI16" s="183"/>
      <c r="QUJ16" s="126"/>
      <c r="QUK16" s="183"/>
      <c r="QUL16" s="126"/>
      <c r="QUM16" s="183"/>
      <c r="QUN16" s="126"/>
      <c r="QUO16" s="183"/>
      <c r="QUP16" s="126"/>
      <c r="QUQ16" s="183"/>
      <c r="QUR16" s="126"/>
      <c r="QUS16" s="183"/>
      <c r="QUT16" s="126"/>
      <c r="QUU16" s="183"/>
      <c r="QUV16" s="126"/>
      <c r="QUW16" s="183"/>
      <c r="QUX16" s="126"/>
      <c r="QUY16" s="183"/>
      <c r="QUZ16" s="126"/>
      <c r="QVA16" s="183"/>
      <c r="QVB16" s="126"/>
      <c r="QVC16" s="183"/>
      <c r="QVD16" s="126"/>
      <c r="QVE16" s="183"/>
      <c r="QVF16" s="126"/>
      <c r="QVG16" s="183"/>
      <c r="QVH16" s="126"/>
      <c r="QVI16" s="183"/>
      <c r="QVJ16" s="126"/>
      <c r="QVK16" s="183"/>
      <c r="QVL16" s="126"/>
      <c r="QVM16" s="183"/>
      <c r="QVN16" s="126"/>
      <c r="QVO16" s="183"/>
      <c r="QVP16" s="126"/>
      <c r="QVQ16" s="183"/>
      <c r="QVR16" s="126"/>
      <c r="QVS16" s="183"/>
      <c r="QVT16" s="126"/>
      <c r="QVU16" s="183"/>
      <c r="QVV16" s="126"/>
      <c r="QVW16" s="183"/>
      <c r="QVX16" s="126"/>
      <c r="QVY16" s="183"/>
      <c r="QVZ16" s="126"/>
      <c r="QWA16" s="183"/>
      <c r="QWB16" s="126"/>
      <c r="QWC16" s="183"/>
      <c r="QWD16" s="126"/>
      <c r="QWE16" s="183"/>
      <c r="QWF16" s="126"/>
      <c r="QWG16" s="183"/>
      <c r="QWH16" s="126"/>
      <c r="QWI16" s="183"/>
      <c r="QWJ16" s="126"/>
      <c r="QWK16" s="183"/>
      <c r="QWL16" s="126"/>
      <c r="QWM16" s="183"/>
      <c r="QWN16" s="126"/>
      <c r="QWO16" s="183"/>
      <c r="QWP16" s="126"/>
      <c r="QWQ16" s="183"/>
      <c r="QWR16" s="126"/>
      <c r="QWS16" s="183"/>
      <c r="QWT16" s="126"/>
      <c r="QWU16" s="183"/>
      <c r="QWV16" s="126"/>
      <c r="QWW16" s="183"/>
      <c r="QWX16" s="126"/>
      <c r="QWY16" s="183"/>
      <c r="QWZ16" s="126"/>
      <c r="QXA16" s="183"/>
      <c r="QXB16" s="126"/>
      <c r="QXC16" s="183"/>
      <c r="QXD16" s="126"/>
      <c r="QXE16" s="183"/>
      <c r="QXF16" s="126"/>
      <c r="QXG16" s="183"/>
      <c r="QXH16" s="126"/>
      <c r="QXI16" s="183"/>
      <c r="QXJ16" s="126"/>
      <c r="QXK16" s="183"/>
      <c r="QXL16" s="126"/>
      <c r="QXM16" s="183"/>
      <c r="QXN16" s="126"/>
      <c r="QXO16" s="183"/>
      <c r="QXP16" s="126"/>
      <c r="QXQ16" s="183"/>
      <c r="QXR16" s="126"/>
      <c r="QXS16" s="183"/>
      <c r="QXT16" s="126"/>
      <c r="QXU16" s="183"/>
      <c r="QXV16" s="126"/>
      <c r="QXW16" s="183"/>
      <c r="QXX16" s="126"/>
      <c r="QXY16" s="183"/>
      <c r="QXZ16" s="126"/>
      <c r="QYA16" s="183"/>
      <c r="QYB16" s="126"/>
      <c r="QYC16" s="183"/>
      <c r="QYD16" s="126"/>
      <c r="QYE16" s="183"/>
      <c r="QYF16" s="126"/>
      <c r="QYG16" s="183"/>
      <c r="QYH16" s="126"/>
      <c r="QYI16" s="183"/>
      <c r="QYJ16" s="126"/>
      <c r="QYK16" s="183"/>
      <c r="QYL16" s="126"/>
      <c r="QYM16" s="183"/>
      <c r="QYN16" s="126"/>
      <c r="QYO16" s="183"/>
      <c r="QYP16" s="126"/>
      <c r="QYQ16" s="183"/>
      <c r="QYR16" s="126"/>
      <c r="QYS16" s="183"/>
      <c r="QYT16" s="126"/>
      <c r="QYU16" s="183"/>
      <c r="QYV16" s="126"/>
      <c r="QYW16" s="183"/>
      <c r="QYX16" s="126"/>
      <c r="QYY16" s="183"/>
      <c r="QYZ16" s="126"/>
      <c r="QZA16" s="183"/>
      <c r="QZB16" s="126"/>
      <c r="QZC16" s="183"/>
      <c r="QZD16" s="126"/>
      <c r="QZE16" s="183"/>
      <c r="QZF16" s="126"/>
      <c r="QZG16" s="183"/>
      <c r="QZH16" s="126"/>
      <c r="QZI16" s="183"/>
      <c r="QZJ16" s="126"/>
      <c r="QZK16" s="183"/>
      <c r="QZL16" s="126"/>
      <c r="QZM16" s="183"/>
      <c r="QZN16" s="126"/>
      <c r="QZO16" s="183"/>
      <c r="QZP16" s="126"/>
      <c r="QZQ16" s="183"/>
      <c r="QZR16" s="126"/>
      <c r="QZS16" s="183"/>
      <c r="QZT16" s="126"/>
      <c r="QZU16" s="183"/>
      <c r="QZV16" s="126"/>
      <c r="QZW16" s="183"/>
      <c r="QZX16" s="126"/>
      <c r="QZY16" s="183"/>
      <c r="QZZ16" s="126"/>
      <c r="RAA16" s="183"/>
      <c r="RAB16" s="126"/>
      <c r="RAC16" s="183"/>
      <c r="RAD16" s="126"/>
      <c r="RAE16" s="183"/>
      <c r="RAF16" s="126"/>
      <c r="RAG16" s="183"/>
      <c r="RAH16" s="126"/>
      <c r="RAI16" s="183"/>
      <c r="RAJ16" s="126"/>
      <c r="RAK16" s="183"/>
      <c r="RAL16" s="126"/>
      <c r="RAM16" s="183"/>
      <c r="RAN16" s="126"/>
      <c r="RAO16" s="183"/>
      <c r="RAP16" s="126"/>
      <c r="RAQ16" s="183"/>
      <c r="RAR16" s="126"/>
      <c r="RAS16" s="183"/>
      <c r="RAT16" s="126"/>
      <c r="RAU16" s="183"/>
      <c r="RAV16" s="126"/>
      <c r="RAW16" s="183"/>
      <c r="RAX16" s="126"/>
      <c r="RAY16" s="183"/>
      <c r="RAZ16" s="126"/>
      <c r="RBA16" s="183"/>
      <c r="RBB16" s="126"/>
      <c r="RBC16" s="183"/>
      <c r="RBD16" s="126"/>
      <c r="RBE16" s="183"/>
      <c r="RBF16" s="126"/>
      <c r="RBG16" s="183"/>
      <c r="RBH16" s="126"/>
      <c r="RBI16" s="183"/>
      <c r="RBJ16" s="126"/>
      <c r="RBK16" s="183"/>
      <c r="RBL16" s="126"/>
      <c r="RBM16" s="183"/>
      <c r="RBN16" s="126"/>
      <c r="RBO16" s="183"/>
      <c r="RBP16" s="126"/>
      <c r="RBQ16" s="183"/>
      <c r="RBR16" s="126"/>
      <c r="RBS16" s="183"/>
      <c r="RBT16" s="126"/>
      <c r="RBU16" s="183"/>
      <c r="RBV16" s="126"/>
      <c r="RBW16" s="183"/>
      <c r="RBX16" s="126"/>
      <c r="RBY16" s="183"/>
      <c r="RBZ16" s="126"/>
      <c r="RCA16" s="183"/>
      <c r="RCB16" s="126"/>
      <c r="RCC16" s="183"/>
      <c r="RCD16" s="126"/>
      <c r="RCE16" s="183"/>
      <c r="RCF16" s="126"/>
      <c r="RCG16" s="183"/>
      <c r="RCH16" s="126"/>
      <c r="RCI16" s="183"/>
      <c r="RCJ16" s="126"/>
      <c r="RCK16" s="183"/>
      <c r="RCL16" s="126"/>
      <c r="RCM16" s="183"/>
      <c r="RCN16" s="126"/>
      <c r="RCO16" s="183"/>
      <c r="RCP16" s="126"/>
      <c r="RCQ16" s="183"/>
      <c r="RCR16" s="126"/>
      <c r="RCS16" s="183"/>
      <c r="RCT16" s="126"/>
      <c r="RCU16" s="183"/>
      <c r="RCV16" s="126"/>
      <c r="RCW16" s="183"/>
      <c r="RCX16" s="126"/>
      <c r="RCY16" s="183"/>
      <c r="RCZ16" s="126"/>
      <c r="RDA16" s="183"/>
      <c r="RDB16" s="126"/>
      <c r="RDC16" s="183"/>
      <c r="RDD16" s="126"/>
      <c r="RDE16" s="183"/>
      <c r="RDF16" s="126"/>
      <c r="RDG16" s="183"/>
      <c r="RDH16" s="126"/>
      <c r="RDI16" s="183"/>
      <c r="RDJ16" s="126"/>
      <c r="RDK16" s="183"/>
      <c r="RDL16" s="126"/>
      <c r="RDM16" s="183"/>
      <c r="RDN16" s="126"/>
      <c r="RDO16" s="183"/>
      <c r="RDP16" s="126"/>
      <c r="RDQ16" s="183"/>
      <c r="RDR16" s="126"/>
      <c r="RDS16" s="183"/>
      <c r="RDT16" s="126"/>
      <c r="RDU16" s="183"/>
      <c r="RDV16" s="126"/>
      <c r="RDW16" s="183"/>
      <c r="RDX16" s="126"/>
      <c r="RDY16" s="183"/>
      <c r="RDZ16" s="126"/>
      <c r="REA16" s="183"/>
      <c r="REB16" s="126"/>
      <c r="REC16" s="183"/>
      <c r="RED16" s="126"/>
      <c r="REE16" s="183"/>
      <c r="REF16" s="126"/>
      <c r="REG16" s="183"/>
      <c r="REH16" s="126"/>
      <c r="REI16" s="183"/>
      <c r="REJ16" s="126"/>
      <c r="REK16" s="183"/>
      <c r="REL16" s="126"/>
      <c r="REM16" s="183"/>
      <c r="REN16" s="126"/>
      <c r="REO16" s="183"/>
      <c r="REP16" s="126"/>
      <c r="REQ16" s="183"/>
      <c r="RER16" s="126"/>
      <c r="RES16" s="183"/>
      <c r="RET16" s="126"/>
      <c r="REU16" s="183"/>
      <c r="REV16" s="126"/>
      <c r="REW16" s="183"/>
      <c r="REX16" s="126"/>
      <c r="REY16" s="183"/>
      <c r="REZ16" s="126"/>
      <c r="RFA16" s="183"/>
      <c r="RFB16" s="126"/>
      <c r="RFC16" s="183"/>
      <c r="RFD16" s="126"/>
      <c r="RFE16" s="183"/>
      <c r="RFF16" s="126"/>
      <c r="RFG16" s="183"/>
      <c r="RFH16" s="126"/>
      <c r="RFI16" s="183"/>
      <c r="RFJ16" s="126"/>
      <c r="RFK16" s="183"/>
      <c r="RFL16" s="126"/>
      <c r="RFM16" s="183"/>
      <c r="RFN16" s="126"/>
      <c r="RFO16" s="183"/>
      <c r="RFP16" s="126"/>
      <c r="RFQ16" s="183"/>
      <c r="RFR16" s="126"/>
      <c r="RFS16" s="183"/>
      <c r="RFT16" s="126"/>
      <c r="RFU16" s="183"/>
      <c r="RFV16" s="126"/>
      <c r="RFW16" s="183"/>
      <c r="RFX16" s="126"/>
      <c r="RFY16" s="183"/>
      <c r="RFZ16" s="126"/>
      <c r="RGA16" s="183"/>
      <c r="RGB16" s="126"/>
      <c r="RGC16" s="183"/>
      <c r="RGD16" s="126"/>
      <c r="RGE16" s="183"/>
      <c r="RGF16" s="126"/>
      <c r="RGG16" s="183"/>
      <c r="RGH16" s="126"/>
      <c r="RGI16" s="183"/>
      <c r="RGJ16" s="126"/>
      <c r="RGK16" s="183"/>
      <c r="RGL16" s="126"/>
      <c r="RGM16" s="183"/>
      <c r="RGN16" s="126"/>
      <c r="RGO16" s="183"/>
      <c r="RGP16" s="126"/>
      <c r="RGQ16" s="183"/>
      <c r="RGR16" s="126"/>
      <c r="RGS16" s="183"/>
      <c r="RGT16" s="126"/>
      <c r="RGU16" s="183"/>
      <c r="RGV16" s="126"/>
      <c r="RGW16" s="183"/>
      <c r="RGX16" s="126"/>
      <c r="RGY16" s="183"/>
      <c r="RGZ16" s="126"/>
      <c r="RHA16" s="183"/>
      <c r="RHB16" s="126"/>
      <c r="RHC16" s="183"/>
      <c r="RHD16" s="126"/>
      <c r="RHE16" s="183"/>
      <c r="RHF16" s="126"/>
      <c r="RHG16" s="183"/>
      <c r="RHH16" s="126"/>
      <c r="RHI16" s="183"/>
      <c r="RHJ16" s="126"/>
      <c r="RHK16" s="183"/>
      <c r="RHL16" s="126"/>
      <c r="RHM16" s="183"/>
      <c r="RHN16" s="126"/>
      <c r="RHO16" s="183"/>
      <c r="RHP16" s="126"/>
      <c r="RHQ16" s="183"/>
      <c r="RHR16" s="126"/>
      <c r="RHS16" s="183"/>
      <c r="RHT16" s="126"/>
      <c r="RHU16" s="183"/>
      <c r="RHV16" s="126"/>
      <c r="RHW16" s="183"/>
      <c r="RHX16" s="126"/>
      <c r="RHY16" s="183"/>
      <c r="RHZ16" s="126"/>
      <c r="RIA16" s="183"/>
      <c r="RIB16" s="126"/>
      <c r="RIC16" s="183"/>
      <c r="RID16" s="126"/>
      <c r="RIE16" s="183"/>
      <c r="RIF16" s="126"/>
      <c r="RIG16" s="183"/>
      <c r="RIH16" s="126"/>
      <c r="RII16" s="183"/>
      <c r="RIJ16" s="126"/>
      <c r="RIK16" s="183"/>
      <c r="RIL16" s="126"/>
      <c r="RIM16" s="183"/>
      <c r="RIN16" s="126"/>
      <c r="RIO16" s="183"/>
      <c r="RIP16" s="126"/>
      <c r="RIQ16" s="183"/>
      <c r="RIR16" s="126"/>
      <c r="RIS16" s="183"/>
      <c r="RIT16" s="126"/>
      <c r="RIU16" s="183"/>
      <c r="RIV16" s="126"/>
      <c r="RIW16" s="183"/>
      <c r="RIX16" s="126"/>
      <c r="RIY16" s="183"/>
      <c r="RIZ16" s="126"/>
      <c r="RJA16" s="183"/>
      <c r="RJB16" s="126"/>
      <c r="RJC16" s="183"/>
      <c r="RJD16" s="126"/>
      <c r="RJE16" s="183"/>
      <c r="RJF16" s="126"/>
      <c r="RJG16" s="183"/>
      <c r="RJH16" s="126"/>
      <c r="RJI16" s="183"/>
      <c r="RJJ16" s="126"/>
      <c r="RJK16" s="183"/>
      <c r="RJL16" s="126"/>
      <c r="RJM16" s="183"/>
      <c r="RJN16" s="126"/>
      <c r="RJO16" s="183"/>
      <c r="RJP16" s="126"/>
      <c r="RJQ16" s="183"/>
      <c r="RJR16" s="126"/>
      <c r="RJS16" s="183"/>
      <c r="RJT16" s="126"/>
      <c r="RJU16" s="183"/>
      <c r="RJV16" s="126"/>
      <c r="RJW16" s="183"/>
      <c r="RJX16" s="126"/>
      <c r="RJY16" s="183"/>
      <c r="RJZ16" s="126"/>
      <c r="RKA16" s="183"/>
      <c r="RKB16" s="126"/>
      <c r="RKC16" s="183"/>
      <c r="RKD16" s="126"/>
      <c r="RKE16" s="183"/>
      <c r="RKF16" s="126"/>
      <c r="RKG16" s="183"/>
      <c r="RKH16" s="126"/>
      <c r="RKI16" s="183"/>
      <c r="RKJ16" s="126"/>
      <c r="RKK16" s="183"/>
      <c r="RKL16" s="126"/>
      <c r="RKM16" s="183"/>
      <c r="RKN16" s="126"/>
      <c r="RKO16" s="183"/>
      <c r="RKP16" s="126"/>
      <c r="RKQ16" s="183"/>
      <c r="RKR16" s="126"/>
      <c r="RKS16" s="183"/>
      <c r="RKT16" s="126"/>
      <c r="RKU16" s="183"/>
      <c r="RKV16" s="126"/>
      <c r="RKW16" s="183"/>
      <c r="RKX16" s="126"/>
      <c r="RKY16" s="183"/>
      <c r="RKZ16" s="126"/>
      <c r="RLA16" s="183"/>
      <c r="RLB16" s="126"/>
      <c r="RLC16" s="183"/>
      <c r="RLD16" s="126"/>
      <c r="RLE16" s="183"/>
      <c r="RLF16" s="126"/>
      <c r="RLG16" s="183"/>
      <c r="RLH16" s="126"/>
      <c r="RLI16" s="183"/>
      <c r="RLJ16" s="126"/>
      <c r="RLK16" s="183"/>
      <c r="RLL16" s="126"/>
      <c r="RLM16" s="183"/>
      <c r="RLN16" s="126"/>
      <c r="RLO16" s="183"/>
      <c r="RLP16" s="126"/>
      <c r="RLQ16" s="183"/>
      <c r="RLR16" s="126"/>
      <c r="RLS16" s="183"/>
      <c r="RLT16" s="126"/>
      <c r="RLU16" s="183"/>
      <c r="RLV16" s="126"/>
      <c r="RLW16" s="183"/>
      <c r="RLX16" s="126"/>
      <c r="RLY16" s="183"/>
      <c r="RLZ16" s="126"/>
      <c r="RMA16" s="183"/>
      <c r="RMB16" s="126"/>
      <c r="RMC16" s="183"/>
      <c r="RMD16" s="126"/>
      <c r="RME16" s="183"/>
      <c r="RMF16" s="126"/>
      <c r="RMG16" s="183"/>
      <c r="RMH16" s="126"/>
      <c r="RMI16" s="183"/>
      <c r="RMJ16" s="126"/>
      <c r="RMK16" s="183"/>
      <c r="RML16" s="126"/>
      <c r="RMM16" s="183"/>
      <c r="RMN16" s="126"/>
      <c r="RMO16" s="183"/>
      <c r="RMP16" s="126"/>
      <c r="RMQ16" s="183"/>
      <c r="RMR16" s="126"/>
      <c r="RMS16" s="183"/>
      <c r="RMT16" s="126"/>
      <c r="RMU16" s="183"/>
      <c r="RMV16" s="126"/>
      <c r="RMW16" s="183"/>
      <c r="RMX16" s="126"/>
      <c r="RMY16" s="183"/>
      <c r="RMZ16" s="126"/>
      <c r="RNA16" s="183"/>
      <c r="RNB16" s="126"/>
      <c r="RNC16" s="183"/>
      <c r="RND16" s="126"/>
      <c r="RNE16" s="183"/>
      <c r="RNF16" s="126"/>
      <c r="RNG16" s="183"/>
      <c r="RNH16" s="126"/>
      <c r="RNI16" s="183"/>
      <c r="RNJ16" s="126"/>
      <c r="RNK16" s="183"/>
      <c r="RNL16" s="126"/>
      <c r="RNM16" s="183"/>
      <c r="RNN16" s="126"/>
      <c r="RNO16" s="183"/>
      <c r="RNP16" s="126"/>
      <c r="RNQ16" s="183"/>
      <c r="RNR16" s="126"/>
      <c r="RNS16" s="183"/>
      <c r="RNT16" s="126"/>
      <c r="RNU16" s="183"/>
      <c r="RNV16" s="126"/>
      <c r="RNW16" s="183"/>
      <c r="RNX16" s="126"/>
      <c r="RNY16" s="183"/>
      <c r="RNZ16" s="126"/>
      <c r="ROA16" s="183"/>
      <c r="ROB16" s="126"/>
      <c r="ROC16" s="183"/>
      <c r="ROD16" s="126"/>
      <c r="ROE16" s="183"/>
      <c r="ROF16" s="126"/>
      <c r="ROG16" s="183"/>
      <c r="ROH16" s="126"/>
      <c r="ROI16" s="183"/>
      <c r="ROJ16" s="126"/>
      <c r="ROK16" s="183"/>
      <c r="ROL16" s="126"/>
      <c r="ROM16" s="183"/>
      <c r="RON16" s="126"/>
      <c r="ROO16" s="183"/>
      <c r="ROP16" s="126"/>
      <c r="ROQ16" s="183"/>
      <c r="ROR16" s="126"/>
      <c r="ROS16" s="183"/>
      <c r="ROT16" s="126"/>
      <c r="ROU16" s="183"/>
      <c r="ROV16" s="126"/>
      <c r="ROW16" s="183"/>
      <c r="ROX16" s="126"/>
      <c r="ROY16" s="183"/>
      <c r="ROZ16" s="126"/>
      <c r="RPA16" s="183"/>
      <c r="RPB16" s="126"/>
      <c r="RPC16" s="183"/>
      <c r="RPD16" s="126"/>
      <c r="RPE16" s="183"/>
      <c r="RPF16" s="126"/>
      <c r="RPG16" s="183"/>
      <c r="RPH16" s="126"/>
      <c r="RPI16" s="183"/>
      <c r="RPJ16" s="126"/>
      <c r="RPK16" s="183"/>
      <c r="RPL16" s="126"/>
      <c r="RPM16" s="183"/>
      <c r="RPN16" s="126"/>
      <c r="RPO16" s="183"/>
      <c r="RPP16" s="126"/>
      <c r="RPQ16" s="183"/>
      <c r="RPR16" s="126"/>
      <c r="RPS16" s="183"/>
      <c r="RPT16" s="126"/>
      <c r="RPU16" s="183"/>
      <c r="RPV16" s="126"/>
      <c r="RPW16" s="183"/>
      <c r="RPX16" s="126"/>
      <c r="RPY16" s="183"/>
      <c r="RPZ16" s="126"/>
      <c r="RQA16" s="183"/>
      <c r="RQB16" s="126"/>
      <c r="RQC16" s="183"/>
      <c r="RQD16" s="126"/>
      <c r="RQE16" s="183"/>
      <c r="RQF16" s="126"/>
      <c r="RQG16" s="183"/>
      <c r="RQH16" s="126"/>
      <c r="RQI16" s="183"/>
      <c r="RQJ16" s="126"/>
      <c r="RQK16" s="183"/>
      <c r="RQL16" s="126"/>
      <c r="RQM16" s="183"/>
      <c r="RQN16" s="126"/>
      <c r="RQO16" s="183"/>
      <c r="RQP16" s="126"/>
      <c r="RQQ16" s="183"/>
      <c r="RQR16" s="126"/>
      <c r="RQS16" s="183"/>
      <c r="RQT16" s="126"/>
      <c r="RQU16" s="183"/>
      <c r="RQV16" s="126"/>
      <c r="RQW16" s="183"/>
      <c r="RQX16" s="126"/>
      <c r="RQY16" s="183"/>
      <c r="RQZ16" s="126"/>
      <c r="RRA16" s="183"/>
      <c r="RRB16" s="126"/>
      <c r="RRC16" s="183"/>
      <c r="RRD16" s="126"/>
      <c r="RRE16" s="183"/>
      <c r="RRF16" s="126"/>
      <c r="RRG16" s="183"/>
      <c r="RRH16" s="126"/>
      <c r="RRI16" s="183"/>
      <c r="RRJ16" s="126"/>
      <c r="RRK16" s="183"/>
      <c r="RRL16" s="126"/>
      <c r="RRM16" s="183"/>
      <c r="RRN16" s="126"/>
      <c r="RRO16" s="183"/>
      <c r="RRP16" s="126"/>
      <c r="RRQ16" s="183"/>
      <c r="RRR16" s="126"/>
      <c r="RRS16" s="183"/>
      <c r="RRT16" s="126"/>
      <c r="RRU16" s="183"/>
      <c r="RRV16" s="126"/>
      <c r="RRW16" s="183"/>
      <c r="RRX16" s="126"/>
      <c r="RRY16" s="183"/>
      <c r="RRZ16" s="126"/>
      <c r="RSA16" s="183"/>
      <c r="RSB16" s="126"/>
      <c r="RSC16" s="183"/>
      <c r="RSD16" s="126"/>
      <c r="RSE16" s="183"/>
      <c r="RSF16" s="126"/>
      <c r="RSG16" s="183"/>
      <c r="RSH16" s="126"/>
      <c r="RSI16" s="183"/>
      <c r="RSJ16" s="126"/>
      <c r="RSK16" s="183"/>
      <c r="RSL16" s="126"/>
      <c r="RSM16" s="183"/>
      <c r="RSN16" s="126"/>
      <c r="RSO16" s="183"/>
      <c r="RSP16" s="126"/>
      <c r="RSQ16" s="183"/>
      <c r="RSR16" s="126"/>
      <c r="RSS16" s="183"/>
      <c r="RST16" s="126"/>
      <c r="RSU16" s="183"/>
      <c r="RSV16" s="126"/>
      <c r="RSW16" s="183"/>
      <c r="RSX16" s="126"/>
      <c r="RSY16" s="183"/>
      <c r="RSZ16" s="126"/>
      <c r="RTA16" s="183"/>
      <c r="RTB16" s="126"/>
      <c r="RTC16" s="183"/>
      <c r="RTD16" s="126"/>
      <c r="RTE16" s="183"/>
      <c r="RTF16" s="126"/>
      <c r="RTG16" s="183"/>
      <c r="RTH16" s="126"/>
      <c r="RTI16" s="183"/>
      <c r="RTJ16" s="126"/>
      <c r="RTK16" s="183"/>
      <c r="RTL16" s="126"/>
      <c r="RTM16" s="183"/>
      <c r="RTN16" s="126"/>
      <c r="RTO16" s="183"/>
      <c r="RTP16" s="126"/>
      <c r="RTQ16" s="183"/>
      <c r="RTR16" s="126"/>
      <c r="RTS16" s="183"/>
      <c r="RTT16" s="126"/>
      <c r="RTU16" s="183"/>
      <c r="RTV16" s="126"/>
      <c r="RTW16" s="183"/>
      <c r="RTX16" s="126"/>
      <c r="RTY16" s="183"/>
      <c r="RTZ16" s="126"/>
      <c r="RUA16" s="183"/>
      <c r="RUB16" s="126"/>
      <c r="RUC16" s="183"/>
      <c r="RUD16" s="126"/>
      <c r="RUE16" s="183"/>
      <c r="RUF16" s="126"/>
      <c r="RUG16" s="183"/>
      <c r="RUH16" s="126"/>
      <c r="RUI16" s="183"/>
      <c r="RUJ16" s="126"/>
      <c r="RUK16" s="183"/>
      <c r="RUL16" s="126"/>
      <c r="RUM16" s="183"/>
      <c r="RUN16" s="126"/>
      <c r="RUO16" s="183"/>
      <c r="RUP16" s="126"/>
      <c r="RUQ16" s="183"/>
      <c r="RUR16" s="126"/>
      <c r="RUS16" s="183"/>
      <c r="RUT16" s="126"/>
      <c r="RUU16" s="183"/>
      <c r="RUV16" s="126"/>
      <c r="RUW16" s="183"/>
      <c r="RUX16" s="126"/>
      <c r="RUY16" s="183"/>
      <c r="RUZ16" s="126"/>
      <c r="RVA16" s="183"/>
      <c r="RVB16" s="126"/>
      <c r="RVC16" s="183"/>
      <c r="RVD16" s="126"/>
      <c r="RVE16" s="183"/>
      <c r="RVF16" s="126"/>
      <c r="RVG16" s="183"/>
      <c r="RVH16" s="126"/>
      <c r="RVI16" s="183"/>
      <c r="RVJ16" s="126"/>
      <c r="RVK16" s="183"/>
      <c r="RVL16" s="126"/>
      <c r="RVM16" s="183"/>
      <c r="RVN16" s="126"/>
      <c r="RVO16" s="183"/>
      <c r="RVP16" s="126"/>
      <c r="RVQ16" s="183"/>
      <c r="RVR16" s="126"/>
      <c r="RVS16" s="183"/>
      <c r="RVT16" s="126"/>
      <c r="RVU16" s="183"/>
      <c r="RVV16" s="126"/>
      <c r="RVW16" s="183"/>
      <c r="RVX16" s="126"/>
      <c r="RVY16" s="183"/>
      <c r="RVZ16" s="126"/>
      <c r="RWA16" s="183"/>
      <c r="RWB16" s="126"/>
      <c r="RWC16" s="183"/>
      <c r="RWD16" s="126"/>
      <c r="RWE16" s="183"/>
      <c r="RWF16" s="126"/>
      <c r="RWG16" s="183"/>
      <c r="RWH16" s="126"/>
      <c r="RWI16" s="183"/>
      <c r="RWJ16" s="126"/>
      <c r="RWK16" s="183"/>
      <c r="RWL16" s="126"/>
      <c r="RWM16" s="183"/>
      <c r="RWN16" s="126"/>
      <c r="RWO16" s="183"/>
      <c r="RWP16" s="126"/>
      <c r="RWQ16" s="183"/>
      <c r="RWR16" s="126"/>
      <c r="RWS16" s="183"/>
      <c r="RWT16" s="126"/>
      <c r="RWU16" s="183"/>
      <c r="RWV16" s="126"/>
      <c r="RWW16" s="183"/>
      <c r="RWX16" s="126"/>
      <c r="RWY16" s="183"/>
      <c r="RWZ16" s="126"/>
      <c r="RXA16" s="183"/>
      <c r="RXB16" s="126"/>
      <c r="RXC16" s="183"/>
      <c r="RXD16" s="126"/>
      <c r="RXE16" s="183"/>
      <c r="RXF16" s="126"/>
      <c r="RXG16" s="183"/>
      <c r="RXH16" s="126"/>
      <c r="RXI16" s="183"/>
      <c r="RXJ16" s="126"/>
      <c r="RXK16" s="183"/>
      <c r="RXL16" s="126"/>
      <c r="RXM16" s="183"/>
      <c r="RXN16" s="126"/>
      <c r="RXO16" s="183"/>
      <c r="RXP16" s="126"/>
      <c r="RXQ16" s="183"/>
      <c r="RXR16" s="126"/>
      <c r="RXS16" s="183"/>
      <c r="RXT16" s="126"/>
      <c r="RXU16" s="183"/>
      <c r="RXV16" s="126"/>
      <c r="RXW16" s="183"/>
      <c r="RXX16" s="126"/>
      <c r="RXY16" s="183"/>
      <c r="RXZ16" s="126"/>
      <c r="RYA16" s="183"/>
      <c r="RYB16" s="126"/>
      <c r="RYC16" s="183"/>
      <c r="RYD16" s="126"/>
      <c r="RYE16" s="183"/>
      <c r="RYF16" s="126"/>
      <c r="RYG16" s="183"/>
      <c r="RYH16" s="126"/>
      <c r="RYI16" s="183"/>
      <c r="RYJ16" s="126"/>
      <c r="RYK16" s="183"/>
      <c r="RYL16" s="126"/>
      <c r="RYM16" s="183"/>
      <c r="RYN16" s="126"/>
      <c r="RYO16" s="183"/>
      <c r="RYP16" s="126"/>
      <c r="RYQ16" s="183"/>
      <c r="RYR16" s="126"/>
      <c r="RYS16" s="183"/>
      <c r="RYT16" s="126"/>
      <c r="RYU16" s="183"/>
      <c r="RYV16" s="126"/>
      <c r="RYW16" s="183"/>
      <c r="RYX16" s="126"/>
      <c r="RYY16" s="183"/>
      <c r="RYZ16" s="126"/>
      <c r="RZA16" s="183"/>
      <c r="RZB16" s="126"/>
      <c r="RZC16" s="183"/>
      <c r="RZD16" s="126"/>
      <c r="RZE16" s="183"/>
      <c r="RZF16" s="126"/>
      <c r="RZG16" s="183"/>
      <c r="RZH16" s="126"/>
      <c r="RZI16" s="183"/>
      <c r="RZJ16" s="126"/>
      <c r="RZK16" s="183"/>
      <c r="RZL16" s="126"/>
      <c r="RZM16" s="183"/>
      <c r="RZN16" s="126"/>
      <c r="RZO16" s="183"/>
      <c r="RZP16" s="126"/>
      <c r="RZQ16" s="183"/>
      <c r="RZR16" s="126"/>
      <c r="RZS16" s="183"/>
      <c r="RZT16" s="126"/>
      <c r="RZU16" s="183"/>
      <c r="RZV16" s="126"/>
      <c r="RZW16" s="183"/>
      <c r="RZX16" s="126"/>
      <c r="RZY16" s="183"/>
      <c r="RZZ16" s="126"/>
      <c r="SAA16" s="183"/>
      <c r="SAB16" s="126"/>
      <c r="SAC16" s="183"/>
      <c r="SAD16" s="126"/>
      <c r="SAE16" s="183"/>
      <c r="SAF16" s="126"/>
      <c r="SAG16" s="183"/>
      <c r="SAH16" s="126"/>
      <c r="SAI16" s="183"/>
      <c r="SAJ16" s="126"/>
      <c r="SAK16" s="183"/>
      <c r="SAL16" s="126"/>
      <c r="SAM16" s="183"/>
      <c r="SAN16" s="126"/>
      <c r="SAO16" s="183"/>
      <c r="SAP16" s="126"/>
      <c r="SAQ16" s="183"/>
      <c r="SAR16" s="126"/>
      <c r="SAS16" s="183"/>
      <c r="SAT16" s="126"/>
      <c r="SAU16" s="183"/>
      <c r="SAV16" s="126"/>
      <c r="SAW16" s="183"/>
      <c r="SAX16" s="126"/>
      <c r="SAY16" s="183"/>
      <c r="SAZ16" s="126"/>
      <c r="SBA16" s="183"/>
      <c r="SBB16" s="126"/>
      <c r="SBC16" s="183"/>
      <c r="SBD16" s="126"/>
      <c r="SBE16" s="183"/>
      <c r="SBF16" s="126"/>
      <c r="SBG16" s="183"/>
      <c r="SBH16" s="126"/>
      <c r="SBI16" s="183"/>
      <c r="SBJ16" s="126"/>
      <c r="SBK16" s="183"/>
      <c r="SBL16" s="126"/>
      <c r="SBM16" s="183"/>
      <c r="SBN16" s="126"/>
      <c r="SBO16" s="183"/>
      <c r="SBP16" s="126"/>
      <c r="SBQ16" s="183"/>
      <c r="SBR16" s="126"/>
      <c r="SBS16" s="183"/>
      <c r="SBT16" s="126"/>
      <c r="SBU16" s="183"/>
      <c r="SBV16" s="126"/>
      <c r="SBW16" s="183"/>
      <c r="SBX16" s="126"/>
      <c r="SBY16" s="183"/>
      <c r="SBZ16" s="126"/>
      <c r="SCA16" s="183"/>
      <c r="SCB16" s="126"/>
      <c r="SCC16" s="183"/>
      <c r="SCD16" s="126"/>
      <c r="SCE16" s="183"/>
      <c r="SCF16" s="126"/>
      <c r="SCG16" s="183"/>
      <c r="SCH16" s="126"/>
      <c r="SCI16" s="183"/>
      <c r="SCJ16" s="126"/>
      <c r="SCK16" s="183"/>
      <c r="SCL16" s="126"/>
      <c r="SCM16" s="183"/>
      <c r="SCN16" s="126"/>
      <c r="SCO16" s="183"/>
      <c r="SCP16" s="126"/>
      <c r="SCQ16" s="183"/>
      <c r="SCR16" s="126"/>
      <c r="SCS16" s="183"/>
      <c r="SCT16" s="126"/>
      <c r="SCU16" s="183"/>
      <c r="SCV16" s="126"/>
      <c r="SCW16" s="183"/>
      <c r="SCX16" s="126"/>
      <c r="SCY16" s="183"/>
      <c r="SCZ16" s="126"/>
      <c r="SDA16" s="183"/>
      <c r="SDB16" s="126"/>
      <c r="SDC16" s="183"/>
      <c r="SDD16" s="126"/>
      <c r="SDE16" s="183"/>
      <c r="SDF16" s="126"/>
      <c r="SDG16" s="183"/>
      <c r="SDH16" s="126"/>
      <c r="SDI16" s="183"/>
      <c r="SDJ16" s="126"/>
      <c r="SDK16" s="183"/>
      <c r="SDL16" s="126"/>
      <c r="SDM16" s="183"/>
      <c r="SDN16" s="126"/>
      <c r="SDO16" s="183"/>
      <c r="SDP16" s="126"/>
      <c r="SDQ16" s="183"/>
      <c r="SDR16" s="126"/>
      <c r="SDS16" s="183"/>
      <c r="SDT16" s="126"/>
      <c r="SDU16" s="183"/>
      <c r="SDV16" s="126"/>
      <c r="SDW16" s="183"/>
      <c r="SDX16" s="126"/>
      <c r="SDY16" s="183"/>
      <c r="SDZ16" s="126"/>
      <c r="SEA16" s="183"/>
      <c r="SEB16" s="126"/>
      <c r="SEC16" s="183"/>
      <c r="SED16" s="126"/>
      <c r="SEE16" s="183"/>
      <c r="SEF16" s="126"/>
      <c r="SEG16" s="183"/>
      <c r="SEH16" s="126"/>
      <c r="SEI16" s="183"/>
      <c r="SEJ16" s="126"/>
      <c r="SEK16" s="183"/>
      <c r="SEL16" s="126"/>
      <c r="SEM16" s="183"/>
      <c r="SEN16" s="126"/>
      <c r="SEO16" s="183"/>
      <c r="SEP16" s="126"/>
      <c r="SEQ16" s="183"/>
      <c r="SER16" s="126"/>
      <c r="SES16" s="183"/>
      <c r="SET16" s="126"/>
      <c r="SEU16" s="183"/>
      <c r="SEV16" s="126"/>
      <c r="SEW16" s="183"/>
      <c r="SEX16" s="126"/>
      <c r="SEY16" s="183"/>
      <c r="SEZ16" s="126"/>
      <c r="SFA16" s="183"/>
      <c r="SFB16" s="126"/>
      <c r="SFC16" s="183"/>
      <c r="SFD16" s="126"/>
      <c r="SFE16" s="183"/>
      <c r="SFF16" s="126"/>
      <c r="SFG16" s="183"/>
      <c r="SFH16" s="126"/>
      <c r="SFI16" s="183"/>
      <c r="SFJ16" s="126"/>
      <c r="SFK16" s="183"/>
      <c r="SFL16" s="126"/>
      <c r="SFM16" s="183"/>
      <c r="SFN16" s="126"/>
      <c r="SFO16" s="183"/>
      <c r="SFP16" s="126"/>
      <c r="SFQ16" s="183"/>
      <c r="SFR16" s="126"/>
      <c r="SFS16" s="183"/>
      <c r="SFT16" s="126"/>
      <c r="SFU16" s="183"/>
      <c r="SFV16" s="126"/>
      <c r="SFW16" s="183"/>
      <c r="SFX16" s="126"/>
      <c r="SFY16" s="183"/>
      <c r="SFZ16" s="126"/>
      <c r="SGA16" s="183"/>
      <c r="SGB16" s="126"/>
      <c r="SGC16" s="183"/>
      <c r="SGD16" s="126"/>
      <c r="SGE16" s="183"/>
      <c r="SGF16" s="126"/>
      <c r="SGG16" s="183"/>
      <c r="SGH16" s="126"/>
      <c r="SGI16" s="183"/>
      <c r="SGJ16" s="126"/>
      <c r="SGK16" s="183"/>
      <c r="SGL16" s="126"/>
      <c r="SGM16" s="183"/>
      <c r="SGN16" s="126"/>
      <c r="SGO16" s="183"/>
      <c r="SGP16" s="126"/>
      <c r="SGQ16" s="183"/>
      <c r="SGR16" s="126"/>
      <c r="SGS16" s="183"/>
      <c r="SGT16" s="126"/>
      <c r="SGU16" s="183"/>
      <c r="SGV16" s="126"/>
      <c r="SGW16" s="183"/>
      <c r="SGX16" s="126"/>
      <c r="SGY16" s="183"/>
      <c r="SGZ16" s="126"/>
      <c r="SHA16" s="183"/>
      <c r="SHB16" s="126"/>
      <c r="SHC16" s="183"/>
      <c r="SHD16" s="126"/>
      <c r="SHE16" s="183"/>
      <c r="SHF16" s="126"/>
      <c r="SHG16" s="183"/>
      <c r="SHH16" s="126"/>
      <c r="SHI16" s="183"/>
      <c r="SHJ16" s="126"/>
      <c r="SHK16" s="183"/>
      <c r="SHL16" s="126"/>
      <c r="SHM16" s="183"/>
      <c r="SHN16" s="126"/>
      <c r="SHO16" s="183"/>
      <c r="SHP16" s="126"/>
      <c r="SHQ16" s="183"/>
      <c r="SHR16" s="126"/>
      <c r="SHS16" s="183"/>
      <c r="SHT16" s="126"/>
      <c r="SHU16" s="183"/>
      <c r="SHV16" s="126"/>
      <c r="SHW16" s="183"/>
      <c r="SHX16" s="126"/>
      <c r="SHY16" s="183"/>
      <c r="SHZ16" s="126"/>
      <c r="SIA16" s="183"/>
      <c r="SIB16" s="126"/>
      <c r="SIC16" s="183"/>
      <c r="SID16" s="126"/>
      <c r="SIE16" s="183"/>
      <c r="SIF16" s="126"/>
      <c r="SIG16" s="183"/>
      <c r="SIH16" s="126"/>
      <c r="SII16" s="183"/>
      <c r="SIJ16" s="126"/>
      <c r="SIK16" s="183"/>
      <c r="SIL16" s="126"/>
      <c r="SIM16" s="183"/>
      <c r="SIN16" s="126"/>
      <c r="SIO16" s="183"/>
      <c r="SIP16" s="126"/>
      <c r="SIQ16" s="183"/>
      <c r="SIR16" s="126"/>
      <c r="SIS16" s="183"/>
      <c r="SIT16" s="126"/>
      <c r="SIU16" s="183"/>
      <c r="SIV16" s="126"/>
      <c r="SIW16" s="183"/>
      <c r="SIX16" s="126"/>
      <c r="SIY16" s="183"/>
      <c r="SIZ16" s="126"/>
      <c r="SJA16" s="183"/>
      <c r="SJB16" s="126"/>
      <c r="SJC16" s="183"/>
      <c r="SJD16" s="126"/>
      <c r="SJE16" s="183"/>
      <c r="SJF16" s="126"/>
      <c r="SJG16" s="183"/>
      <c r="SJH16" s="126"/>
      <c r="SJI16" s="183"/>
      <c r="SJJ16" s="126"/>
      <c r="SJK16" s="183"/>
      <c r="SJL16" s="126"/>
      <c r="SJM16" s="183"/>
      <c r="SJN16" s="126"/>
      <c r="SJO16" s="183"/>
      <c r="SJP16" s="126"/>
      <c r="SJQ16" s="183"/>
      <c r="SJR16" s="126"/>
      <c r="SJS16" s="183"/>
      <c r="SJT16" s="126"/>
      <c r="SJU16" s="183"/>
      <c r="SJV16" s="126"/>
      <c r="SJW16" s="183"/>
      <c r="SJX16" s="126"/>
      <c r="SJY16" s="183"/>
      <c r="SJZ16" s="126"/>
      <c r="SKA16" s="183"/>
      <c r="SKB16" s="126"/>
      <c r="SKC16" s="183"/>
      <c r="SKD16" s="126"/>
      <c r="SKE16" s="183"/>
      <c r="SKF16" s="126"/>
      <c r="SKG16" s="183"/>
      <c r="SKH16" s="126"/>
      <c r="SKI16" s="183"/>
      <c r="SKJ16" s="126"/>
      <c r="SKK16" s="183"/>
      <c r="SKL16" s="126"/>
      <c r="SKM16" s="183"/>
      <c r="SKN16" s="126"/>
      <c r="SKO16" s="183"/>
      <c r="SKP16" s="126"/>
      <c r="SKQ16" s="183"/>
      <c r="SKR16" s="126"/>
      <c r="SKS16" s="183"/>
      <c r="SKT16" s="126"/>
      <c r="SKU16" s="183"/>
      <c r="SKV16" s="126"/>
      <c r="SKW16" s="183"/>
      <c r="SKX16" s="126"/>
      <c r="SKY16" s="183"/>
      <c r="SKZ16" s="126"/>
      <c r="SLA16" s="183"/>
      <c r="SLB16" s="126"/>
      <c r="SLC16" s="183"/>
      <c r="SLD16" s="126"/>
      <c r="SLE16" s="183"/>
      <c r="SLF16" s="126"/>
      <c r="SLG16" s="183"/>
      <c r="SLH16" s="126"/>
      <c r="SLI16" s="183"/>
      <c r="SLJ16" s="126"/>
      <c r="SLK16" s="183"/>
      <c r="SLL16" s="126"/>
      <c r="SLM16" s="183"/>
      <c r="SLN16" s="126"/>
      <c r="SLO16" s="183"/>
      <c r="SLP16" s="126"/>
      <c r="SLQ16" s="183"/>
      <c r="SLR16" s="126"/>
      <c r="SLS16" s="183"/>
      <c r="SLT16" s="126"/>
      <c r="SLU16" s="183"/>
      <c r="SLV16" s="126"/>
      <c r="SLW16" s="183"/>
      <c r="SLX16" s="126"/>
      <c r="SLY16" s="183"/>
      <c r="SLZ16" s="126"/>
      <c r="SMA16" s="183"/>
      <c r="SMB16" s="126"/>
      <c r="SMC16" s="183"/>
      <c r="SMD16" s="126"/>
      <c r="SME16" s="183"/>
      <c r="SMF16" s="126"/>
      <c r="SMG16" s="183"/>
      <c r="SMH16" s="126"/>
      <c r="SMI16" s="183"/>
      <c r="SMJ16" s="126"/>
      <c r="SMK16" s="183"/>
      <c r="SML16" s="126"/>
      <c r="SMM16" s="183"/>
      <c r="SMN16" s="126"/>
      <c r="SMO16" s="183"/>
      <c r="SMP16" s="126"/>
      <c r="SMQ16" s="183"/>
      <c r="SMR16" s="126"/>
      <c r="SMS16" s="183"/>
      <c r="SMT16" s="126"/>
      <c r="SMU16" s="183"/>
      <c r="SMV16" s="126"/>
      <c r="SMW16" s="183"/>
      <c r="SMX16" s="126"/>
      <c r="SMY16" s="183"/>
      <c r="SMZ16" s="126"/>
      <c r="SNA16" s="183"/>
      <c r="SNB16" s="126"/>
      <c r="SNC16" s="183"/>
      <c r="SND16" s="126"/>
      <c r="SNE16" s="183"/>
      <c r="SNF16" s="126"/>
      <c r="SNG16" s="183"/>
      <c r="SNH16" s="126"/>
      <c r="SNI16" s="183"/>
      <c r="SNJ16" s="126"/>
      <c r="SNK16" s="183"/>
      <c r="SNL16" s="126"/>
      <c r="SNM16" s="183"/>
      <c r="SNN16" s="126"/>
      <c r="SNO16" s="183"/>
      <c r="SNP16" s="126"/>
      <c r="SNQ16" s="183"/>
      <c r="SNR16" s="126"/>
      <c r="SNS16" s="183"/>
      <c r="SNT16" s="126"/>
      <c r="SNU16" s="183"/>
      <c r="SNV16" s="126"/>
      <c r="SNW16" s="183"/>
      <c r="SNX16" s="126"/>
      <c r="SNY16" s="183"/>
      <c r="SNZ16" s="126"/>
      <c r="SOA16" s="183"/>
      <c r="SOB16" s="126"/>
      <c r="SOC16" s="183"/>
      <c r="SOD16" s="126"/>
      <c r="SOE16" s="183"/>
      <c r="SOF16" s="126"/>
      <c r="SOG16" s="183"/>
      <c r="SOH16" s="126"/>
      <c r="SOI16" s="183"/>
      <c r="SOJ16" s="126"/>
      <c r="SOK16" s="183"/>
      <c r="SOL16" s="126"/>
      <c r="SOM16" s="183"/>
      <c r="SON16" s="126"/>
      <c r="SOO16" s="183"/>
      <c r="SOP16" s="126"/>
      <c r="SOQ16" s="183"/>
      <c r="SOR16" s="126"/>
      <c r="SOS16" s="183"/>
      <c r="SOT16" s="126"/>
      <c r="SOU16" s="183"/>
      <c r="SOV16" s="126"/>
      <c r="SOW16" s="183"/>
      <c r="SOX16" s="126"/>
      <c r="SOY16" s="183"/>
      <c r="SOZ16" s="126"/>
      <c r="SPA16" s="183"/>
      <c r="SPB16" s="126"/>
      <c r="SPC16" s="183"/>
      <c r="SPD16" s="126"/>
      <c r="SPE16" s="183"/>
      <c r="SPF16" s="126"/>
      <c r="SPG16" s="183"/>
      <c r="SPH16" s="126"/>
      <c r="SPI16" s="183"/>
      <c r="SPJ16" s="126"/>
      <c r="SPK16" s="183"/>
      <c r="SPL16" s="126"/>
      <c r="SPM16" s="183"/>
      <c r="SPN16" s="126"/>
      <c r="SPO16" s="183"/>
      <c r="SPP16" s="126"/>
      <c r="SPQ16" s="183"/>
      <c r="SPR16" s="126"/>
      <c r="SPS16" s="183"/>
      <c r="SPT16" s="126"/>
      <c r="SPU16" s="183"/>
      <c r="SPV16" s="126"/>
      <c r="SPW16" s="183"/>
      <c r="SPX16" s="126"/>
      <c r="SPY16" s="183"/>
      <c r="SPZ16" s="126"/>
      <c r="SQA16" s="183"/>
      <c r="SQB16" s="126"/>
      <c r="SQC16" s="183"/>
      <c r="SQD16" s="126"/>
      <c r="SQE16" s="183"/>
      <c r="SQF16" s="126"/>
      <c r="SQG16" s="183"/>
      <c r="SQH16" s="126"/>
      <c r="SQI16" s="183"/>
      <c r="SQJ16" s="126"/>
      <c r="SQK16" s="183"/>
      <c r="SQL16" s="126"/>
      <c r="SQM16" s="183"/>
      <c r="SQN16" s="126"/>
      <c r="SQO16" s="183"/>
      <c r="SQP16" s="126"/>
      <c r="SQQ16" s="183"/>
      <c r="SQR16" s="126"/>
      <c r="SQS16" s="183"/>
      <c r="SQT16" s="126"/>
      <c r="SQU16" s="183"/>
      <c r="SQV16" s="126"/>
      <c r="SQW16" s="183"/>
      <c r="SQX16" s="126"/>
      <c r="SQY16" s="183"/>
      <c r="SQZ16" s="126"/>
      <c r="SRA16" s="183"/>
      <c r="SRB16" s="126"/>
      <c r="SRC16" s="183"/>
      <c r="SRD16" s="126"/>
      <c r="SRE16" s="183"/>
      <c r="SRF16" s="126"/>
      <c r="SRG16" s="183"/>
      <c r="SRH16" s="126"/>
      <c r="SRI16" s="183"/>
      <c r="SRJ16" s="126"/>
      <c r="SRK16" s="183"/>
      <c r="SRL16" s="126"/>
      <c r="SRM16" s="183"/>
      <c r="SRN16" s="126"/>
      <c r="SRO16" s="183"/>
      <c r="SRP16" s="126"/>
      <c r="SRQ16" s="183"/>
      <c r="SRR16" s="126"/>
      <c r="SRS16" s="183"/>
      <c r="SRT16" s="126"/>
      <c r="SRU16" s="183"/>
      <c r="SRV16" s="126"/>
      <c r="SRW16" s="183"/>
      <c r="SRX16" s="126"/>
      <c r="SRY16" s="183"/>
      <c r="SRZ16" s="126"/>
      <c r="SSA16" s="183"/>
      <c r="SSB16" s="126"/>
      <c r="SSC16" s="183"/>
      <c r="SSD16" s="126"/>
      <c r="SSE16" s="183"/>
      <c r="SSF16" s="126"/>
      <c r="SSG16" s="183"/>
      <c r="SSH16" s="126"/>
      <c r="SSI16" s="183"/>
      <c r="SSJ16" s="126"/>
      <c r="SSK16" s="183"/>
      <c r="SSL16" s="126"/>
      <c r="SSM16" s="183"/>
      <c r="SSN16" s="126"/>
      <c r="SSO16" s="183"/>
      <c r="SSP16" s="126"/>
      <c r="SSQ16" s="183"/>
      <c r="SSR16" s="126"/>
      <c r="SSS16" s="183"/>
      <c r="SST16" s="126"/>
      <c r="SSU16" s="183"/>
      <c r="SSV16" s="126"/>
      <c r="SSW16" s="183"/>
      <c r="SSX16" s="126"/>
      <c r="SSY16" s="183"/>
      <c r="SSZ16" s="126"/>
      <c r="STA16" s="183"/>
      <c r="STB16" s="126"/>
      <c r="STC16" s="183"/>
      <c r="STD16" s="126"/>
      <c r="STE16" s="183"/>
      <c r="STF16" s="126"/>
      <c r="STG16" s="183"/>
      <c r="STH16" s="126"/>
      <c r="STI16" s="183"/>
      <c r="STJ16" s="126"/>
      <c r="STK16" s="183"/>
      <c r="STL16" s="126"/>
      <c r="STM16" s="183"/>
      <c r="STN16" s="126"/>
      <c r="STO16" s="183"/>
      <c r="STP16" s="126"/>
      <c r="STQ16" s="183"/>
      <c r="STR16" s="126"/>
      <c r="STS16" s="183"/>
      <c r="STT16" s="126"/>
      <c r="STU16" s="183"/>
      <c r="STV16" s="126"/>
      <c r="STW16" s="183"/>
      <c r="STX16" s="126"/>
      <c r="STY16" s="183"/>
      <c r="STZ16" s="126"/>
      <c r="SUA16" s="183"/>
      <c r="SUB16" s="126"/>
      <c r="SUC16" s="183"/>
      <c r="SUD16" s="126"/>
      <c r="SUE16" s="183"/>
      <c r="SUF16" s="126"/>
      <c r="SUG16" s="183"/>
      <c r="SUH16" s="126"/>
      <c r="SUI16" s="183"/>
      <c r="SUJ16" s="126"/>
      <c r="SUK16" s="183"/>
      <c r="SUL16" s="126"/>
      <c r="SUM16" s="183"/>
      <c r="SUN16" s="126"/>
      <c r="SUO16" s="183"/>
      <c r="SUP16" s="126"/>
      <c r="SUQ16" s="183"/>
      <c r="SUR16" s="126"/>
      <c r="SUS16" s="183"/>
      <c r="SUT16" s="126"/>
      <c r="SUU16" s="183"/>
      <c r="SUV16" s="126"/>
      <c r="SUW16" s="183"/>
      <c r="SUX16" s="126"/>
      <c r="SUY16" s="183"/>
      <c r="SUZ16" s="126"/>
      <c r="SVA16" s="183"/>
      <c r="SVB16" s="126"/>
      <c r="SVC16" s="183"/>
      <c r="SVD16" s="126"/>
      <c r="SVE16" s="183"/>
      <c r="SVF16" s="126"/>
      <c r="SVG16" s="183"/>
      <c r="SVH16" s="126"/>
      <c r="SVI16" s="183"/>
      <c r="SVJ16" s="126"/>
      <c r="SVK16" s="183"/>
      <c r="SVL16" s="126"/>
      <c r="SVM16" s="183"/>
      <c r="SVN16" s="126"/>
      <c r="SVO16" s="183"/>
      <c r="SVP16" s="126"/>
      <c r="SVQ16" s="183"/>
      <c r="SVR16" s="126"/>
      <c r="SVS16" s="183"/>
      <c r="SVT16" s="126"/>
      <c r="SVU16" s="183"/>
      <c r="SVV16" s="126"/>
      <c r="SVW16" s="183"/>
      <c r="SVX16" s="126"/>
      <c r="SVY16" s="183"/>
      <c r="SVZ16" s="126"/>
      <c r="SWA16" s="183"/>
      <c r="SWB16" s="126"/>
      <c r="SWC16" s="183"/>
      <c r="SWD16" s="126"/>
      <c r="SWE16" s="183"/>
      <c r="SWF16" s="126"/>
      <c r="SWG16" s="183"/>
      <c r="SWH16" s="126"/>
      <c r="SWI16" s="183"/>
      <c r="SWJ16" s="126"/>
      <c r="SWK16" s="183"/>
      <c r="SWL16" s="126"/>
      <c r="SWM16" s="183"/>
      <c r="SWN16" s="126"/>
      <c r="SWO16" s="183"/>
      <c r="SWP16" s="126"/>
      <c r="SWQ16" s="183"/>
      <c r="SWR16" s="126"/>
      <c r="SWS16" s="183"/>
      <c r="SWT16" s="126"/>
      <c r="SWU16" s="183"/>
      <c r="SWV16" s="126"/>
      <c r="SWW16" s="183"/>
      <c r="SWX16" s="126"/>
      <c r="SWY16" s="183"/>
      <c r="SWZ16" s="126"/>
      <c r="SXA16" s="183"/>
      <c r="SXB16" s="126"/>
      <c r="SXC16" s="183"/>
      <c r="SXD16" s="126"/>
      <c r="SXE16" s="183"/>
      <c r="SXF16" s="126"/>
      <c r="SXG16" s="183"/>
      <c r="SXH16" s="126"/>
      <c r="SXI16" s="183"/>
      <c r="SXJ16" s="126"/>
      <c r="SXK16" s="183"/>
      <c r="SXL16" s="126"/>
      <c r="SXM16" s="183"/>
      <c r="SXN16" s="126"/>
      <c r="SXO16" s="183"/>
      <c r="SXP16" s="126"/>
      <c r="SXQ16" s="183"/>
      <c r="SXR16" s="126"/>
      <c r="SXS16" s="183"/>
      <c r="SXT16" s="126"/>
      <c r="SXU16" s="183"/>
      <c r="SXV16" s="126"/>
      <c r="SXW16" s="183"/>
      <c r="SXX16" s="126"/>
      <c r="SXY16" s="183"/>
      <c r="SXZ16" s="126"/>
      <c r="SYA16" s="183"/>
      <c r="SYB16" s="126"/>
      <c r="SYC16" s="183"/>
      <c r="SYD16" s="126"/>
      <c r="SYE16" s="183"/>
      <c r="SYF16" s="126"/>
      <c r="SYG16" s="183"/>
      <c r="SYH16" s="126"/>
      <c r="SYI16" s="183"/>
      <c r="SYJ16" s="126"/>
      <c r="SYK16" s="183"/>
      <c r="SYL16" s="126"/>
      <c r="SYM16" s="183"/>
      <c r="SYN16" s="126"/>
      <c r="SYO16" s="183"/>
      <c r="SYP16" s="126"/>
      <c r="SYQ16" s="183"/>
      <c r="SYR16" s="126"/>
      <c r="SYS16" s="183"/>
      <c r="SYT16" s="126"/>
      <c r="SYU16" s="183"/>
      <c r="SYV16" s="126"/>
      <c r="SYW16" s="183"/>
      <c r="SYX16" s="126"/>
      <c r="SYY16" s="183"/>
      <c r="SYZ16" s="126"/>
      <c r="SZA16" s="183"/>
      <c r="SZB16" s="126"/>
      <c r="SZC16" s="183"/>
      <c r="SZD16" s="126"/>
      <c r="SZE16" s="183"/>
      <c r="SZF16" s="126"/>
      <c r="SZG16" s="183"/>
      <c r="SZH16" s="126"/>
      <c r="SZI16" s="183"/>
      <c r="SZJ16" s="126"/>
      <c r="SZK16" s="183"/>
      <c r="SZL16" s="126"/>
      <c r="SZM16" s="183"/>
      <c r="SZN16" s="126"/>
      <c r="SZO16" s="183"/>
      <c r="SZP16" s="126"/>
      <c r="SZQ16" s="183"/>
      <c r="SZR16" s="126"/>
      <c r="SZS16" s="183"/>
      <c r="SZT16" s="126"/>
      <c r="SZU16" s="183"/>
      <c r="SZV16" s="126"/>
      <c r="SZW16" s="183"/>
      <c r="SZX16" s="126"/>
      <c r="SZY16" s="183"/>
      <c r="SZZ16" s="126"/>
      <c r="TAA16" s="183"/>
      <c r="TAB16" s="126"/>
      <c r="TAC16" s="183"/>
      <c r="TAD16" s="126"/>
      <c r="TAE16" s="183"/>
      <c r="TAF16" s="126"/>
      <c r="TAG16" s="183"/>
      <c r="TAH16" s="126"/>
      <c r="TAI16" s="183"/>
      <c r="TAJ16" s="126"/>
      <c r="TAK16" s="183"/>
      <c r="TAL16" s="126"/>
      <c r="TAM16" s="183"/>
      <c r="TAN16" s="126"/>
      <c r="TAO16" s="183"/>
      <c r="TAP16" s="126"/>
      <c r="TAQ16" s="183"/>
      <c r="TAR16" s="126"/>
      <c r="TAS16" s="183"/>
      <c r="TAT16" s="126"/>
      <c r="TAU16" s="183"/>
      <c r="TAV16" s="126"/>
      <c r="TAW16" s="183"/>
      <c r="TAX16" s="126"/>
      <c r="TAY16" s="183"/>
      <c r="TAZ16" s="126"/>
      <c r="TBA16" s="183"/>
      <c r="TBB16" s="126"/>
      <c r="TBC16" s="183"/>
      <c r="TBD16" s="126"/>
      <c r="TBE16" s="183"/>
      <c r="TBF16" s="126"/>
      <c r="TBG16" s="183"/>
      <c r="TBH16" s="126"/>
      <c r="TBI16" s="183"/>
      <c r="TBJ16" s="126"/>
      <c r="TBK16" s="183"/>
      <c r="TBL16" s="126"/>
      <c r="TBM16" s="183"/>
      <c r="TBN16" s="126"/>
      <c r="TBO16" s="183"/>
      <c r="TBP16" s="126"/>
      <c r="TBQ16" s="183"/>
      <c r="TBR16" s="126"/>
      <c r="TBS16" s="183"/>
      <c r="TBT16" s="126"/>
      <c r="TBU16" s="183"/>
      <c r="TBV16" s="126"/>
      <c r="TBW16" s="183"/>
      <c r="TBX16" s="126"/>
      <c r="TBY16" s="183"/>
      <c r="TBZ16" s="126"/>
      <c r="TCA16" s="183"/>
      <c r="TCB16" s="126"/>
      <c r="TCC16" s="183"/>
      <c r="TCD16" s="126"/>
      <c r="TCE16" s="183"/>
      <c r="TCF16" s="126"/>
      <c r="TCG16" s="183"/>
      <c r="TCH16" s="126"/>
      <c r="TCI16" s="183"/>
      <c r="TCJ16" s="126"/>
      <c r="TCK16" s="183"/>
      <c r="TCL16" s="126"/>
      <c r="TCM16" s="183"/>
      <c r="TCN16" s="126"/>
      <c r="TCO16" s="183"/>
      <c r="TCP16" s="126"/>
      <c r="TCQ16" s="183"/>
      <c r="TCR16" s="126"/>
      <c r="TCS16" s="183"/>
      <c r="TCT16" s="126"/>
      <c r="TCU16" s="183"/>
      <c r="TCV16" s="126"/>
      <c r="TCW16" s="183"/>
      <c r="TCX16" s="126"/>
      <c r="TCY16" s="183"/>
      <c r="TCZ16" s="126"/>
      <c r="TDA16" s="183"/>
      <c r="TDB16" s="126"/>
      <c r="TDC16" s="183"/>
      <c r="TDD16" s="126"/>
      <c r="TDE16" s="183"/>
      <c r="TDF16" s="126"/>
      <c r="TDG16" s="183"/>
      <c r="TDH16" s="126"/>
      <c r="TDI16" s="183"/>
      <c r="TDJ16" s="126"/>
      <c r="TDK16" s="183"/>
      <c r="TDL16" s="126"/>
      <c r="TDM16" s="183"/>
      <c r="TDN16" s="126"/>
      <c r="TDO16" s="183"/>
      <c r="TDP16" s="126"/>
      <c r="TDQ16" s="183"/>
      <c r="TDR16" s="126"/>
      <c r="TDS16" s="183"/>
      <c r="TDT16" s="126"/>
      <c r="TDU16" s="183"/>
      <c r="TDV16" s="126"/>
      <c r="TDW16" s="183"/>
      <c r="TDX16" s="126"/>
      <c r="TDY16" s="183"/>
      <c r="TDZ16" s="126"/>
      <c r="TEA16" s="183"/>
      <c r="TEB16" s="126"/>
      <c r="TEC16" s="183"/>
      <c r="TED16" s="126"/>
      <c r="TEE16" s="183"/>
      <c r="TEF16" s="126"/>
      <c r="TEG16" s="183"/>
      <c r="TEH16" s="126"/>
      <c r="TEI16" s="183"/>
      <c r="TEJ16" s="126"/>
      <c r="TEK16" s="183"/>
      <c r="TEL16" s="126"/>
      <c r="TEM16" s="183"/>
      <c r="TEN16" s="126"/>
      <c r="TEO16" s="183"/>
      <c r="TEP16" s="126"/>
      <c r="TEQ16" s="183"/>
      <c r="TER16" s="126"/>
      <c r="TES16" s="183"/>
      <c r="TET16" s="126"/>
      <c r="TEU16" s="183"/>
      <c r="TEV16" s="126"/>
      <c r="TEW16" s="183"/>
      <c r="TEX16" s="126"/>
      <c r="TEY16" s="183"/>
      <c r="TEZ16" s="126"/>
      <c r="TFA16" s="183"/>
      <c r="TFB16" s="126"/>
      <c r="TFC16" s="183"/>
      <c r="TFD16" s="126"/>
      <c r="TFE16" s="183"/>
      <c r="TFF16" s="126"/>
      <c r="TFG16" s="183"/>
      <c r="TFH16" s="126"/>
      <c r="TFI16" s="183"/>
      <c r="TFJ16" s="126"/>
      <c r="TFK16" s="183"/>
      <c r="TFL16" s="126"/>
      <c r="TFM16" s="183"/>
      <c r="TFN16" s="126"/>
      <c r="TFO16" s="183"/>
      <c r="TFP16" s="126"/>
      <c r="TFQ16" s="183"/>
      <c r="TFR16" s="126"/>
      <c r="TFS16" s="183"/>
      <c r="TFT16" s="126"/>
      <c r="TFU16" s="183"/>
      <c r="TFV16" s="126"/>
      <c r="TFW16" s="183"/>
      <c r="TFX16" s="126"/>
      <c r="TFY16" s="183"/>
      <c r="TFZ16" s="126"/>
      <c r="TGA16" s="183"/>
      <c r="TGB16" s="126"/>
      <c r="TGC16" s="183"/>
      <c r="TGD16" s="126"/>
      <c r="TGE16" s="183"/>
      <c r="TGF16" s="126"/>
      <c r="TGG16" s="183"/>
      <c r="TGH16" s="126"/>
      <c r="TGI16" s="183"/>
      <c r="TGJ16" s="126"/>
      <c r="TGK16" s="183"/>
      <c r="TGL16" s="126"/>
      <c r="TGM16" s="183"/>
      <c r="TGN16" s="126"/>
      <c r="TGO16" s="183"/>
      <c r="TGP16" s="126"/>
      <c r="TGQ16" s="183"/>
      <c r="TGR16" s="126"/>
      <c r="TGS16" s="183"/>
      <c r="TGT16" s="126"/>
      <c r="TGU16" s="183"/>
      <c r="TGV16" s="126"/>
      <c r="TGW16" s="183"/>
      <c r="TGX16" s="126"/>
      <c r="TGY16" s="183"/>
      <c r="TGZ16" s="126"/>
      <c r="THA16" s="183"/>
      <c r="THB16" s="126"/>
      <c r="THC16" s="183"/>
      <c r="THD16" s="126"/>
      <c r="THE16" s="183"/>
      <c r="THF16" s="126"/>
      <c r="THG16" s="183"/>
      <c r="THH16" s="126"/>
      <c r="THI16" s="183"/>
      <c r="THJ16" s="126"/>
      <c r="THK16" s="183"/>
      <c r="THL16" s="126"/>
      <c r="THM16" s="183"/>
      <c r="THN16" s="126"/>
      <c r="THO16" s="183"/>
      <c r="THP16" s="126"/>
      <c r="THQ16" s="183"/>
      <c r="THR16" s="126"/>
      <c r="THS16" s="183"/>
      <c r="THT16" s="126"/>
      <c r="THU16" s="183"/>
      <c r="THV16" s="126"/>
      <c r="THW16" s="183"/>
      <c r="THX16" s="126"/>
      <c r="THY16" s="183"/>
      <c r="THZ16" s="126"/>
      <c r="TIA16" s="183"/>
      <c r="TIB16" s="126"/>
      <c r="TIC16" s="183"/>
      <c r="TID16" s="126"/>
      <c r="TIE16" s="183"/>
      <c r="TIF16" s="126"/>
      <c r="TIG16" s="183"/>
      <c r="TIH16" s="126"/>
      <c r="TII16" s="183"/>
      <c r="TIJ16" s="126"/>
      <c r="TIK16" s="183"/>
      <c r="TIL16" s="126"/>
      <c r="TIM16" s="183"/>
      <c r="TIN16" s="126"/>
      <c r="TIO16" s="183"/>
      <c r="TIP16" s="126"/>
      <c r="TIQ16" s="183"/>
      <c r="TIR16" s="126"/>
      <c r="TIS16" s="183"/>
      <c r="TIT16" s="126"/>
      <c r="TIU16" s="183"/>
      <c r="TIV16" s="126"/>
      <c r="TIW16" s="183"/>
      <c r="TIX16" s="126"/>
      <c r="TIY16" s="183"/>
      <c r="TIZ16" s="126"/>
      <c r="TJA16" s="183"/>
      <c r="TJB16" s="126"/>
      <c r="TJC16" s="183"/>
      <c r="TJD16" s="126"/>
      <c r="TJE16" s="183"/>
      <c r="TJF16" s="126"/>
      <c r="TJG16" s="183"/>
      <c r="TJH16" s="126"/>
      <c r="TJI16" s="183"/>
      <c r="TJJ16" s="126"/>
      <c r="TJK16" s="183"/>
      <c r="TJL16" s="126"/>
      <c r="TJM16" s="183"/>
      <c r="TJN16" s="126"/>
      <c r="TJO16" s="183"/>
      <c r="TJP16" s="126"/>
      <c r="TJQ16" s="183"/>
      <c r="TJR16" s="126"/>
      <c r="TJS16" s="183"/>
      <c r="TJT16" s="126"/>
      <c r="TJU16" s="183"/>
      <c r="TJV16" s="126"/>
      <c r="TJW16" s="183"/>
      <c r="TJX16" s="126"/>
      <c r="TJY16" s="183"/>
      <c r="TJZ16" s="126"/>
      <c r="TKA16" s="183"/>
      <c r="TKB16" s="126"/>
      <c r="TKC16" s="183"/>
      <c r="TKD16" s="126"/>
      <c r="TKE16" s="183"/>
      <c r="TKF16" s="126"/>
      <c r="TKG16" s="183"/>
      <c r="TKH16" s="126"/>
      <c r="TKI16" s="183"/>
      <c r="TKJ16" s="126"/>
      <c r="TKK16" s="183"/>
      <c r="TKL16" s="126"/>
      <c r="TKM16" s="183"/>
      <c r="TKN16" s="126"/>
      <c r="TKO16" s="183"/>
      <c r="TKP16" s="126"/>
      <c r="TKQ16" s="183"/>
      <c r="TKR16" s="126"/>
      <c r="TKS16" s="183"/>
      <c r="TKT16" s="126"/>
      <c r="TKU16" s="183"/>
      <c r="TKV16" s="126"/>
      <c r="TKW16" s="183"/>
      <c r="TKX16" s="126"/>
      <c r="TKY16" s="183"/>
      <c r="TKZ16" s="126"/>
      <c r="TLA16" s="183"/>
      <c r="TLB16" s="126"/>
      <c r="TLC16" s="183"/>
      <c r="TLD16" s="126"/>
      <c r="TLE16" s="183"/>
      <c r="TLF16" s="126"/>
      <c r="TLG16" s="183"/>
      <c r="TLH16" s="126"/>
      <c r="TLI16" s="183"/>
      <c r="TLJ16" s="126"/>
      <c r="TLK16" s="183"/>
      <c r="TLL16" s="126"/>
      <c r="TLM16" s="183"/>
      <c r="TLN16" s="126"/>
      <c r="TLO16" s="183"/>
      <c r="TLP16" s="126"/>
      <c r="TLQ16" s="183"/>
      <c r="TLR16" s="126"/>
      <c r="TLS16" s="183"/>
      <c r="TLT16" s="126"/>
      <c r="TLU16" s="183"/>
      <c r="TLV16" s="126"/>
      <c r="TLW16" s="183"/>
      <c r="TLX16" s="126"/>
      <c r="TLY16" s="183"/>
      <c r="TLZ16" s="126"/>
      <c r="TMA16" s="183"/>
      <c r="TMB16" s="126"/>
      <c r="TMC16" s="183"/>
      <c r="TMD16" s="126"/>
      <c r="TME16" s="183"/>
      <c r="TMF16" s="126"/>
      <c r="TMG16" s="183"/>
      <c r="TMH16" s="126"/>
      <c r="TMI16" s="183"/>
      <c r="TMJ16" s="126"/>
      <c r="TMK16" s="183"/>
      <c r="TML16" s="126"/>
      <c r="TMM16" s="183"/>
      <c r="TMN16" s="126"/>
      <c r="TMO16" s="183"/>
      <c r="TMP16" s="126"/>
      <c r="TMQ16" s="183"/>
      <c r="TMR16" s="126"/>
      <c r="TMS16" s="183"/>
      <c r="TMT16" s="126"/>
      <c r="TMU16" s="183"/>
      <c r="TMV16" s="126"/>
      <c r="TMW16" s="183"/>
      <c r="TMX16" s="126"/>
      <c r="TMY16" s="183"/>
      <c r="TMZ16" s="126"/>
      <c r="TNA16" s="183"/>
      <c r="TNB16" s="126"/>
      <c r="TNC16" s="183"/>
      <c r="TND16" s="126"/>
      <c r="TNE16" s="183"/>
      <c r="TNF16" s="126"/>
      <c r="TNG16" s="183"/>
      <c r="TNH16" s="126"/>
      <c r="TNI16" s="183"/>
      <c r="TNJ16" s="126"/>
      <c r="TNK16" s="183"/>
      <c r="TNL16" s="126"/>
      <c r="TNM16" s="183"/>
      <c r="TNN16" s="126"/>
      <c r="TNO16" s="183"/>
      <c r="TNP16" s="126"/>
      <c r="TNQ16" s="183"/>
      <c r="TNR16" s="126"/>
      <c r="TNS16" s="183"/>
      <c r="TNT16" s="126"/>
      <c r="TNU16" s="183"/>
      <c r="TNV16" s="126"/>
      <c r="TNW16" s="183"/>
      <c r="TNX16" s="126"/>
      <c r="TNY16" s="183"/>
      <c r="TNZ16" s="126"/>
      <c r="TOA16" s="183"/>
      <c r="TOB16" s="126"/>
      <c r="TOC16" s="183"/>
      <c r="TOD16" s="126"/>
      <c r="TOE16" s="183"/>
      <c r="TOF16" s="126"/>
      <c r="TOG16" s="183"/>
      <c r="TOH16" s="126"/>
      <c r="TOI16" s="183"/>
      <c r="TOJ16" s="126"/>
      <c r="TOK16" s="183"/>
      <c r="TOL16" s="126"/>
      <c r="TOM16" s="183"/>
      <c r="TON16" s="126"/>
      <c r="TOO16" s="183"/>
      <c r="TOP16" s="126"/>
      <c r="TOQ16" s="183"/>
      <c r="TOR16" s="126"/>
      <c r="TOS16" s="183"/>
      <c r="TOT16" s="126"/>
      <c r="TOU16" s="183"/>
      <c r="TOV16" s="126"/>
      <c r="TOW16" s="183"/>
      <c r="TOX16" s="126"/>
      <c r="TOY16" s="183"/>
      <c r="TOZ16" s="126"/>
      <c r="TPA16" s="183"/>
      <c r="TPB16" s="126"/>
      <c r="TPC16" s="183"/>
      <c r="TPD16" s="126"/>
      <c r="TPE16" s="183"/>
      <c r="TPF16" s="126"/>
      <c r="TPG16" s="183"/>
      <c r="TPH16" s="126"/>
      <c r="TPI16" s="183"/>
      <c r="TPJ16" s="126"/>
      <c r="TPK16" s="183"/>
      <c r="TPL16" s="126"/>
      <c r="TPM16" s="183"/>
      <c r="TPN16" s="126"/>
      <c r="TPO16" s="183"/>
      <c r="TPP16" s="126"/>
      <c r="TPQ16" s="183"/>
      <c r="TPR16" s="126"/>
      <c r="TPS16" s="183"/>
      <c r="TPT16" s="126"/>
      <c r="TPU16" s="183"/>
      <c r="TPV16" s="126"/>
      <c r="TPW16" s="183"/>
      <c r="TPX16" s="126"/>
      <c r="TPY16" s="183"/>
      <c r="TPZ16" s="126"/>
      <c r="TQA16" s="183"/>
      <c r="TQB16" s="126"/>
      <c r="TQC16" s="183"/>
      <c r="TQD16" s="126"/>
      <c r="TQE16" s="183"/>
      <c r="TQF16" s="126"/>
      <c r="TQG16" s="183"/>
      <c r="TQH16" s="126"/>
      <c r="TQI16" s="183"/>
      <c r="TQJ16" s="126"/>
      <c r="TQK16" s="183"/>
      <c r="TQL16" s="126"/>
      <c r="TQM16" s="183"/>
      <c r="TQN16" s="126"/>
      <c r="TQO16" s="183"/>
      <c r="TQP16" s="126"/>
      <c r="TQQ16" s="183"/>
      <c r="TQR16" s="126"/>
      <c r="TQS16" s="183"/>
      <c r="TQT16" s="126"/>
      <c r="TQU16" s="183"/>
      <c r="TQV16" s="126"/>
      <c r="TQW16" s="183"/>
      <c r="TQX16" s="126"/>
      <c r="TQY16" s="183"/>
      <c r="TQZ16" s="126"/>
      <c r="TRA16" s="183"/>
      <c r="TRB16" s="126"/>
      <c r="TRC16" s="183"/>
      <c r="TRD16" s="126"/>
      <c r="TRE16" s="183"/>
      <c r="TRF16" s="126"/>
      <c r="TRG16" s="183"/>
      <c r="TRH16" s="126"/>
      <c r="TRI16" s="183"/>
      <c r="TRJ16" s="126"/>
      <c r="TRK16" s="183"/>
      <c r="TRL16" s="126"/>
      <c r="TRM16" s="183"/>
      <c r="TRN16" s="126"/>
      <c r="TRO16" s="183"/>
      <c r="TRP16" s="126"/>
      <c r="TRQ16" s="183"/>
      <c r="TRR16" s="126"/>
      <c r="TRS16" s="183"/>
      <c r="TRT16" s="126"/>
      <c r="TRU16" s="183"/>
      <c r="TRV16" s="126"/>
      <c r="TRW16" s="183"/>
      <c r="TRX16" s="126"/>
      <c r="TRY16" s="183"/>
      <c r="TRZ16" s="126"/>
      <c r="TSA16" s="183"/>
      <c r="TSB16" s="126"/>
      <c r="TSC16" s="183"/>
      <c r="TSD16" s="126"/>
      <c r="TSE16" s="183"/>
      <c r="TSF16" s="126"/>
      <c r="TSG16" s="183"/>
      <c r="TSH16" s="126"/>
      <c r="TSI16" s="183"/>
      <c r="TSJ16" s="126"/>
      <c r="TSK16" s="183"/>
      <c r="TSL16" s="126"/>
      <c r="TSM16" s="183"/>
      <c r="TSN16" s="126"/>
      <c r="TSO16" s="183"/>
      <c r="TSP16" s="126"/>
      <c r="TSQ16" s="183"/>
      <c r="TSR16" s="126"/>
      <c r="TSS16" s="183"/>
      <c r="TST16" s="126"/>
      <c r="TSU16" s="183"/>
      <c r="TSV16" s="126"/>
      <c r="TSW16" s="183"/>
      <c r="TSX16" s="126"/>
      <c r="TSY16" s="183"/>
      <c r="TSZ16" s="126"/>
      <c r="TTA16" s="183"/>
      <c r="TTB16" s="126"/>
      <c r="TTC16" s="183"/>
      <c r="TTD16" s="126"/>
      <c r="TTE16" s="183"/>
      <c r="TTF16" s="126"/>
      <c r="TTG16" s="183"/>
      <c r="TTH16" s="126"/>
      <c r="TTI16" s="183"/>
      <c r="TTJ16" s="126"/>
      <c r="TTK16" s="183"/>
      <c r="TTL16" s="126"/>
      <c r="TTM16" s="183"/>
      <c r="TTN16" s="126"/>
      <c r="TTO16" s="183"/>
      <c r="TTP16" s="126"/>
      <c r="TTQ16" s="183"/>
      <c r="TTR16" s="126"/>
      <c r="TTS16" s="183"/>
      <c r="TTT16" s="126"/>
      <c r="TTU16" s="183"/>
      <c r="TTV16" s="126"/>
      <c r="TTW16" s="183"/>
      <c r="TTX16" s="126"/>
      <c r="TTY16" s="183"/>
      <c r="TTZ16" s="126"/>
      <c r="TUA16" s="183"/>
      <c r="TUB16" s="126"/>
      <c r="TUC16" s="183"/>
      <c r="TUD16" s="126"/>
      <c r="TUE16" s="183"/>
      <c r="TUF16" s="126"/>
      <c r="TUG16" s="183"/>
      <c r="TUH16" s="126"/>
      <c r="TUI16" s="183"/>
      <c r="TUJ16" s="126"/>
      <c r="TUK16" s="183"/>
      <c r="TUL16" s="126"/>
      <c r="TUM16" s="183"/>
      <c r="TUN16" s="126"/>
      <c r="TUO16" s="183"/>
      <c r="TUP16" s="126"/>
      <c r="TUQ16" s="183"/>
      <c r="TUR16" s="126"/>
      <c r="TUS16" s="183"/>
      <c r="TUT16" s="126"/>
      <c r="TUU16" s="183"/>
      <c r="TUV16" s="126"/>
      <c r="TUW16" s="183"/>
      <c r="TUX16" s="126"/>
      <c r="TUY16" s="183"/>
      <c r="TUZ16" s="126"/>
      <c r="TVA16" s="183"/>
      <c r="TVB16" s="126"/>
      <c r="TVC16" s="183"/>
      <c r="TVD16" s="126"/>
      <c r="TVE16" s="183"/>
      <c r="TVF16" s="126"/>
      <c r="TVG16" s="183"/>
      <c r="TVH16" s="126"/>
      <c r="TVI16" s="183"/>
      <c r="TVJ16" s="126"/>
      <c r="TVK16" s="183"/>
      <c r="TVL16" s="126"/>
      <c r="TVM16" s="183"/>
      <c r="TVN16" s="126"/>
      <c r="TVO16" s="183"/>
      <c r="TVP16" s="126"/>
      <c r="TVQ16" s="183"/>
      <c r="TVR16" s="126"/>
      <c r="TVS16" s="183"/>
      <c r="TVT16" s="126"/>
      <c r="TVU16" s="183"/>
      <c r="TVV16" s="126"/>
      <c r="TVW16" s="183"/>
      <c r="TVX16" s="126"/>
      <c r="TVY16" s="183"/>
      <c r="TVZ16" s="126"/>
      <c r="TWA16" s="183"/>
      <c r="TWB16" s="126"/>
      <c r="TWC16" s="183"/>
      <c r="TWD16" s="126"/>
      <c r="TWE16" s="183"/>
      <c r="TWF16" s="126"/>
      <c r="TWG16" s="183"/>
      <c r="TWH16" s="126"/>
      <c r="TWI16" s="183"/>
      <c r="TWJ16" s="126"/>
      <c r="TWK16" s="183"/>
      <c r="TWL16" s="126"/>
      <c r="TWM16" s="183"/>
      <c r="TWN16" s="126"/>
      <c r="TWO16" s="183"/>
      <c r="TWP16" s="126"/>
      <c r="TWQ16" s="183"/>
      <c r="TWR16" s="126"/>
      <c r="TWS16" s="183"/>
      <c r="TWT16" s="126"/>
      <c r="TWU16" s="183"/>
      <c r="TWV16" s="126"/>
      <c r="TWW16" s="183"/>
      <c r="TWX16" s="126"/>
      <c r="TWY16" s="183"/>
      <c r="TWZ16" s="126"/>
      <c r="TXA16" s="183"/>
      <c r="TXB16" s="126"/>
      <c r="TXC16" s="183"/>
      <c r="TXD16" s="126"/>
      <c r="TXE16" s="183"/>
      <c r="TXF16" s="126"/>
      <c r="TXG16" s="183"/>
      <c r="TXH16" s="126"/>
      <c r="TXI16" s="183"/>
      <c r="TXJ16" s="126"/>
      <c r="TXK16" s="183"/>
      <c r="TXL16" s="126"/>
      <c r="TXM16" s="183"/>
      <c r="TXN16" s="126"/>
      <c r="TXO16" s="183"/>
      <c r="TXP16" s="126"/>
      <c r="TXQ16" s="183"/>
      <c r="TXR16" s="126"/>
      <c r="TXS16" s="183"/>
      <c r="TXT16" s="126"/>
      <c r="TXU16" s="183"/>
      <c r="TXV16" s="126"/>
      <c r="TXW16" s="183"/>
      <c r="TXX16" s="126"/>
      <c r="TXY16" s="183"/>
      <c r="TXZ16" s="126"/>
      <c r="TYA16" s="183"/>
      <c r="TYB16" s="126"/>
      <c r="TYC16" s="183"/>
      <c r="TYD16" s="126"/>
      <c r="TYE16" s="183"/>
      <c r="TYF16" s="126"/>
      <c r="TYG16" s="183"/>
      <c r="TYH16" s="126"/>
      <c r="TYI16" s="183"/>
      <c r="TYJ16" s="126"/>
      <c r="TYK16" s="183"/>
      <c r="TYL16" s="126"/>
      <c r="TYM16" s="183"/>
      <c r="TYN16" s="126"/>
      <c r="TYO16" s="183"/>
      <c r="TYP16" s="126"/>
      <c r="TYQ16" s="183"/>
      <c r="TYR16" s="126"/>
      <c r="TYS16" s="183"/>
      <c r="TYT16" s="126"/>
      <c r="TYU16" s="183"/>
      <c r="TYV16" s="126"/>
      <c r="TYW16" s="183"/>
      <c r="TYX16" s="126"/>
      <c r="TYY16" s="183"/>
      <c r="TYZ16" s="126"/>
      <c r="TZA16" s="183"/>
      <c r="TZB16" s="126"/>
      <c r="TZC16" s="183"/>
      <c r="TZD16" s="126"/>
      <c r="TZE16" s="183"/>
      <c r="TZF16" s="126"/>
      <c r="TZG16" s="183"/>
      <c r="TZH16" s="126"/>
      <c r="TZI16" s="183"/>
      <c r="TZJ16" s="126"/>
      <c r="TZK16" s="183"/>
      <c r="TZL16" s="126"/>
      <c r="TZM16" s="183"/>
      <c r="TZN16" s="126"/>
      <c r="TZO16" s="183"/>
      <c r="TZP16" s="126"/>
      <c r="TZQ16" s="183"/>
      <c r="TZR16" s="126"/>
      <c r="TZS16" s="183"/>
      <c r="TZT16" s="126"/>
      <c r="TZU16" s="183"/>
      <c r="TZV16" s="126"/>
      <c r="TZW16" s="183"/>
      <c r="TZX16" s="126"/>
      <c r="TZY16" s="183"/>
      <c r="TZZ16" s="126"/>
      <c r="UAA16" s="183"/>
      <c r="UAB16" s="126"/>
      <c r="UAC16" s="183"/>
      <c r="UAD16" s="126"/>
      <c r="UAE16" s="183"/>
      <c r="UAF16" s="126"/>
      <c r="UAG16" s="183"/>
      <c r="UAH16" s="126"/>
      <c r="UAI16" s="183"/>
      <c r="UAJ16" s="126"/>
      <c r="UAK16" s="183"/>
      <c r="UAL16" s="126"/>
      <c r="UAM16" s="183"/>
      <c r="UAN16" s="126"/>
      <c r="UAO16" s="183"/>
      <c r="UAP16" s="126"/>
      <c r="UAQ16" s="183"/>
      <c r="UAR16" s="126"/>
      <c r="UAS16" s="183"/>
      <c r="UAT16" s="126"/>
      <c r="UAU16" s="183"/>
      <c r="UAV16" s="126"/>
      <c r="UAW16" s="183"/>
      <c r="UAX16" s="126"/>
      <c r="UAY16" s="183"/>
      <c r="UAZ16" s="126"/>
      <c r="UBA16" s="183"/>
      <c r="UBB16" s="126"/>
      <c r="UBC16" s="183"/>
      <c r="UBD16" s="126"/>
      <c r="UBE16" s="183"/>
      <c r="UBF16" s="126"/>
      <c r="UBG16" s="183"/>
      <c r="UBH16" s="126"/>
      <c r="UBI16" s="183"/>
      <c r="UBJ16" s="126"/>
      <c r="UBK16" s="183"/>
      <c r="UBL16" s="126"/>
      <c r="UBM16" s="183"/>
      <c r="UBN16" s="126"/>
      <c r="UBO16" s="183"/>
      <c r="UBP16" s="126"/>
      <c r="UBQ16" s="183"/>
      <c r="UBR16" s="126"/>
      <c r="UBS16" s="183"/>
      <c r="UBT16" s="126"/>
      <c r="UBU16" s="183"/>
      <c r="UBV16" s="126"/>
      <c r="UBW16" s="183"/>
      <c r="UBX16" s="126"/>
      <c r="UBY16" s="183"/>
      <c r="UBZ16" s="126"/>
      <c r="UCA16" s="183"/>
      <c r="UCB16" s="126"/>
      <c r="UCC16" s="183"/>
      <c r="UCD16" s="126"/>
      <c r="UCE16" s="183"/>
      <c r="UCF16" s="126"/>
      <c r="UCG16" s="183"/>
      <c r="UCH16" s="126"/>
      <c r="UCI16" s="183"/>
      <c r="UCJ16" s="126"/>
      <c r="UCK16" s="183"/>
      <c r="UCL16" s="126"/>
      <c r="UCM16" s="183"/>
      <c r="UCN16" s="126"/>
      <c r="UCO16" s="183"/>
      <c r="UCP16" s="126"/>
      <c r="UCQ16" s="183"/>
      <c r="UCR16" s="126"/>
      <c r="UCS16" s="183"/>
      <c r="UCT16" s="126"/>
      <c r="UCU16" s="183"/>
      <c r="UCV16" s="126"/>
      <c r="UCW16" s="183"/>
      <c r="UCX16" s="126"/>
      <c r="UCY16" s="183"/>
      <c r="UCZ16" s="126"/>
      <c r="UDA16" s="183"/>
      <c r="UDB16" s="126"/>
      <c r="UDC16" s="183"/>
      <c r="UDD16" s="126"/>
      <c r="UDE16" s="183"/>
      <c r="UDF16" s="126"/>
      <c r="UDG16" s="183"/>
      <c r="UDH16" s="126"/>
      <c r="UDI16" s="183"/>
      <c r="UDJ16" s="126"/>
      <c r="UDK16" s="183"/>
      <c r="UDL16" s="126"/>
      <c r="UDM16" s="183"/>
      <c r="UDN16" s="126"/>
      <c r="UDO16" s="183"/>
      <c r="UDP16" s="126"/>
      <c r="UDQ16" s="183"/>
      <c r="UDR16" s="126"/>
      <c r="UDS16" s="183"/>
      <c r="UDT16" s="126"/>
      <c r="UDU16" s="183"/>
      <c r="UDV16" s="126"/>
      <c r="UDW16" s="183"/>
      <c r="UDX16" s="126"/>
      <c r="UDY16" s="183"/>
      <c r="UDZ16" s="126"/>
      <c r="UEA16" s="183"/>
      <c r="UEB16" s="126"/>
      <c r="UEC16" s="183"/>
      <c r="UED16" s="126"/>
      <c r="UEE16" s="183"/>
      <c r="UEF16" s="126"/>
      <c r="UEG16" s="183"/>
      <c r="UEH16" s="126"/>
      <c r="UEI16" s="183"/>
      <c r="UEJ16" s="126"/>
      <c r="UEK16" s="183"/>
      <c r="UEL16" s="126"/>
      <c r="UEM16" s="183"/>
      <c r="UEN16" s="126"/>
      <c r="UEO16" s="183"/>
      <c r="UEP16" s="126"/>
      <c r="UEQ16" s="183"/>
      <c r="UER16" s="126"/>
      <c r="UES16" s="183"/>
      <c r="UET16" s="126"/>
      <c r="UEU16" s="183"/>
      <c r="UEV16" s="126"/>
      <c r="UEW16" s="183"/>
      <c r="UEX16" s="126"/>
      <c r="UEY16" s="183"/>
      <c r="UEZ16" s="126"/>
      <c r="UFA16" s="183"/>
      <c r="UFB16" s="126"/>
      <c r="UFC16" s="183"/>
      <c r="UFD16" s="126"/>
      <c r="UFE16" s="183"/>
      <c r="UFF16" s="126"/>
      <c r="UFG16" s="183"/>
      <c r="UFH16" s="126"/>
      <c r="UFI16" s="183"/>
      <c r="UFJ16" s="126"/>
      <c r="UFK16" s="183"/>
      <c r="UFL16" s="126"/>
      <c r="UFM16" s="183"/>
      <c r="UFN16" s="126"/>
      <c r="UFO16" s="183"/>
      <c r="UFP16" s="126"/>
      <c r="UFQ16" s="183"/>
      <c r="UFR16" s="126"/>
      <c r="UFS16" s="183"/>
      <c r="UFT16" s="126"/>
      <c r="UFU16" s="183"/>
      <c r="UFV16" s="126"/>
      <c r="UFW16" s="183"/>
      <c r="UFX16" s="126"/>
      <c r="UFY16" s="183"/>
      <c r="UFZ16" s="126"/>
      <c r="UGA16" s="183"/>
      <c r="UGB16" s="126"/>
      <c r="UGC16" s="183"/>
      <c r="UGD16" s="126"/>
      <c r="UGE16" s="183"/>
      <c r="UGF16" s="126"/>
      <c r="UGG16" s="183"/>
      <c r="UGH16" s="126"/>
      <c r="UGI16" s="183"/>
      <c r="UGJ16" s="126"/>
      <c r="UGK16" s="183"/>
      <c r="UGL16" s="126"/>
      <c r="UGM16" s="183"/>
      <c r="UGN16" s="126"/>
      <c r="UGO16" s="183"/>
      <c r="UGP16" s="126"/>
      <c r="UGQ16" s="183"/>
      <c r="UGR16" s="126"/>
      <c r="UGS16" s="183"/>
      <c r="UGT16" s="126"/>
      <c r="UGU16" s="183"/>
      <c r="UGV16" s="126"/>
      <c r="UGW16" s="183"/>
      <c r="UGX16" s="126"/>
      <c r="UGY16" s="183"/>
      <c r="UGZ16" s="126"/>
      <c r="UHA16" s="183"/>
      <c r="UHB16" s="126"/>
      <c r="UHC16" s="183"/>
      <c r="UHD16" s="126"/>
      <c r="UHE16" s="183"/>
      <c r="UHF16" s="126"/>
      <c r="UHG16" s="183"/>
      <c r="UHH16" s="126"/>
      <c r="UHI16" s="183"/>
      <c r="UHJ16" s="126"/>
      <c r="UHK16" s="183"/>
      <c r="UHL16" s="126"/>
      <c r="UHM16" s="183"/>
      <c r="UHN16" s="126"/>
      <c r="UHO16" s="183"/>
      <c r="UHP16" s="126"/>
      <c r="UHQ16" s="183"/>
      <c r="UHR16" s="126"/>
      <c r="UHS16" s="183"/>
      <c r="UHT16" s="126"/>
      <c r="UHU16" s="183"/>
      <c r="UHV16" s="126"/>
      <c r="UHW16" s="183"/>
      <c r="UHX16" s="126"/>
      <c r="UHY16" s="183"/>
      <c r="UHZ16" s="126"/>
      <c r="UIA16" s="183"/>
      <c r="UIB16" s="126"/>
      <c r="UIC16" s="183"/>
      <c r="UID16" s="126"/>
      <c r="UIE16" s="183"/>
      <c r="UIF16" s="126"/>
      <c r="UIG16" s="183"/>
      <c r="UIH16" s="126"/>
      <c r="UII16" s="183"/>
      <c r="UIJ16" s="126"/>
      <c r="UIK16" s="183"/>
      <c r="UIL16" s="126"/>
      <c r="UIM16" s="183"/>
      <c r="UIN16" s="126"/>
      <c r="UIO16" s="183"/>
      <c r="UIP16" s="126"/>
      <c r="UIQ16" s="183"/>
      <c r="UIR16" s="126"/>
      <c r="UIS16" s="183"/>
      <c r="UIT16" s="126"/>
      <c r="UIU16" s="183"/>
      <c r="UIV16" s="126"/>
      <c r="UIW16" s="183"/>
      <c r="UIX16" s="126"/>
      <c r="UIY16" s="183"/>
      <c r="UIZ16" s="126"/>
      <c r="UJA16" s="183"/>
      <c r="UJB16" s="126"/>
      <c r="UJC16" s="183"/>
      <c r="UJD16" s="126"/>
      <c r="UJE16" s="183"/>
      <c r="UJF16" s="126"/>
      <c r="UJG16" s="183"/>
      <c r="UJH16" s="126"/>
      <c r="UJI16" s="183"/>
      <c r="UJJ16" s="126"/>
      <c r="UJK16" s="183"/>
      <c r="UJL16" s="126"/>
      <c r="UJM16" s="183"/>
      <c r="UJN16" s="126"/>
      <c r="UJO16" s="183"/>
      <c r="UJP16" s="126"/>
      <c r="UJQ16" s="183"/>
      <c r="UJR16" s="126"/>
      <c r="UJS16" s="183"/>
      <c r="UJT16" s="126"/>
      <c r="UJU16" s="183"/>
      <c r="UJV16" s="126"/>
      <c r="UJW16" s="183"/>
      <c r="UJX16" s="126"/>
      <c r="UJY16" s="183"/>
      <c r="UJZ16" s="126"/>
      <c r="UKA16" s="183"/>
      <c r="UKB16" s="126"/>
      <c r="UKC16" s="183"/>
      <c r="UKD16" s="126"/>
      <c r="UKE16" s="183"/>
      <c r="UKF16" s="126"/>
      <c r="UKG16" s="183"/>
      <c r="UKH16" s="126"/>
      <c r="UKI16" s="183"/>
      <c r="UKJ16" s="126"/>
      <c r="UKK16" s="183"/>
      <c r="UKL16" s="126"/>
      <c r="UKM16" s="183"/>
      <c r="UKN16" s="126"/>
      <c r="UKO16" s="183"/>
      <c r="UKP16" s="126"/>
      <c r="UKQ16" s="183"/>
      <c r="UKR16" s="126"/>
      <c r="UKS16" s="183"/>
      <c r="UKT16" s="126"/>
      <c r="UKU16" s="183"/>
      <c r="UKV16" s="126"/>
      <c r="UKW16" s="183"/>
      <c r="UKX16" s="126"/>
      <c r="UKY16" s="183"/>
      <c r="UKZ16" s="126"/>
      <c r="ULA16" s="183"/>
      <c r="ULB16" s="126"/>
      <c r="ULC16" s="183"/>
      <c r="ULD16" s="126"/>
      <c r="ULE16" s="183"/>
      <c r="ULF16" s="126"/>
      <c r="ULG16" s="183"/>
      <c r="ULH16" s="126"/>
      <c r="ULI16" s="183"/>
      <c r="ULJ16" s="126"/>
      <c r="ULK16" s="183"/>
      <c r="ULL16" s="126"/>
      <c r="ULM16" s="183"/>
      <c r="ULN16" s="126"/>
      <c r="ULO16" s="183"/>
      <c r="ULP16" s="126"/>
      <c r="ULQ16" s="183"/>
      <c r="ULR16" s="126"/>
      <c r="ULS16" s="183"/>
      <c r="ULT16" s="126"/>
      <c r="ULU16" s="183"/>
      <c r="ULV16" s="126"/>
      <c r="ULW16" s="183"/>
      <c r="ULX16" s="126"/>
      <c r="ULY16" s="183"/>
      <c r="ULZ16" s="126"/>
      <c r="UMA16" s="183"/>
      <c r="UMB16" s="126"/>
      <c r="UMC16" s="183"/>
      <c r="UMD16" s="126"/>
      <c r="UME16" s="183"/>
      <c r="UMF16" s="126"/>
      <c r="UMG16" s="183"/>
      <c r="UMH16" s="126"/>
      <c r="UMI16" s="183"/>
      <c r="UMJ16" s="126"/>
      <c r="UMK16" s="183"/>
      <c r="UML16" s="126"/>
      <c r="UMM16" s="183"/>
      <c r="UMN16" s="126"/>
      <c r="UMO16" s="183"/>
      <c r="UMP16" s="126"/>
      <c r="UMQ16" s="183"/>
      <c r="UMR16" s="126"/>
      <c r="UMS16" s="183"/>
      <c r="UMT16" s="126"/>
      <c r="UMU16" s="183"/>
      <c r="UMV16" s="126"/>
      <c r="UMW16" s="183"/>
      <c r="UMX16" s="126"/>
      <c r="UMY16" s="183"/>
      <c r="UMZ16" s="126"/>
      <c r="UNA16" s="183"/>
      <c r="UNB16" s="126"/>
      <c r="UNC16" s="183"/>
      <c r="UND16" s="126"/>
      <c r="UNE16" s="183"/>
      <c r="UNF16" s="126"/>
      <c r="UNG16" s="183"/>
      <c r="UNH16" s="126"/>
      <c r="UNI16" s="183"/>
      <c r="UNJ16" s="126"/>
      <c r="UNK16" s="183"/>
      <c r="UNL16" s="126"/>
      <c r="UNM16" s="183"/>
      <c r="UNN16" s="126"/>
      <c r="UNO16" s="183"/>
      <c r="UNP16" s="126"/>
      <c r="UNQ16" s="183"/>
      <c r="UNR16" s="126"/>
      <c r="UNS16" s="183"/>
      <c r="UNT16" s="126"/>
      <c r="UNU16" s="183"/>
      <c r="UNV16" s="126"/>
      <c r="UNW16" s="183"/>
      <c r="UNX16" s="126"/>
      <c r="UNY16" s="183"/>
      <c r="UNZ16" s="126"/>
      <c r="UOA16" s="183"/>
      <c r="UOB16" s="126"/>
      <c r="UOC16" s="183"/>
      <c r="UOD16" s="126"/>
      <c r="UOE16" s="183"/>
      <c r="UOF16" s="126"/>
      <c r="UOG16" s="183"/>
      <c r="UOH16" s="126"/>
      <c r="UOI16" s="183"/>
      <c r="UOJ16" s="126"/>
      <c r="UOK16" s="183"/>
      <c r="UOL16" s="126"/>
      <c r="UOM16" s="183"/>
      <c r="UON16" s="126"/>
      <c r="UOO16" s="183"/>
      <c r="UOP16" s="126"/>
      <c r="UOQ16" s="183"/>
      <c r="UOR16" s="126"/>
      <c r="UOS16" s="183"/>
      <c r="UOT16" s="126"/>
      <c r="UOU16" s="183"/>
      <c r="UOV16" s="126"/>
      <c r="UOW16" s="183"/>
      <c r="UOX16" s="126"/>
      <c r="UOY16" s="183"/>
      <c r="UOZ16" s="126"/>
      <c r="UPA16" s="183"/>
      <c r="UPB16" s="126"/>
      <c r="UPC16" s="183"/>
      <c r="UPD16" s="126"/>
      <c r="UPE16" s="183"/>
      <c r="UPF16" s="126"/>
      <c r="UPG16" s="183"/>
      <c r="UPH16" s="126"/>
      <c r="UPI16" s="183"/>
      <c r="UPJ16" s="126"/>
      <c r="UPK16" s="183"/>
      <c r="UPL16" s="126"/>
      <c r="UPM16" s="183"/>
      <c r="UPN16" s="126"/>
      <c r="UPO16" s="183"/>
      <c r="UPP16" s="126"/>
      <c r="UPQ16" s="183"/>
      <c r="UPR16" s="126"/>
      <c r="UPS16" s="183"/>
      <c r="UPT16" s="126"/>
      <c r="UPU16" s="183"/>
      <c r="UPV16" s="126"/>
      <c r="UPW16" s="183"/>
      <c r="UPX16" s="126"/>
      <c r="UPY16" s="183"/>
      <c r="UPZ16" s="126"/>
      <c r="UQA16" s="183"/>
      <c r="UQB16" s="126"/>
      <c r="UQC16" s="183"/>
      <c r="UQD16" s="126"/>
      <c r="UQE16" s="183"/>
      <c r="UQF16" s="126"/>
      <c r="UQG16" s="183"/>
      <c r="UQH16" s="126"/>
      <c r="UQI16" s="183"/>
      <c r="UQJ16" s="126"/>
      <c r="UQK16" s="183"/>
      <c r="UQL16" s="126"/>
      <c r="UQM16" s="183"/>
      <c r="UQN16" s="126"/>
      <c r="UQO16" s="183"/>
      <c r="UQP16" s="126"/>
      <c r="UQQ16" s="183"/>
      <c r="UQR16" s="126"/>
      <c r="UQS16" s="183"/>
      <c r="UQT16" s="126"/>
      <c r="UQU16" s="183"/>
      <c r="UQV16" s="126"/>
      <c r="UQW16" s="183"/>
      <c r="UQX16" s="126"/>
      <c r="UQY16" s="183"/>
      <c r="UQZ16" s="126"/>
      <c r="URA16" s="183"/>
      <c r="URB16" s="126"/>
      <c r="URC16" s="183"/>
      <c r="URD16" s="126"/>
      <c r="URE16" s="183"/>
      <c r="URF16" s="126"/>
      <c r="URG16" s="183"/>
      <c r="URH16" s="126"/>
      <c r="URI16" s="183"/>
      <c r="URJ16" s="126"/>
      <c r="URK16" s="183"/>
      <c r="URL16" s="126"/>
      <c r="URM16" s="183"/>
      <c r="URN16" s="126"/>
      <c r="URO16" s="183"/>
      <c r="URP16" s="126"/>
      <c r="URQ16" s="183"/>
      <c r="URR16" s="126"/>
      <c r="URS16" s="183"/>
      <c r="URT16" s="126"/>
      <c r="URU16" s="183"/>
      <c r="URV16" s="126"/>
      <c r="URW16" s="183"/>
      <c r="URX16" s="126"/>
      <c r="URY16" s="183"/>
      <c r="URZ16" s="126"/>
      <c r="USA16" s="183"/>
      <c r="USB16" s="126"/>
      <c r="USC16" s="183"/>
      <c r="USD16" s="126"/>
      <c r="USE16" s="183"/>
      <c r="USF16" s="126"/>
      <c r="USG16" s="183"/>
      <c r="USH16" s="126"/>
      <c r="USI16" s="183"/>
      <c r="USJ16" s="126"/>
      <c r="USK16" s="183"/>
      <c r="USL16" s="126"/>
      <c r="USM16" s="183"/>
      <c r="USN16" s="126"/>
      <c r="USO16" s="183"/>
      <c r="USP16" s="126"/>
      <c r="USQ16" s="183"/>
      <c r="USR16" s="126"/>
      <c r="USS16" s="183"/>
      <c r="UST16" s="126"/>
      <c r="USU16" s="183"/>
      <c r="USV16" s="126"/>
      <c r="USW16" s="183"/>
      <c r="USX16" s="126"/>
      <c r="USY16" s="183"/>
      <c r="USZ16" s="126"/>
      <c r="UTA16" s="183"/>
      <c r="UTB16" s="126"/>
      <c r="UTC16" s="183"/>
      <c r="UTD16" s="126"/>
      <c r="UTE16" s="183"/>
      <c r="UTF16" s="126"/>
      <c r="UTG16" s="183"/>
      <c r="UTH16" s="126"/>
      <c r="UTI16" s="183"/>
      <c r="UTJ16" s="126"/>
      <c r="UTK16" s="183"/>
      <c r="UTL16" s="126"/>
      <c r="UTM16" s="183"/>
      <c r="UTN16" s="126"/>
      <c r="UTO16" s="183"/>
      <c r="UTP16" s="126"/>
      <c r="UTQ16" s="183"/>
      <c r="UTR16" s="126"/>
      <c r="UTS16" s="183"/>
      <c r="UTT16" s="126"/>
      <c r="UTU16" s="183"/>
      <c r="UTV16" s="126"/>
      <c r="UTW16" s="183"/>
      <c r="UTX16" s="126"/>
      <c r="UTY16" s="183"/>
      <c r="UTZ16" s="126"/>
      <c r="UUA16" s="183"/>
      <c r="UUB16" s="126"/>
      <c r="UUC16" s="183"/>
      <c r="UUD16" s="126"/>
      <c r="UUE16" s="183"/>
      <c r="UUF16" s="126"/>
      <c r="UUG16" s="183"/>
      <c r="UUH16" s="126"/>
      <c r="UUI16" s="183"/>
      <c r="UUJ16" s="126"/>
      <c r="UUK16" s="183"/>
      <c r="UUL16" s="126"/>
      <c r="UUM16" s="183"/>
      <c r="UUN16" s="126"/>
      <c r="UUO16" s="183"/>
      <c r="UUP16" s="126"/>
      <c r="UUQ16" s="183"/>
      <c r="UUR16" s="126"/>
      <c r="UUS16" s="183"/>
      <c r="UUT16" s="126"/>
      <c r="UUU16" s="183"/>
      <c r="UUV16" s="126"/>
      <c r="UUW16" s="183"/>
      <c r="UUX16" s="126"/>
      <c r="UUY16" s="183"/>
      <c r="UUZ16" s="126"/>
      <c r="UVA16" s="183"/>
      <c r="UVB16" s="126"/>
      <c r="UVC16" s="183"/>
      <c r="UVD16" s="126"/>
      <c r="UVE16" s="183"/>
      <c r="UVF16" s="126"/>
      <c r="UVG16" s="183"/>
      <c r="UVH16" s="126"/>
      <c r="UVI16" s="183"/>
      <c r="UVJ16" s="126"/>
      <c r="UVK16" s="183"/>
      <c r="UVL16" s="126"/>
      <c r="UVM16" s="183"/>
      <c r="UVN16" s="126"/>
      <c r="UVO16" s="183"/>
      <c r="UVP16" s="126"/>
      <c r="UVQ16" s="183"/>
      <c r="UVR16" s="126"/>
      <c r="UVS16" s="183"/>
      <c r="UVT16" s="126"/>
      <c r="UVU16" s="183"/>
      <c r="UVV16" s="126"/>
      <c r="UVW16" s="183"/>
      <c r="UVX16" s="126"/>
      <c r="UVY16" s="183"/>
      <c r="UVZ16" s="126"/>
      <c r="UWA16" s="183"/>
      <c r="UWB16" s="126"/>
      <c r="UWC16" s="183"/>
      <c r="UWD16" s="126"/>
      <c r="UWE16" s="183"/>
      <c r="UWF16" s="126"/>
      <c r="UWG16" s="183"/>
      <c r="UWH16" s="126"/>
      <c r="UWI16" s="183"/>
      <c r="UWJ16" s="126"/>
      <c r="UWK16" s="183"/>
      <c r="UWL16" s="126"/>
      <c r="UWM16" s="183"/>
      <c r="UWN16" s="126"/>
      <c r="UWO16" s="183"/>
      <c r="UWP16" s="126"/>
      <c r="UWQ16" s="183"/>
      <c r="UWR16" s="126"/>
      <c r="UWS16" s="183"/>
      <c r="UWT16" s="126"/>
      <c r="UWU16" s="183"/>
      <c r="UWV16" s="126"/>
      <c r="UWW16" s="183"/>
      <c r="UWX16" s="126"/>
      <c r="UWY16" s="183"/>
      <c r="UWZ16" s="126"/>
      <c r="UXA16" s="183"/>
      <c r="UXB16" s="126"/>
      <c r="UXC16" s="183"/>
      <c r="UXD16" s="126"/>
      <c r="UXE16" s="183"/>
      <c r="UXF16" s="126"/>
      <c r="UXG16" s="183"/>
      <c r="UXH16" s="126"/>
      <c r="UXI16" s="183"/>
      <c r="UXJ16" s="126"/>
      <c r="UXK16" s="183"/>
      <c r="UXL16" s="126"/>
      <c r="UXM16" s="183"/>
      <c r="UXN16" s="126"/>
      <c r="UXO16" s="183"/>
      <c r="UXP16" s="126"/>
      <c r="UXQ16" s="183"/>
      <c r="UXR16" s="126"/>
      <c r="UXS16" s="183"/>
      <c r="UXT16" s="126"/>
      <c r="UXU16" s="183"/>
      <c r="UXV16" s="126"/>
      <c r="UXW16" s="183"/>
      <c r="UXX16" s="126"/>
      <c r="UXY16" s="183"/>
      <c r="UXZ16" s="126"/>
      <c r="UYA16" s="183"/>
      <c r="UYB16" s="126"/>
      <c r="UYC16" s="183"/>
      <c r="UYD16" s="126"/>
      <c r="UYE16" s="183"/>
      <c r="UYF16" s="126"/>
      <c r="UYG16" s="183"/>
      <c r="UYH16" s="126"/>
      <c r="UYI16" s="183"/>
      <c r="UYJ16" s="126"/>
      <c r="UYK16" s="183"/>
      <c r="UYL16" s="126"/>
      <c r="UYM16" s="183"/>
      <c r="UYN16" s="126"/>
      <c r="UYO16" s="183"/>
      <c r="UYP16" s="126"/>
      <c r="UYQ16" s="183"/>
      <c r="UYR16" s="126"/>
      <c r="UYS16" s="183"/>
      <c r="UYT16" s="126"/>
      <c r="UYU16" s="183"/>
      <c r="UYV16" s="126"/>
      <c r="UYW16" s="183"/>
      <c r="UYX16" s="126"/>
      <c r="UYY16" s="183"/>
      <c r="UYZ16" s="126"/>
      <c r="UZA16" s="183"/>
      <c r="UZB16" s="126"/>
      <c r="UZC16" s="183"/>
      <c r="UZD16" s="126"/>
      <c r="UZE16" s="183"/>
      <c r="UZF16" s="126"/>
      <c r="UZG16" s="183"/>
      <c r="UZH16" s="126"/>
      <c r="UZI16" s="183"/>
      <c r="UZJ16" s="126"/>
      <c r="UZK16" s="183"/>
      <c r="UZL16" s="126"/>
      <c r="UZM16" s="183"/>
      <c r="UZN16" s="126"/>
      <c r="UZO16" s="183"/>
      <c r="UZP16" s="126"/>
      <c r="UZQ16" s="183"/>
      <c r="UZR16" s="126"/>
      <c r="UZS16" s="183"/>
      <c r="UZT16" s="126"/>
      <c r="UZU16" s="183"/>
      <c r="UZV16" s="126"/>
      <c r="UZW16" s="183"/>
      <c r="UZX16" s="126"/>
      <c r="UZY16" s="183"/>
      <c r="UZZ16" s="126"/>
      <c r="VAA16" s="183"/>
      <c r="VAB16" s="126"/>
      <c r="VAC16" s="183"/>
      <c r="VAD16" s="126"/>
      <c r="VAE16" s="183"/>
      <c r="VAF16" s="126"/>
      <c r="VAG16" s="183"/>
      <c r="VAH16" s="126"/>
      <c r="VAI16" s="183"/>
      <c r="VAJ16" s="126"/>
      <c r="VAK16" s="183"/>
      <c r="VAL16" s="126"/>
      <c r="VAM16" s="183"/>
      <c r="VAN16" s="126"/>
      <c r="VAO16" s="183"/>
      <c r="VAP16" s="126"/>
      <c r="VAQ16" s="183"/>
      <c r="VAR16" s="126"/>
      <c r="VAS16" s="183"/>
      <c r="VAT16" s="126"/>
      <c r="VAU16" s="183"/>
      <c r="VAV16" s="126"/>
      <c r="VAW16" s="183"/>
      <c r="VAX16" s="126"/>
      <c r="VAY16" s="183"/>
      <c r="VAZ16" s="126"/>
      <c r="VBA16" s="183"/>
      <c r="VBB16" s="126"/>
      <c r="VBC16" s="183"/>
      <c r="VBD16" s="126"/>
      <c r="VBE16" s="183"/>
      <c r="VBF16" s="126"/>
      <c r="VBG16" s="183"/>
      <c r="VBH16" s="126"/>
      <c r="VBI16" s="183"/>
      <c r="VBJ16" s="126"/>
      <c r="VBK16" s="183"/>
      <c r="VBL16" s="126"/>
      <c r="VBM16" s="183"/>
      <c r="VBN16" s="126"/>
      <c r="VBO16" s="183"/>
      <c r="VBP16" s="126"/>
      <c r="VBQ16" s="183"/>
      <c r="VBR16" s="126"/>
      <c r="VBS16" s="183"/>
      <c r="VBT16" s="126"/>
      <c r="VBU16" s="183"/>
      <c r="VBV16" s="126"/>
      <c r="VBW16" s="183"/>
      <c r="VBX16" s="126"/>
      <c r="VBY16" s="183"/>
      <c r="VBZ16" s="126"/>
      <c r="VCA16" s="183"/>
      <c r="VCB16" s="126"/>
      <c r="VCC16" s="183"/>
      <c r="VCD16" s="126"/>
      <c r="VCE16" s="183"/>
      <c r="VCF16" s="126"/>
      <c r="VCG16" s="183"/>
      <c r="VCH16" s="126"/>
      <c r="VCI16" s="183"/>
      <c r="VCJ16" s="126"/>
      <c r="VCK16" s="183"/>
      <c r="VCL16" s="126"/>
      <c r="VCM16" s="183"/>
      <c r="VCN16" s="126"/>
      <c r="VCO16" s="183"/>
      <c r="VCP16" s="126"/>
      <c r="VCQ16" s="183"/>
      <c r="VCR16" s="126"/>
      <c r="VCS16" s="183"/>
      <c r="VCT16" s="126"/>
      <c r="VCU16" s="183"/>
      <c r="VCV16" s="126"/>
      <c r="VCW16" s="183"/>
      <c r="VCX16" s="126"/>
      <c r="VCY16" s="183"/>
      <c r="VCZ16" s="126"/>
      <c r="VDA16" s="183"/>
      <c r="VDB16" s="126"/>
      <c r="VDC16" s="183"/>
      <c r="VDD16" s="126"/>
      <c r="VDE16" s="183"/>
      <c r="VDF16" s="126"/>
      <c r="VDG16" s="183"/>
      <c r="VDH16" s="126"/>
      <c r="VDI16" s="183"/>
      <c r="VDJ16" s="126"/>
      <c r="VDK16" s="183"/>
      <c r="VDL16" s="126"/>
      <c r="VDM16" s="183"/>
      <c r="VDN16" s="126"/>
      <c r="VDO16" s="183"/>
      <c r="VDP16" s="126"/>
      <c r="VDQ16" s="183"/>
      <c r="VDR16" s="126"/>
      <c r="VDS16" s="183"/>
      <c r="VDT16" s="126"/>
      <c r="VDU16" s="183"/>
      <c r="VDV16" s="126"/>
      <c r="VDW16" s="183"/>
      <c r="VDX16" s="126"/>
      <c r="VDY16" s="183"/>
      <c r="VDZ16" s="126"/>
      <c r="VEA16" s="183"/>
      <c r="VEB16" s="126"/>
      <c r="VEC16" s="183"/>
      <c r="VED16" s="126"/>
      <c r="VEE16" s="183"/>
      <c r="VEF16" s="126"/>
      <c r="VEG16" s="183"/>
      <c r="VEH16" s="126"/>
      <c r="VEI16" s="183"/>
      <c r="VEJ16" s="126"/>
      <c r="VEK16" s="183"/>
      <c r="VEL16" s="126"/>
      <c r="VEM16" s="183"/>
      <c r="VEN16" s="126"/>
      <c r="VEO16" s="183"/>
      <c r="VEP16" s="126"/>
      <c r="VEQ16" s="183"/>
      <c r="VER16" s="126"/>
      <c r="VES16" s="183"/>
      <c r="VET16" s="126"/>
      <c r="VEU16" s="183"/>
      <c r="VEV16" s="126"/>
      <c r="VEW16" s="183"/>
      <c r="VEX16" s="126"/>
      <c r="VEY16" s="183"/>
      <c r="VEZ16" s="126"/>
      <c r="VFA16" s="183"/>
      <c r="VFB16" s="126"/>
      <c r="VFC16" s="183"/>
      <c r="VFD16" s="126"/>
      <c r="VFE16" s="183"/>
      <c r="VFF16" s="126"/>
      <c r="VFG16" s="183"/>
      <c r="VFH16" s="126"/>
      <c r="VFI16" s="183"/>
      <c r="VFJ16" s="126"/>
      <c r="VFK16" s="183"/>
      <c r="VFL16" s="126"/>
      <c r="VFM16" s="183"/>
      <c r="VFN16" s="126"/>
      <c r="VFO16" s="183"/>
      <c r="VFP16" s="126"/>
      <c r="VFQ16" s="183"/>
      <c r="VFR16" s="126"/>
      <c r="VFS16" s="183"/>
      <c r="VFT16" s="126"/>
      <c r="VFU16" s="183"/>
      <c r="VFV16" s="126"/>
      <c r="VFW16" s="183"/>
      <c r="VFX16" s="126"/>
      <c r="VFY16" s="183"/>
      <c r="VFZ16" s="126"/>
      <c r="VGA16" s="183"/>
      <c r="VGB16" s="126"/>
      <c r="VGC16" s="183"/>
      <c r="VGD16" s="126"/>
      <c r="VGE16" s="183"/>
      <c r="VGF16" s="126"/>
      <c r="VGG16" s="183"/>
      <c r="VGH16" s="126"/>
      <c r="VGI16" s="183"/>
      <c r="VGJ16" s="126"/>
      <c r="VGK16" s="183"/>
      <c r="VGL16" s="126"/>
      <c r="VGM16" s="183"/>
      <c r="VGN16" s="126"/>
      <c r="VGO16" s="183"/>
      <c r="VGP16" s="126"/>
      <c r="VGQ16" s="183"/>
      <c r="VGR16" s="126"/>
      <c r="VGS16" s="183"/>
      <c r="VGT16" s="126"/>
      <c r="VGU16" s="183"/>
      <c r="VGV16" s="126"/>
      <c r="VGW16" s="183"/>
      <c r="VGX16" s="126"/>
      <c r="VGY16" s="183"/>
      <c r="VGZ16" s="126"/>
      <c r="VHA16" s="183"/>
      <c r="VHB16" s="126"/>
      <c r="VHC16" s="183"/>
      <c r="VHD16" s="126"/>
      <c r="VHE16" s="183"/>
      <c r="VHF16" s="126"/>
      <c r="VHG16" s="183"/>
      <c r="VHH16" s="126"/>
      <c r="VHI16" s="183"/>
      <c r="VHJ16" s="126"/>
      <c r="VHK16" s="183"/>
      <c r="VHL16" s="126"/>
      <c r="VHM16" s="183"/>
      <c r="VHN16" s="126"/>
      <c r="VHO16" s="183"/>
      <c r="VHP16" s="126"/>
      <c r="VHQ16" s="183"/>
      <c r="VHR16" s="126"/>
      <c r="VHS16" s="183"/>
      <c r="VHT16" s="126"/>
      <c r="VHU16" s="183"/>
      <c r="VHV16" s="126"/>
      <c r="VHW16" s="183"/>
      <c r="VHX16" s="126"/>
      <c r="VHY16" s="183"/>
      <c r="VHZ16" s="126"/>
      <c r="VIA16" s="183"/>
      <c r="VIB16" s="126"/>
      <c r="VIC16" s="183"/>
      <c r="VID16" s="126"/>
      <c r="VIE16" s="183"/>
      <c r="VIF16" s="126"/>
      <c r="VIG16" s="183"/>
      <c r="VIH16" s="126"/>
      <c r="VII16" s="183"/>
      <c r="VIJ16" s="126"/>
      <c r="VIK16" s="183"/>
      <c r="VIL16" s="126"/>
      <c r="VIM16" s="183"/>
      <c r="VIN16" s="126"/>
      <c r="VIO16" s="183"/>
      <c r="VIP16" s="126"/>
      <c r="VIQ16" s="183"/>
      <c r="VIR16" s="126"/>
      <c r="VIS16" s="183"/>
      <c r="VIT16" s="126"/>
      <c r="VIU16" s="183"/>
      <c r="VIV16" s="126"/>
      <c r="VIW16" s="183"/>
      <c r="VIX16" s="126"/>
      <c r="VIY16" s="183"/>
      <c r="VIZ16" s="126"/>
      <c r="VJA16" s="183"/>
      <c r="VJB16" s="126"/>
      <c r="VJC16" s="183"/>
      <c r="VJD16" s="126"/>
      <c r="VJE16" s="183"/>
      <c r="VJF16" s="126"/>
      <c r="VJG16" s="183"/>
      <c r="VJH16" s="126"/>
      <c r="VJI16" s="183"/>
      <c r="VJJ16" s="126"/>
      <c r="VJK16" s="183"/>
      <c r="VJL16" s="126"/>
      <c r="VJM16" s="183"/>
      <c r="VJN16" s="126"/>
      <c r="VJO16" s="183"/>
      <c r="VJP16" s="126"/>
      <c r="VJQ16" s="183"/>
      <c r="VJR16" s="126"/>
      <c r="VJS16" s="183"/>
      <c r="VJT16" s="126"/>
      <c r="VJU16" s="183"/>
      <c r="VJV16" s="126"/>
      <c r="VJW16" s="183"/>
      <c r="VJX16" s="126"/>
      <c r="VJY16" s="183"/>
      <c r="VJZ16" s="126"/>
      <c r="VKA16" s="183"/>
      <c r="VKB16" s="126"/>
      <c r="VKC16" s="183"/>
      <c r="VKD16" s="126"/>
      <c r="VKE16" s="183"/>
      <c r="VKF16" s="126"/>
      <c r="VKG16" s="183"/>
      <c r="VKH16" s="126"/>
      <c r="VKI16" s="183"/>
      <c r="VKJ16" s="126"/>
      <c r="VKK16" s="183"/>
      <c r="VKL16" s="126"/>
      <c r="VKM16" s="183"/>
      <c r="VKN16" s="126"/>
      <c r="VKO16" s="183"/>
      <c r="VKP16" s="126"/>
      <c r="VKQ16" s="183"/>
      <c r="VKR16" s="126"/>
      <c r="VKS16" s="183"/>
      <c r="VKT16" s="126"/>
      <c r="VKU16" s="183"/>
      <c r="VKV16" s="126"/>
      <c r="VKW16" s="183"/>
      <c r="VKX16" s="126"/>
      <c r="VKY16" s="183"/>
      <c r="VKZ16" s="126"/>
      <c r="VLA16" s="183"/>
      <c r="VLB16" s="126"/>
      <c r="VLC16" s="183"/>
      <c r="VLD16" s="126"/>
      <c r="VLE16" s="183"/>
      <c r="VLF16" s="126"/>
      <c r="VLG16" s="183"/>
      <c r="VLH16" s="126"/>
      <c r="VLI16" s="183"/>
      <c r="VLJ16" s="126"/>
      <c r="VLK16" s="183"/>
      <c r="VLL16" s="126"/>
      <c r="VLM16" s="183"/>
      <c r="VLN16" s="126"/>
      <c r="VLO16" s="183"/>
      <c r="VLP16" s="126"/>
      <c r="VLQ16" s="183"/>
      <c r="VLR16" s="126"/>
      <c r="VLS16" s="183"/>
      <c r="VLT16" s="126"/>
      <c r="VLU16" s="183"/>
      <c r="VLV16" s="126"/>
      <c r="VLW16" s="183"/>
      <c r="VLX16" s="126"/>
      <c r="VLY16" s="183"/>
      <c r="VLZ16" s="126"/>
      <c r="VMA16" s="183"/>
      <c r="VMB16" s="126"/>
      <c r="VMC16" s="183"/>
      <c r="VMD16" s="126"/>
      <c r="VME16" s="183"/>
      <c r="VMF16" s="126"/>
      <c r="VMG16" s="183"/>
      <c r="VMH16" s="126"/>
      <c r="VMI16" s="183"/>
      <c r="VMJ16" s="126"/>
      <c r="VMK16" s="183"/>
      <c r="VML16" s="126"/>
      <c r="VMM16" s="183"/>
      <c r="VMN16" s="126"/>
      <c r="VMO16" s="183"/>
      <c r="VMP16" s="126"/>
      <c r="VMQ16" s="183"/>
      <c r="VMR16" s="126"/>
      <c r="VMS16" s="183"/>
      <c r="VMT16" s="126"/>
      <c r="VMU16" s="183"/>
      <c r="VMV16" s="126"/>
      <c r="VMW16" s="183"/>
      <c r="VMX16" s="126"/>
      <c r="VMY16" s="183"/>
      <c r="VMZ16" s="126"/>
      <c r="VNA16" s="183"/>
      <c r="VNB16" s="126"/>
      <c r="VNC16" s="183"/>
      <c r="VND16" s="126"/>
      <c r="VNE16" s="183"/>
      <c r="VNF16" s="126"/>
      <c r="VNG16" s="183"/>
      <c r="VNH16" s="126"/>
      <c r="VNI16" s="183"/>
      <c r="VNJ16" s="126"/>
      <c r="VNK16" s="183"/>
      <c r="VNL16" s="126"/>
      <c r="VNM16" s="183"/>
      <c r="VNN16" s="126"/>
      <c r="VNO16" s="183"/>
      <c r="VNP16" s="126"/>
      <c r="VNQ16" s="183"/>
      <c r="VNR16" s="126"/>
      <c r="VNS16" s="183"/>
      <c r="VNT16" s="126"/>
      <c r="VNU16" s="183"/>
      <c r="VNV16" s="126"/>
      <c r="VNW16" s="183"/>
      <c r="VNX16" s="126"/>
      <c r="VNY16" s="183"/>
      <c r="VNZ16" s="126"/>
      <c r="VOA16" s="183"/>
      <c r="VOB16" s="126"/>
      <c r="VOC16" s="183"/>
      <c r="VOD16" s="126"/>
      <c r="VOE16" s="183"/>
      <c r="VOF16" s="126"/>
      <c r="VOG16" s="183"/>
      <c r="VOH16" s="126"/>
      <c r="VOI16" s="183"/>
      <c r="VOJ16" s="126"/>
      <c r="VOK16" s="183"/>
      <c r="VOL16" s="126"/>
      <c r="VOM16" s="183"/>
      <c r="VON16" s="126"/>
      <c r="VOO16" s="183"/>
      <c r="VOP16" s="126"/>
      <c r="VOQ16" s="183"/>
      <c r="VOR16" s="126"/>
      <c r="VOS16" s="183"/>
      <c r="VOT16" s="126"/>
      <c r="VOU16" s="183"/>
      <c r="VOV16" s="126"/>
      <c r="VOW16" s="183"/>
      <c r="VOX16" s="126"/>
      <c r="VOY16" s="183"/>
      <c r="VOZ16" s="126"/>
      <c r="VPA16" s="183"/>
      <c r="VPB16" s="126"/>
      <c r="VPC16" s="183"/>
      <c r="VPD16" s="126"/>
      <c r="VPE16" s="183"/>
      <c r="VPF16" s="126"/>
      <c r="VPG16" s="183"/>
      <c r="VPH16" s="126"/>
      <c r="VPI16" s="183"/>
      <c r="VPJ16" s="126"/>
      <c r="VPK16" s="183"/>
      <c r="VPL16" s="126"/>
      <c r="VPM16" s="183"/>
      <c r="VPN16" s="126"/>
      <c r="VPO16" s="183"/>
      <c r="VPP16" s="126"/>
      <c r="VPQ16" s="183"/>
      <c r="VPR16" s="126"/>
      <c r="VPS16" s="183"/>
      <c r="VPT16" s="126"/>
      <c r="VPU16" s="183"/>
      <c r="VPV16" s="126"/>
      <c r="VPW16" s="183"/>
      <c r="VPX16" s="126"/>
      <c r="VPY16" s="183"/>
      <c r="VPZ16" s="126"/>
      <c r="VQA16" s="183"/>
      <c r="VQB16" s="126"/>
      <c r="VQC16" s="183"/>
      <c r="VQD16" s="126"/>
      <c r="VQE16" s="183"/>
      <c r="VQF16" s="126"/>
      <c r="VQG16" s="183"/>
      <c r="VQH16" s="126"/>
      <c r="VQI16" s="183"/>
      <c r="VQJ16" s="126"/>
      <c r="VQK16" s="183"/>
      <c r="VQL16" s="126"/>
      <c r="VQM16" s="183"/>
      <c r="VQN16" s="126"/>
      <c r="VQO16" s="183"/>
      <c r="VQP16" s="126"/>
      <c r="VQQ16" s="183"/>
      <c r="VQR16" s="126"/>
      <c r="VQS16" s="183"/>
      <c r="VQT16" s="126"/>
      <c r="VQU16" s="183"/>
      <c r="VQV16" s="126"/>
      <c r="VQW16" s="183"/>
      <c r="VQX16" s="126"/>
      <c r="VQY16" s="183"/>
      <c r="VQZ16" s="126"/>
      <c r="VRA16" s="183"/>
      <c r="VRB16" s="126"/>
      <c r="VRC16" s="183"/>
      <c r="VRD16" s="126"/>
      <c r="VRE16" s="183"/>
      <c r="VRF16" s="126"/>
      <c r="VRG16" s="183"/>
      <c r="VRH16" s="126"/>
      <c r="VRI16" s="183"/>
      <c r="VRJ16" s="126"/>
      <c r="VRK16" s="183"/>
      <c r="VRL16" s="126"/>
      <c r="VRM16" s="183"/>
      <c r="VRN16" s="126"/>
      <c r="VRO16" s="183"/>
      <c r="VRP16" s="126"/>
      <c r="VRQ16" s="183"/>
      <c r="VRR16" s="126"/>
      <c r="VRS16" s="183"/>
      <c r="VRT16" s="126"/>
      <c r="VRU16" s="183"/>
      <c r="VRV16" s="126"/>
      <c r="VRW16" s="183"/>
      <c r="VRX16" s="126"/>
      <c r="VRY16" s="183"/>
      <c r="VRZ16" s="126"/>
      <c r="VSA16" s="183"/>
      <c r="VSB16" s="126"/>
      <c r="VSC16" s="183"/>
      <c r="VSD16" s="126"/>
      <c r="VSE16" s="183"/>
      <c r="VSF16" s="126"/>
      <c r="VSG16" s="183"/>
      <c r="VSH16" s="126"/>
      <c r="VSI16" s="183"/>
      <c r="VSJ16" s="126"/>
      <c r="VSK16" s="183"/>
      <c r="VSL16" s="126"/>
      <c r="VSM16" s="183"/>
      <c r="VSN16" s="126"/>
      <c r="VSO16" s="183"/>
      <c r="VSP16" s="126"/>
      <c r="VSQ16" s="183"/>
      <c r="VSR16" s="126"/>
      <c r="VSS16" s="183"/>
      <c r="VST16" s="126"/>
      <c r="VSU16" s="183"/>
      <c r="VSV16" s="126"/>
      <c r="VSW16" s="183"/>
      <c r="VSX16" s="126"/>
      <c r="VSY16" s="183"/>
      <c r="VSZ16" s="126"/>
      <c r="VTA16" s="183"/>
      <c r="VTB16" s="126"/>
      <c r="VTC16" s="183"/>
      <c r="VTD16" s="126"/>
      <c r="VTE16" s="183"/>
      <c r="VTF16" s="126"/>
      <c r="VTG16" s="183"/>
      <c r="VTH16" s="126"/>
      <c r="VTI16" s="183"/>
      <c r="VTJ16" s="126"/>
      <c r="VTK16" s="183"/>
      <c r="VTL16" s="126"/>
      <c r="VTM16" s="183"/>
      <c r="VTN16" s="126"/>
      <c r="VTO16" s="183"/>
      <c r="VTP16" s="126"/>
      <c r="VTQ16" s="183"/>
      <c r="VTR16" s="126"/>
      <c r="VTS16" s="183"/>
      <c r="VTT16" s="126"/>
      <c r="VTU16" s="183"/>
      <c r="VTV16" s="126"/>
      <c r="VTW16" s="183"/>
      <c r="VTX16" s="126"/>
      <c r="VTY16" s="183"/>
      <c r="VTZ16" s="126"/>
      <c r="VUA16" s="183"/>
      <c r="VUB16" s="126"/>
      <c r="VUC16" s="183"/>
      <c r="VUD16" s="126"/>
      <c r="VUE16" s="183"/>
      <c r="VUF16" s="126"/>
      <c r="VUG16" s="183"/>
      <c r="VUH16" s="126"/>
      <c r="VUI16" s="183"/>
      <c r="VUJ16" s="126"/>
      <c r="VUK16" s="183"/>
      <c r="VUL16" s="126"/>
      <c r="VUM16" s="183"/>
      <c r="VUN16" s="126"/>
      <c r="VUO16" s="183"/>
      <c r="VUP16" s="126"/>
      <c r="VUQ16" s="183"/>
      <c r="VUR16" s="126"/>
      <c r="VUS16" s="183"/>
      <c r="VUT16" s="126"/>
      <c r="VUU16" s="183"/>
      <c r="VUV16" s="126"/>
      <c r="VUW16" s="183"/>
      <c r="VUX16" s="126"/>
      <c r="VUY16" s="183"/>
      <c r="VUZ16" s="126"/>
      <c r="VVA16" s="183"/>
      <c r="VVB16" s="126"/>
      <c r="VVC16" s="183"/>
      <c r="VVD16" s="126"/>
      <c r="VVE16" s="183"/>
      <c r="VVF16" s="126"/>
      <c r="VVG16" s="183"/>
      <c r="VVH16" s="126"/>
      <c r="VVI16" s="183"/>
      <c r="VVJ16" s="126"/>
      <c r="VVK16" s="183"/>
      <c r="VVL16" s="126"/>
      <c r="VVM16" s="183"/>
      <c r="VVN16" s="126"/>
      <c r="VVO16" s="183"/>
      <c r="VVP16" s="126"/>
      <c r="VVQ16" s="183"/>
      <c r="VVR16" s="126"/>
      <c r="VVS16" s="183"/>
      <c r="VVT16" s="126"/>
      <c r="VVU16" s="183"/>
      <c r="VVV16" s="126"/>
      <c r="VVW16" s="183"/>
      <c r="VVX16" s="126"/>
      <c r="VVY16" s="183"/>
      <c r="VVZ16" s="126"/>
      <c r="VWA16" s="183"/>
      <c r="VWB16" s="126"/>
      <c r="VWC16" s="183"/>
      <c r="VWD16" s="126"/>
      <c r="VWE16" s="183"/>
      <c r="VWF16" s="126"/>
      <c r="VWG16" s="183"/>
      <c r="VWH16" s="126"/>
      <c r="VWI16" s="183"/>
      <c r="VWJ16" s="126"/>
      <c r="VWK16" s="183"/>
      <c r="VWL16" s="126"/>
      <c r="VWM16" s="183"/>
      <c r="VWN16" s="126"/>
      <c r="VWO16" s="183"/>
      <c r="VWP16" s="126"/>
      <c r="VWQ16" s="183"/>
      <c r="VWR16" s="126"/>
      <c r="VWS16" s="183"/>
      <c r="VWT16" s="126"/>
      <c r="VWU16" s="183"/>
      <c r="VWV16" s="126"/>
      <c r="VWW16" s="183"/>
      <c r="VWX16" s="126"/>
      <c r="VWY16" s="183"/>
      <c r="VWZ16" s="126"/>
      <c r="VXA16" s="183"/>
      <c r="VXB16" s="126"/>
      <c r="VXC16" s="183"/>
      <c r="VXD16" s="126"/>
      <c r="VXE16" s="183"/>
      <c r="VXF16" s="126"/>
      <c r="VXG16" s="183"/>
      <c r="VXH16" s="126"/>
      <c r="VXI16" s="183"/>
      <c r="VXJ16" s="126"/>
      <c r="VXK16" s="183"/>
      <c r="VXL16" s="126"/>
      <c r="VXM16" s="183"/>
      <c r="VXN16" s="126"/>
      <c r="VXO16" s="183"/>
      <c r="VXP16" s="126"/>
      <c r="VXQ16" s="183"/>
      <c r="VXR16" s="126"/>
      <c r="VXS16" s="183"/>
      <c r="VXT16" s="126"/>
      <c r="VXU16" s="183"/>
      <c r="VXV16" s="126"/>
      <c r="VXW16" s="183"/>
      <c r="VXX16" s="126"/>
      <c r="VXY16" s="183"/>
      <c r="VXZ16" s="126"/>
      <c r="VYA16" s="183"/>
      <c r="VYB16" s="126"/>
      <c r="VYC16" s="183"/>
      <c r="VYD16" s="126"/>
      <c r="VYE16" s="183"/>
      <c r="VYF16" s="126"/>
      <c r="VYG16" s="183"/>
      <c r="VYH16" s="126"/>
      <c r="VYI16" s="183"/>
      <c r="VYJ16" s="126"/>
      <c r="VYK16" s="183"/>
      <c r="VYL16" s="126"/>
      <c r="VYM16" s="183"/>
      <c r="VYN16" s="126"/>
      <c r="VYO16" s="183"/>
      <c r="VYP16" s="126"/>
      <c r="VYQ16" s="183"/>
      <c r="VYR16" s="126"/>
      <c r="VYS16" s="183"/>
      <c r="VYT16" s="126"/>
      <c r="VYU16" s="183"/>
      <c r="VYV16" s="126"/>
      <c r="VYW16" s="183"/>
      <c r="VYX16" s="126"/>
      <c r="VYY16" s="183"/>
      <c r="VYZ16" s="126"/>
      <c r="VZA16" s="183"/>
      <c r="VZB16" s="126"/>
      <c r="VZC16" s="183"/>
      <c r="VZD16" s="126"/>
      <c r="VZE16" s="183"/>
      <c r="VZF16" s="126"/>
      <c r="VZG16" s="183"/>
      <c r="VZH16" s="126"/>
      <c r="VZI16" s="183"/>
      <c r="VZJ16" s="126"/>
      <c r="VZK16" s="183"/>
      <c r="VZL16" s="126"/>
      <c r="VZM16" s="183"/>
      <c r="VZN16" s="126"/>
      <c r="VZO16" s="183"/>
      <c r="VZP16" s="126"/>
      <c r="VZQ16" s="183"/>
      <c r="VZR16" s="126"/>
      <c r="VZS16" s="183"/>
      <c r="VZT16" s="126"/>
      <c r="VZU16" s="183"/>
      <c r="VZV16" s="126"/>
      <c r="VZW16" s="183"/>
      <c r="VZX16" s="126"/>
      <c r="VZY16" s="183"/>
      <c r="VZZ16" s="126"/>
      <c r="WAA16" s="183"/>
      <c r="WAB16" s="126"/>
      <c r="WAC16" s="183"/>
      <c r="WAD16" s="126"/>
      <c r="WAE16" s="183"/>
      <c r="WAF16" s="126"/>
      <c r="WAG16" s="183"/>
      <c r="WAH16" s="126"/>
      <c r="WAI16" s="183"/>
      <c r="WAJ16" s="126"/>
      <c r="WAK16" s="183"/>
      <c r="WAL16" s="126"/>
      <c r="WAM16" s="183"/>
      <c r="WAN16" s="126"/>
      <c r="WAO16" s="183"/>
      <c r="WAP16" s="126"/>
      <c r="WAQ16" s="183"/>
      <c r="WAR16" s="126"/>
      <c r="WAS16" s="183"/>
      <c r="WAT16" s="126"/>
      <c r="WAU16" s="183"/>
      <c r="WAV16" s="126"/>
      <c r="WAW16" s="183"/>
      <c r="WAX16" s="126"/>
      <c r="WAY16" s="183"/>
      <c r="WAZ16" s="126"/>
      <c r="WBA16" s="183"/>
      <c r="WBB16" s="126"/>
      <c r="WBC16" s="183"/>
      <c r="WBD16" s="126"/>
      <c r="WBE16" s="183"/>
      <c r="WBF16" s="126"/>
      <c r="WBG16" s="183"/>
      <c r="WBH16" s="126"/>
      <c r="WBI16" s="183"/>
      <c r="WBJ16" s="126"/>
      <c r="WBK16" s="183"/>
      <c r="WBL16" s="126"/>
      <c r="WBM16" s="183"/>
      <c r="WBN16" s="126"/>
      <c r="WBO16" s="183"/>
      <c r="WBP16" s="126"/>
      <c r="WBQ16" s="183"/>
      <c r="WBR16" s="126"/>
      <c r="WBS16" s="183"/>
      <c r="WBT16" s="126"/>
      <c r="WBU16" s="183"/>
      <c r="WBV16" s="126"/>
      <c r="WBW16" s="183"/>
      <c r="WBX16" s="126"/>
      <c r="WBY16" s="183"/>
      <c r="WBZ16" s="126"/>
      <c r="WCA16" s="183"/>
      <c r="WCB16" s="126"/>
      <c r="WCC16" s="183"/>
      <c r="WCD16" s="126"/>
      <c r="WCE16" s="183"/>
      <c r="WCF16" s="126"/>
      <c r="WCG16" s="183"/>
      <c r="WCH16" s="126"/>
      <c r="WCI16" s="183"/>
      <c r="WCJ16" s="126"/>
      <c r="WCK16" s="183"/>
      <c r="WCL16" s="126"/>
      <c r="WCM16" s="183"/>
      <c r="WCN16" s="126"/>
      <c r="WCO16" s="183"/>
      <c r="WCP16" s="126"/>
      <c r="WCQ16" s="183"/>
      <c r="WCR16" s="126"/>
      <c r="WCS16" s="183"/>
      <c r="WCT16" s="126"/>
      <c r="WCU16" s="183"/>
      <c r="WCV16" s="126"/>
      <c r="WCW16" s="183"/>
      <c r="WCX16" s="126"/>
      <c r="WCY16" s="183"/>
      <c r="WCZ16" s="126"/>
      <c r="WDA16" s="183"/>
      <c r="WDB16" s="126"/>
      <c r="WDC16" s="183"/>
      <c r="WDD16" s="126"/>
      <c r="WDE16" s="183"/>
      <c r="WDF16" s="126"/>
      <c r="WDG16" s="183"/>
      <c r="WDH16" s="126"/>
      <c r="WDI16" s="183"/>
      <c r="WDJ16" s="126"/>
      <c r="WDK16" s="183"/>
      <c r="WDL16" s="126"/>
      <c r="WDM16" s="183"/>
      <c r="WDN16" s="126"/>
      <c r="WDO16" s="183"/>
      <c r="WDP16" s="126"/>
      <c r="WDQ16" s="183"/>
      <c r="WDR16" s="126"/>
      <c r="WDS16" s="183"/>
      <c r="WDT16" s="126"/>
      <c r="WDU16" s="183"/>
      <c r="WDV16" s="126"/>
      <c r="WDW16" s="183"/>
      <c r="WDX16" s="126"/>
      <c r="WDY16" s="183"/>
      <c r="WDZ16" s="126"/>
      <c r="WEA16" s="183"/>
      <c r="WEB16" s="126"/>
      <c r="WEC16" s="183"/>
      <c r="WED16" s="126"/>
      <c r="WEE16" s="183"/>
      <c r="WEF16" s="126"/>
      <c r="WEG16" s="183"/>
      <c r="WEH16" s="126"/>
      <c r="WEI16" s="183"/>
      <c r="WEJ16" s="126"/>
      <c r="WEK16" s="183"/>
      <c r="WEL16" s="126"/>
      <c r="WEM16" s="183"/>
      <c r="WEN16" s="126"/>
      <c r="WEO16" s="183"/>
      <c r="WEP16" s="126"/>
      <c r="WEQ16" s="183"/>
      <c r="WER16" s="126"/>
      <c r="WES16" s="183"/>
      <c r="WET16" s="126"/>
      <c r="WEU16" s="183"/>
      <c r="WEV16" s="126"/>
      <c r="WEW16" s="183"/>
      <c r="WEX16" s="126"/>
      <c r="WEY16" s="183"/>
      <c r="WEZ16" s="126"/>
      <c r="WFA16" s="183"/>
      <c r="WFB16" s="126"/>
      <c r="WFC16" s="183"/>
      <c r="WFD16" s="126"/>
      <c r="WFE16" s="183"/>
      <c r="WFF16" s="126"/>
      <c r="WFG16" s="183"/>
      <c r="WFH16" s="126"/>
      <c r="WFI16" s="183"/>
      <c r="WFJ16" s="126"/>
      <c r="WFK16" s="183"/>
      <c r="WFL16" s="126"/>
      <c r="WFM16" s="183"/>
      <c r="WFN16" s="126"/>
      <c r="WFO16" s="183"/>
      <c r="WFP16" s="126"/>
      <c r="WFQ16" s="183"/>
      <c r="WFR16" s="126"/>
      <c r="WFS16" s="183"/>
      <c r="WFT16" s="126"/>
      <c r="WFU16" s="183"/>
      <c r="WFV16" s="126"/>
      <c r="WFW16" s="183"/>
      <c r="WFX16" s="126"/>
      <c r="WFY16" s="183"/>
      <c r="WFZ16" s="126"/>
      <c r="WGA16" s="183"/>
      <c r="WGB16" s="126"/>
      <c r="WGC16" s="183"/>
      <c r="WGD16" s="126"/>
      <c r="WGE16" s="183"/>
      <c r="WGF16" s="126"/>
      <c r="WGG16" s="183"/>
      <c r="WGH16" s="126"/>
      <c r="WGI16" s="183"/>
      <c r="WGJ16" s="126"/>
      <c r="WGK16" s="183"/>
      <c r="WGL16" s="126"/>
      <c r="WGM16" s="183"/>
      <c r="WGN16" s="126"/>
      <c r="WGO16" s="183"/>
      <c r="WGP16" s="126"/>
      <c r="WGQ16" s="183"/>
      <c r="WGR16" s="126"/>
      <c r="WGS16" s="183"/>
      <c r="WGT16" s="126"/>
      <c r="WGU16" s="183"/>
      <c r="WGV16" s="126"/>
      <c r="WGW16" s="183"/>
      <c r="WGX16" s="126"/>
      <c r="WGY16" s="183"/>
      <c r="WGZ16" s="126"/>
      <c r="WHA16" s="183"/>
      <c r="WHB16" s="126"/>
      <c r="WHC16" s="183"/>
      <c r="WHD16" s="126"/>
      <c r="WHE16" s="183"/>
      <c r="WHF16" s="126"/>
      <c r="WHG16" s="183"/>
      <c r="WHH16" s="126"/>
      <c r="WHI16" s="183"/>
      <c r="WHJ16" s="126"/>
      <c r="WHK16" s="183"/>
      <c r="WHL16" s="126"/>
      <c r="WHM16" s="183"/>
      <c r="WHN16" s="126"/>
      <c r="WHO16" s="183"/>
      <c r="WHP16" s="126"/>
      <c r="WHQ16" s="183"/>
      <c r="WHR16" s="126"/>
      <c r="WHS16" s="183"/>
      <c r="WHT16" s="126"/>
      <c r="WHU16" s="183"/>
      <c r="WHV16" s="126"/>
      <c r="WHW16" s="183"/>
      <c r="WHX16" s="126"/>
      <c r="WHY16" s="183"/>
      <c r="WHZ16" s="126"/>
      <c r="WIA16" s="183"/>
      <c r="WIB16" s="126"/>
      <c r="WIC16" s="183"/>
      <c r="WID16" s="126"/>
      <c r="WIE16" s="183"/>
      <c r="WIF16" s="126"/>
      <c r="WIG16" s="183"/>
      <c r="WIH16" s="126"/>
      <c r="WII16" s="183"/>
      <c r="WIJ16" s="126"/>
      <c r="WIK16" s="183"/>
      <c r="WIL16" s="126"/>
      <c r="WIM16" s="183"/>
      <c r="WIN16" s="126"/>
      <c r="WIO16" s="183"/>
      <c r="WIP16" s="126"/>
      <c r="WIQ16" s="183"/>
      <c r="WIR16" s="126"/>
      <c r="WIS16" s="183"/>
      <c r="WIT16" s="126"/>
      <c r="WIU16" s="183"/>
      <c r="WIV16" s="126"/>
      <c r="WIW16" s="183"/>
      <c r="WIX16" s="126"/>
      <c r="WIY16" s="183"/>
      <c r="WIZ16" s="126"/>
      <c r="WJA16" s="183"/>
      <c r="WJB16" s="126"/>
      <c r="WJC16" s="183"/>
      <c r="WJD16" s="126"/>
      <c r="WJE16" s="183"/>
      <c r="WJF16" s="126"/>
      <c r="WJG16" s="183"/>
      <c r="WJH16" s="126"/>
      <c r="WJI16" s="183"/>
      <c r="WJJ16" s="126"/>
      <c r="WJK16" s="183"/>
      <c r="WJL16" s="126"/>
      <c r="WJM16" s="183"/>
      <c r="WJN16" s="126"/>
      <c r="WJO16" s="183"/>
      <c r="WJP16" s="126"/>
      <c r="WJQ16" s="183"/>
      <c r="WJR16" s="126"/>
      <c r="WJS16" s="183"/>
      <c r="WJT16" s="126"/>
      <c r="WJU16" s="183"/>
      <c r="WJV16" s="126"/>
      <c r="WJW16" s="183"/>
      <c r="WJX16" s="126"/>
      <c r="WJY16" s="183"/>
      <c r="WJZ16" s="126"/>
      <c r="WKA16" s="183"/>
      <c r="WKB16" s="126"/>
      <c r="WKC16" s="183"/>
      <c r="WKD16" s="126"/>
      <c r="WKE16" s="183"/>
      <c r="WKF16" s="126"/>
      <c r="WKG16" s="183"/>
      <c r="WKH16" s="126"/>
      <c r="WKI16" s="183"/>
      <c r="WKJ16" s="126"/>
      <c r="WKK16" s="183"/>
      <c r="WKL16" s="126"/>
      <c r="WKM16" s="183"/>
      <c r="WKN16" s="126"/>
      <c r="WKO16" s="183"/>
      <c r="WKP16" s="126"/>
      <c r="WKQ16" s="183"/>
      <c r="WKR16" s="126"/>
      <c r="WKS16" s="183"/>
      <c r="WKT16" s="126"/>
      <c r="WKU16" s="183"/>
      <c r="WKV16" s="126"/>
      <c r="WKW16" s="183"/>
      <c r="WKX16" s="126"/>
      <c r="WKY16" s="183"/>
      <c r="WKZ16" s="126"/>
      <c r="WLA16" s="183"/>
      <c r="WLB16" s="126"/>
      <c r="WLC16" s="183"/>
      <c r="WLD16" s="126"/>
      <c r="WLE16" s="183"/>
      <c r="WLF16" s="126"/>
      <c r="WLG16" s="183"/>
      <c r="WLH16" s="126"/>
      <c r="WLI16" s="183"/>
      <c r="WLJ16" s="126"/>
      <c r="WLK16" s="183"/>
      <c r="WLL16" s="126"/>
      <c r="WLM16" s="183"/>
      <c r="WLN16" s="126"/>
      <c r="WLO16" s="183"/>
      <c r="WLP16" s="126"/>
      <c r="WLQ16" s="183"/>
      <c r="WLR16" s="126"/>
      <c r="WLS16" s="183"/>
      <c r="WLT16" s="126"/>
      <c r="WLU16" s="183"/>
      <c r="WLV16" s="126"/>
      <c r="WLW16" s="183"/>
      <c r="WLX16" s="126"/>
      <c r="WLY16" s="183"/>
      <c r="WLZ16" s="126"/>
      <c r="WMA16" s="183"/>
      <c r="WMB16" s="126"/>
      <c r="WMC16" s="183"/>
      <c r="WMD16" s="126"/>
      <c r="WME16" s="183"/>
      <c r="WMF16" s="126"/>
      <c r="WMG16" s="183"/>
      <c r="WMH16" s="126"/>
      <c r="WMI16" s="183"/>
      <c r="WMJ16" s="126"/>
      <c r="WMK16" s="183"/>
      <c r="WML16" s="126"/>
      <c r="WMM16" s="183"/>
      <c r="WMN16" s="126"/>
      <c r="WMO16" s="183"/>
      <c r="WMP16" s="126"/>
      <c r="WMQ16" s="183"/>
      <c r="WMR16" s="126"/>
      <c r="WMS16" s="183"/>
      <c r="WMT16" s="126"/>
      <c r="WMU16" s="183"/>
      <c r="WMV16" s="126"/>
      <c r="WMW16" s="183"/>
      <c r="WMX16" s="126"/>
      <c r="WMY16" s="183"/>
      <c r="WMZ16" s="126"/>
      <c r="WNA16" s="183"/>
      <c r="WNB16" s="126"/>
      <c r="WNC16" s="183"/>
      <c r="WND16" s="126"/>
      <c r="WNE16" s="183"/>
      <c r="WNF16" s="126"/>
      <c r="WNG16" s="183"/>
      <c r="WNH16" s="126"/>
      <c r="WNI16" s="183"/>
      <c r="WNJ16" s="126"/>
      <c r="WNK16" s="183"/>
      <c r="WNL16" s="126"/>
      <c r="WNM16" s="183"/>
      <c r="WNN16" s="126"/>
      <c r="WNO16" s="183"/>
      <c r="WNP16" s="126"/>
      <c r="WNQ16" s="183"/>
      <c r="WNR16" s="126"/>
      <c r="WNS16" s="183"/>
      <c r="WNT16" s="126"/>
      <c r="WNU16" s="183"/>
      <c r="WNV16" s="126"/>
      <c r="WNW16" s="183"/>
      <c r="WNX16" s="126"/>
      <c r="WNY16" s="183"/>
      <c r="WNZ16" s="126"/>
      <c r="WOA16" s="183"/>
      <c r="WOB16" s="126"/>
      <c r="WOC16" s="183"/>
      <c r="WOD16" s="126"/>
      <c r="WOE16" s="183"/>
      <c r="WOF16" s="126"/>
      <c r="WOG16" s="183"/>
      <c r="WOH16" s="126"/>
      <c r="WOI16" s="183"/>
      <c r="WOJ16" s="126"/>
      <c r="WOK16" s="183"/>
      <c r="WOL16" s="126"/>
      <c r="WOM16" s="183"/>
      <c r="WON16" s="126"/>
      <c r="WOO16" s="183"/>
      <c r="WOP16" s="126"/>
      <c r="WOQ16" s="183"/>
      <c r="WOR16" s="126"/>
      <c r="WOS16" s="183"/>
      <c r="WOT16" s="126"/>
      <c r="WOU16" s="183"/>
      <c r="WOV16" s="126"/>
      <c r="WOW16" s="183"/>
      <c r="WOX16" s="126"/>
      <c r="WOY16" s="183"/>
      <c r="WOZ16" s="126"/>
      <c r="WPA16" s="183"/>
      <c r="WPB16" s="126"/>
      <c r="WPC16" s="183"/>
      <c r="WPD16" s="126"/>
      <c r="WPE16" s="183"/>
      <c r="WPF16" s="126"/>
      <c r="WPG16" s="183"/>
      <c r="WPH16" s="126"/>
      <c r="WPI16" s="183"/>
      <c r="WPJ16" s="126"/>
      <c r="WPK16" s="183"/>
      <c r="WPL16" s="126"/>
      <c r="WPM16" s="183"/>
      <c r="WPN16" s="126"/>
      <c r="WPO16" s="183"/>
      <c r="WPP16" s="126"/>
      <c r="WPQ16" s="183"/>
      <c r="WPR16" s="126"/>
      <c r="WPS16" s="183"/>
      <c r="WPT16" s="126"/>
      <c r="WPU16" s="183"/>
      <c r="WPV16" s="126"/>
      <c r="WPW16" s="183"/>
      <c r="WPX16" s="126"/>
      <c r="WPY16" s="183"/>
      <c r="WPZ16" s="126"/>
      <c r="WQA16" s="183"/>
      <c r="WQB16" s="126"/>
      <c r="WQC16" s="183"/>
      <c r="WQD16" s="126"/>
      <c r="WQE16" s="183"/>
      <c r="WQF16" s="126"/>
      <c r="WQG16" s="183"/>
      <c r="WQH16" s="126"/>
      <c r="WQI16" s="183"/>
      <c r="WQJ16" s="126"/>
      <c r="WQK16" s="183"/>
      <c r="WQL16" s="126"/>
      <c r="WQM16" s="183"/>
      <c r="WQN16" s="126"/>
      <c r="WQO16" s="183"/>
      <c r="WQP16" s="126"/>
      <c r="WQQ16" s="183"/>
      <c r="WQR16" s="126"/>
      <c r="WQS16" s="183"/>
      <c r="WQT16" s="126"/>
      <c r="WQU16" s="183"/>
      <c r="WQV16" s="126"/>
      <c r="WQW16" s="183"/>
      <c r="WQX16" s="126"/>
      <c r="WQY16" s="183"/>
      <c r="WQZ16" s="126"/>
      <c r="WRA16" s="183"/>
      <c r="WRB16" s="126"/>
      <c r="WRC16" s="183"/>
      <c r="WRD16" s="126"/>
      <c r="WRE16" s="183"/>
      <c r="WRF16" s="126"/>
      <c r="WRG16" s="183"/>
      <c r="WRH16" s="126"/>
      <c r="WRI16" s="183"/>
      <c r="WRJ16" s="126"/>
      <c r="WRK16" s="183"/>
      <c r="WRL16" s="126"/>
      <c r="WRM16" s="183"/>
      <c r="WRN16" s="126"/>
      <c r="WRO16" s="183"/>
      <c r="WRP16" s="126"/>
      <c r="WRQ16" s="183"/>
      <c r="WRR16" s="126"/>
      <c r="WRS16" s="183"/>
      <c r="WRT16" s="126"/>
      <c r="WRU16" s="183"/>
      <c r="WRV16" s="126"/>
      <c r="WRW16" s="183"/>
      <c r="WRX16" s="126"/>
      <c r="WRY16" s="183"/>
      <c r="WRZ16" s="126"/>
      <c r="WSA16" s="183"/>
      <c r="WSB16" s="126"/>
      <c r="WSC16" s="183"/>
      <c r="WSD16" s="126"/>
      <c r="WSE16" s="183"/>
      <c r="WSF16" s="126"/>
      <c r="WSG16" s="183"/>
      <c r="WSH16" s="126"/>
      <c r="WSI16" s="183"/>
      <c r="WSJ16" s="126"/>
      <c r="WSK16" s="183"/>
      <c r="WSL16" s="126"/>
      <c r="WSM16" s="183"/>
      <c r="WSN16" s="126"/>
      <c r="WSO16" s="183"/>
      <c r="WSP16" s="126"/>
      <c r="WSQ16" s="183"/>
      <c r="WSR16" s="126"/>
      <c r="WSS16" s="183"/>
      <c r="WST16" s="126"/>
      <c r="WSU16" s="183"/>
      <c r="WSV16" s="126"/>
      <c r="WSW16" s="183"/>
      <c r="WSX16" s="126"/>
      <c r="WSY16" s="183"/>
      <c r="WSZ16" s="126"/>
      <c r="WTA16" s="183"/>
      <c r="WTB16" s="126"/>
      <c r="WTC16" s="183"/>
      <c r="WTD16" s="126"/>
      <c r="WTE16" s="183"/>
      <c r="WTF16" s="126"/>
      <c r="WTG16" s="183"/>
      <c r="WTH16" s="126"/>
      <c r="WTI16" s="183"/>
      <c r="WTJ16" s="126"/>
      <c r="WTK16" s="183"/>
      <c r="WTL16" s="126"/>
      <c r="WTM16" s="183"/>
      <c r="WTN16" s="126"/>
      <c r="WTO16" s="183"/>
      <c r="WTP16" s="126"/>
      <c r="WTQ16" s="183"/>
      <c r="WTR16" s="126"/>
      <c r="WTS16" s="183"/>
      <c r="WTT16" s="126"/>
      <c r="WTU16" s="183"/>
      <c r="WTV16" s="126"/>
      <c r="WTW16" s="183"/>
      <c r="WTX16" s="126"/>
      <c r="WTY16" s="183"/>
      <c r="WTZ16" s="126"/>
      <c r="WUA16" s="183"/>
      <c r="WUB16" s="126"/>
      <c r="WUC16" s="183"/>
      <c r="WUD16" s="126"/>
      <c r="WUE16" s="183"/>
      <c r="WUF16" s="126"/>
      <c r="WUG16" s="183"/>
      <c r="WUH16" s="126"/>
      <c r="WUI16" s="183"/>
      <c r="WUJ16" s="126"/>
      <c r="WUK16" s="183"/>
      <c r="WUL16" s="126"/>
      <c r="WUM16" s="183"/>
      <c r="WUN16" s="126"/>
      <c r="WUO16" s="183"/>
      <c r="WUP16" s="126"/>
      <c r="WUQ16" s="183"/>
      <c r="WUR16" s="126"/>
      <c r="WUS16" s="183"/>
      <c r="WUT16" s="126"/>
      <c r="WUU16" s="183"/>
      <c r="WUV16" s="126"/>
      <c r="WUW16" s="183"/>
      <c r="WUX16" s="126"/>
      <c r="WUY16" s="183"/>
      <c r="WUZ16" s="126"/>
      <c r="WVA16" s="183"/>
      <c r="WVB16" s="126"/>
      <c r="WVC16" s="183"/>
      <c r="WVD16" s="126"/>
      <c r="WVE16" s="183"/>
      <c r="WVF16" s="126"/>
      <c r="WVG16" s="183"/>
      <c r="WVH16" s="126"/>
      <c r="WVI16" s="183"/>
      <c r="WVJ16" s="126"/>
      <c r="WVK16" s="183"/>
      <c r="WVL16" s="126"/>
      <c r="WVM16" s="183"/>
      <c r="WVN16" s="126"/>
      <c r="WVO16" s="183"/>
      <c r="WVP16" s="126"/>
      <c r="WVQ16" s="183"/>
      <c r="WVR16" s="126"/>
      <c r="WVS16" s="183"/>
      <c r="WVT16" s="126"/>
      <c r="WVU16" s="183"/>
      <c r="WVV16" s="126"/>
      <c r="WVW16" s="183"/>
      <c r="WVX16" s="126"/>
      <c r="WVY16" s="183"/>
      <c r="WVZ16" s="126"/>
      <c r="WWA16" s="183"/>
      <c r="WWB16" s="126"/>
      <c r="WWC16" s="183"/>
      <c r="WWD16" s="126"/>
      <c r="WWE16" s="183"/>
      <c r="WWF16" s="126"/>
      <c r="WWG16" s="183"/>
      <c r="WWH16" s="126"/>
      <c r="WWI16" s="183"/>
      <c r="WWJ16" s="126"/>
      <c r="WWK16" s="183"/>
      <c r="WWL16" s="126"/>
      <c r="WWM16" s="183"/>
      <c r="WWN16" s="126"/>
      <c r="WWO16" s="183"/>
      <c r="WWP16" s="126"/>
      <c r="WWQ16" s="183"/>
      <c r="WWR16" s="126"/>
      <c r="WWS16" s="183"/>
      <c r="WWT16" s="126"/>
      <c r="WWU16" s="183"/>
      <c r="WWV16" s="126"/>
      <c r="WWW16" s="183"/>
      <c r="WWX16" s="126"/>
      <c r="WWY16" s="183"/>
      <c r="WWZ16" s="126"/>
      <c r="WXA16" s="183"/>
      <c r="WXB16" s="126"/>
      <c r="WXC16" s="183"/>
      <c r="WXD16" s="126"/>
      <c r="WXE16" s="183"/>
      <c r="WXF16" s="126"/>
      <c r="WXG16" s="183"/>
      <c r="WXH16" s="126"/>
      <c r="WXI16" s="183"/>
      <c r="WXJ16" s="126"/>
      <c r="WXK16" s="183"/>
      <c r="WXL16" s="126"/>
      <c r="WXM16" s="183"/>
      <c r="WXN16" s="126"/>
      <c r="WXO16" s="183"/>
      <c r="WXP16" s="126"/>
      <c r="WXQ16" s="183"/>
      <c r="WXR16" s="126"/>
      <c r="WXS16" s="183"/>
      <c r="WXT16" s="126"/>
      <c r="WXU16" s="183"/>
      <c r="WXV16" s="126"/>
      <c r="WXW16" s="183"/>
      <c r="WXX16" s="126"/>
      <c r="WXY16" s="183"/>
      <c r="WXZ16" s="126"/>
      <c r="WYA16" s="183"/>
      <c r="WYB16" s="126"/>
      <c r="WYC16" s="183"/>
      <c r="WYD16" s="126"/>
      <c r="WYE16" s="183"/>
      <c r="WYF16" s="126"/>
      <c r="WYG16" s="183"/>
      <c r="WYH16" s="126"/>
      <c r="WYI16" s="183"/>
      <c r="WYJ16" s="126"/>
      <c r="WYK16" s="183"/>
      <c r="WYL16" s="126"/>
      <c r="WYM16" s="183"/>
      <c r="WYN16" s="126"/>
      <c r="WYO16" s="183"/>
      <c r="WYP16" s="126"/>
      <c r="WYQ16" s="183"/>
      <c r="WYR16" s="126"/>
      <c r="WYS16" s="183"/>
      <c r="WYT16" s="126"/>
      <c r="WYU16" s="183"/>
      <c r="WYV16" s="126"/>
      <c r="WYW16" s="183"/>
      <c r="WYX16" s="126"/>
      <c r="WYY16" s="183"/>
      <c r="WYZ16" s="126"/>
      <c r="WZA16" s="183"/>
      <c r="WZB16" s="126"/>
      <c r="WZC16" s="183"/>
      <c r="WZD16" s="126"/>
      <c r="WZE16" s="183"/>
      <c r="WZF16" s="126"/>
      <c r="WZG16" s="183"/>
      <c r="WZH16" s="126"/>
      <c r="WZI16" s="183"/>
      <c r="WZJ16" s="126"/>
      <c r="WZK16" s="183"/>
      <c r="WZL16" s="126"/>
      <c r="WZM16" s="183"/>
      <c r="WZN16" s="126"/>
      <c r="WZO16" s="183"/>
      <c r="WZP16" s="126"/>
      <c r="WZQ16" s="183"/>
      <c r="WZR16" s="126"/>
      <c r="WZS16" s="183"/>
      <c r="WZT16" s="126"/>
      <c r="WZU16" s="183"/>
      <c r="WZV16" s="126"/>
      <c r="WZW16" s="183"/>
      <c r="WZX16" s="126"/>
      <c r="WZY16" s="183"/>
      <c r="WZZ16" s="126"/>
      <c r="XAA16" s="183"/>
      <c r="XAB16" s="126"/>
      <c r="XAC16" s="183"/>
      <c r="XAD16" s="126"/>
      <c r="XAE16" s="183"/>
      <c r="XAF16" s="126"/>
      <c r="XAG16" s="183"/>
      <c r="XAH16" s="126"/>
      <c r="XAI16" s="183"/>
      <c r="XAJ16" s="126"/>
      <c r="XAK16" s="183"/>
      <c r="XAL16" s="126"/>
      <c r="XAM16" s="183"/>
      <c r="XAN16" s="126"/>
      <c r="XAO16" s="183"/>
      <c r="XAP16" s="126"/>
      <c r="XAQ16" s="183"/>
      <c r="XAR16" s="126"/>
      <c r="XAS16" s="183"/>
      <c r="XAT16" s="126"/>
      <c r="XAU16" s="183"/>
      <c r="XAV16" s="126"/>
      <c r="XAW16" s="183"/>
      <c r="XAX16" s="126"/>
      <c r="XAY16" s="183"/>
      <c r="XAZ16" s="126"/>
      <c r="XBA16" s="183"/>
      <c r="XBB16" s="126"/>
      <c r="XBC16" s="183"/>
      <c r="XBD16" s="126"/>
      <c r="XBE16" s="183"/>
      <c r="XBF16" s="126"/>
      <c r="XBG16" s="183"/>
      <c r="XBH16" s="126"/>
      <c r="XBI16" s="183"/>
      <c r="XBJ16" s="126"/>
      <c r="XBK16" s="183"/>
      <c r="XBL16" s="126"/>
      <c r="XBM16" s="183"/>
      <c r="XBN16" s="126"/>
      <c r="XBO16" s="183"/>
      <c r="XBP16" s="126"/>
      <c r="XBQ16" s="183"/>
      <c r="XBR16" s="126"/>
      <c r="XBS16" s="183"/>
      <c r="XBT16" s="126"/>
      <c r="XBU16" s="183"/>
      <c r="XBV16" s="126"/>
      <c r="XBW16" s="183"/>
      <c r="XBX16" s="126"/>
      <c r="XBY16" s="183"/>
      <c r="XBZ16" s="126"/>
      <c r="XCA16" s="183"/>
      <c r="XCB16" s="126"/>
      <c r="XCC16" s="183"/>
      <c r="XCD16" s="126"/>
      <c r="XCE16" s="183"/>
      <c r="XCF16" s="126"/>
      <c r="XCG16" s="183"/>
      <c r="XCH16" s="126"/>
      <c r="XCI16" s="183"/>
      <c r="XCJ16" s="126"/>
      <c r="XCK16" s="183"/>
      <c r="XCL16" s="126"/>
      <c r="XCM16" s="183"/>
      <c r="XCN16" s="126"/>
      <c r="XCO16" s="183"/>
      <c r="XCP16" s="126"/>
      <c r="XCQ16" s="183"/>
      <c r="XCR16" s="126"/>
      <c r="XCS16" s="183"/>
      <c r="XCT16" s="126"/>
      <c r="XCU16" s="183"/>
      <c r="XCV16" s="126"/>
      <c r="XCW16" s="183"/>
      <c r="XCX16" s="126"/>
      <c r="XCY16" s="183"/>
      <c r="XCZ16" s="126"/>
      <c r="XDA16" s="183"/>
      <c r="XDB16" s="126"/>
      <c r="XDC16" s="183"/>
      <c r="XDD16" s="126"/>
      <c r="XDE16" s="183"/>
      <c r="XDF16" s="126"/>
      <c r="XDG16" s="183"/>
      <c r="XDH16" s="126"/>
      <c r="XDI16" s="183"/>
      <c r="XDJ16" s="126"/>
      <c r="XDK16" s="183"/>
      <c r="XDL16" s="126"/>
      <c r="XDM16" s="183"/>
      <c r="XDN16" s="126"/>
      <c r="XDO16" s="183"/>
      <c r="XDP16" s="126"/>
      <c r="XDQ16" s="183"/>
      <c r="XDR16" s="126"/>
      <c r="XDS16" s="183"/>
      <c r="XDT16" s="126"/>
      <c r="XDU16" s="183"/>
      <c r="XDV16" s="126"/>
      <c r="XDW16" s="183"/>
      <c r="XDX16" s="126"/>
      <c r="XDY16" s="183"/>
      <c r="XDZ16" s="126"/>
      <c r="XEA16" s="183"/>
      <c r="XEB16" s="126"/>
      <c r="XEC16" s="183"/>
      <c r="XED16" s="126"/>
      <c r="XEE16" s="183"/>
      <c r="XEF16" s="126"/>
      <c r="XEG16" s="183"/>
      <c r="XEH16" s="126"/>
      <c r="XEI16" s="183"/>
      <c r="XEJ16" s="126"/>
      <c r="XEK16" s="183"/>
      <c r="XEL16" s="126"/>
      <c r="XEM16" s="183"/>
      <c r="XEN16" s="126"/>
      <c r="XEO16" s="183"/>
      <c r="XEP16" s="126"/>
      <c r="XEQ16" s="183"/>
      <c r="XER16" s="126"/>
      <c r="XES16" s="183"/>
      <c r="XET16" s="126"/>
      <c r="XEU16" s="183"/>
      <c r="XEV16" s="126"/>
      <c r="XEW16" s="183"/>
      <c r="XEX16" s="126"/>
      <c r="XEY16" s="183"/>
      <c r="XEZ16" s="126"/>
      <c r="XFA16" s="183"/>
      <c r="XFB16" s="126"/>
      <c r="XFC16" s="183"/>
      <c r="XFD16" s="126"/>
    </row>
    <row r="17" spans="1:16384" s="221" customFormat="1" ht="170.65" x14ac:dyDescent="0.45">
      <c r="A17" s="192" t="s">
        <v>101</v>
      </c>
      <c r="B17" s="192" t="s">
        <v>102</v>
      </c>
      <c r="C17" s="108" t="s">
        <v>103</v>
      </c>
      <c r="D17" s="107"/>
    </row>
    <row r="18" spans="1:16384" s="107" customFormat="1" ht="223.15" x14ac:dyDescent="0.45">
      <c r="A18" s="192" t="s">
        <v>104</v>
      </c>
      <c r="B18" s="192" t="s">
        <v>105</v>
      </c>
      <c r="C18" s="199" t="s">
        <v>106</v>
      </c>
    </row>
    <row r="19" spans="1:16384" s="107" customFormat="1" ht="39.4" x14ac:dyDescent="0.45">
      <c r="A19" s="192" t="s">
        <v>107</v>
      </c>
      <c r="B19" s="192" t="s">
        <v>108</v>
      </c>
      <c r="C19" s="107" t="s">
        <v>109</v>
      </c>
    </row>
    <row r="20" spans="1:16384" s="221" customFormat="1" ht="157.5" x14ac:dyDescent="0.45">
      <c r="A20" s="192" t="s">
        <v>110</v>
      </c>
      <c r="B20" s="192" t="s">
        <v>111</v>
      </c>
      <c r="C20" s="183" t="s">
        <v>71</v>
      </c>
      <c r="D20" s="107"/>
      <c r="E20" s="183"/>
      <c r="F20" s="107"/>
      <c r="G20" s="183"/>
      <c r="H20" s="107"/>
      <c r="I20" s="183"/>
      <c r="J20" s="107"/>
      <c r="K20" s="183"/>
      <c r="L20" s="107"/>
      <c r="M20" s="183"/>
      <c r="N20" s="107"/>
      <c r="O20" s="183"/>
      <c r="P20" s="107"/>
      <c r="Q20" s="183"/>
      <c r="R20" s="107"/>
      <c r="S20" s="183"/>
      <c r="T20" s="107"/>
      <c r="U20" s="183"/>
      <c r="V20" s="107"/>
      <c r="W20" s="183"/>
      <c r="X20" s="107"/>
      <c r="Y20" s="183"/>
      <c r="Z20" s="107"/>
      <c r="AA20" s="183"/>
      <c r="AB20" s="107"/>
      <c r="AC20" s="183"/>
      <c r="AD20" s="107"/>
      <c r="AE20" s="183"/>
      <c r="AF20" s="107"/>
      <c r="AG20" s="183"/>
      <c r="AH20" s="107"/>
      <c r="AI20" s="183"/>
      <c r="AJ20" s="107"/>
      <c r="AK20" s="183"/>
      <c r="AL20" s="107"/>
      <c r="AM20" s="183"/>
      <c r="AN20" s="107"/>
      <c r="AO20" s="183"/>
      <c r="AP20" s="107"/>
      <c r="AQ20" s="183"/>
      <c r="AR20" s="107"/>
      <c r="AS20" s="183"/>
      <c r="AT20" s="107"/>
      <c r="AU20" s="183"/>
      <c r="AV20" s="107"/>
      <c r="AW20" s="183"/>
      <c r="AX20" s="107"/>
      <c r="AY20" s="183"/>
      <c r="AZ20" s="107"/>
      <c r="BA20" s="183"/>
      <c r="BB20" s="107"/>
      <c r="BC20" s="183"/>
      <c r="BD20" s="107"/>
      <c r="BE20" s="183"/>
      <c r="BF20" s="107"/>
      <c r="BG20" s="183"/>
      <c r="BH20" s="107"/>
      <c r="BI20" s="183"/>
      <c r="BJ20" s="107"/>
      <c r="BK20" s="183"/>
      <c r="BL20" s="107"/>
      <c r="BM20" s="183"/>
      <c r="BN20" s="107"/>
      <c r="BO20" s="183"/>
      <c r="BP20" s="107"/>
      <c r="BQ20" s="183"/>
      <c r="BR20" s="107"/>
      <c r="BS20" s="183"/>
      <c r="BT20" s="107"/>
      <c r="BU20" s="183"/>
      <c r="BV20" s="107"/>
      <c r="BW20" s="183"/>
      <c r="BX20" s="107"/>
      <c r="BY20" s="183"/>
      <c r="BZ20" s="107"/>
      <c r="CA20" s="183"/>
      <c r="CB20" s="107"/>
      <c r="CC20" s="183"/>
      <c r="CD20" s="107"/>
      <c r="CE20" s="183"/>
      <c r="CF20" s="107"/>
      <c r="CG20" s="183"/>
      <c r="CH20" s="107"/>
      <c r="CI20" s="183"/>
      <c r="CJ20" s="107"/>
      <c r="CK20" s="183"/>
      <c r="CL20" s="107"/>
      <c r="CM20" s="183"/>
      <c r="CN20" s="107"/>
      <c r="CO20" s="183"/>
      <c r="CP20" s="107"/>
      <c r="CQ20" s="183"/>
      <c r="CR20" s="107"/>
      <c r="CS20" s="183"/>
      <c r="CT20" s="107"/>
      <c r="CU20" s="183"/>
      <c r="CV20" s="107"/>
      <c r="CW20" s="183"/>
      <c r="CX20" s="107"/>
      <c r="CY20" s="183"/>
      <c r="CZ20" s="107"/>
      <c r="DA20" s="183"/>
      <c r="DB20" s="107"/>
      <c r="DC20" s="183"/>
      <c r="DD20" s="107"/>
      <c r="DE20" s="183"/>
      <c r="DF20" s="107"/>
      <c r="DG20" s="183"/>
      <c r="DH20" s="107"/>
      <c r="DI20" s="183"/>
      <c r="DJ20" s="107"/>
      <c r="DK20" s="183"/>
      <c r="DL20" s="107"/>
      <c r="DM20" s="183"/>
      <c r="DN20" s="107"/>
      <c r="DO20" s="183"/>
      <c r="DP20" s="107"/>
      <c r="DQ20" s="183"/>
      <c r="DR20" s="107"/>
      <c r="DS20" s="183"/>
      <c r="DT20" s="107"/>
      <c r="DU20" s="183"/>
      <c r="DV20" s="107"/>
      <c r="DW20" s="183"/>
      <c r="DX20" s="107"/>
      <c r="DY20" s="183"/>
      <c r="DZ20" s="107"/>
      <c r="EA20" s="183"/>
      <c r="EB20" s="107"/>
      <c r="EC20" s="183"/>
      <c r="ED20" s="107"/>
      <c r="EE20" s="183"/>
      <c r="EF20" s="107"/>
      <c r="EG20" s="183"/>
      <c r="EH20" s="107"/>
      <c r="EI20" s="183"/>
      <c r="EJ20" s="107"/>
      <c r="EK20" s="183"/>
      <c r="EL20" s="107"/>
      <c r="EM20" s="183"/>
      <c r="EN20" s="107"/>
      <c r="EO20" s="183"/>
      <c r="EP20" s="107"/>
      <c r="EQ20" s="183"/>
      <c r="ER20" s="107"/>
      <c r="ES20" s="183"/>
      <c r="ET20" s="107"/>
      <c r="EU20" s="183"/>
      <c r="EV20" s="107"/>
      <c r="EW20" s="183"/>
      <c r="EX20" s="107"/>
      <c r="EY20" s="183"/>
      <c r="EZ20" s="107"/>
      <c r="FA20" s="183"/>
      <c r="FB20" s="107"/>
      <c r="FC20" s="183"/>
      <c r="FD20" s="107"/>
      <c r="FE20" s="183"/>
      <c r="FF20" s="107"/>
      <c r="FG20" s="183"/>
      <c r="FH20" s="107"/>
      <c r="FI20" s="183"/>
      <c r="FJ20" s="107"/>
      <c r="FK20" s="183"/>
      <c r="FL20" s="107"/>
      <c r="FM20" s="183"/>
      <c r="FN20" s="107"/>
      <c r="FO20" s="183"/>
      <c r="FP20" s="107"/>
      <c r="FQ20" s="183"/>
      <c r="FR20" s="107"/>
      <c r="FS20" s="183"/>
      <c r="FT20" s="107"/>
      <c r="FU20" s="183"/>
      <c r="FV20" s="107"/>
      <c r="FW20" s="183"/>
      <c r="FX20" s="107"/>
      <c r="FY20" s="183"/>
      <c r="FZ20" s="107"/>
      <c r="GA20" s="183"/>
      <c r="GB20" s="107"/>
      <c r="GC20" s="183"/>
      <c r="GD20" s="107"/>
      <c r="GE20" s="183"/>
      <c r="GF20" s="107"/>
      <c r="GG20" s="183"/>
      <c r="GH20" s="107"/>
      <c r="GI20" s="183"/>
      <c r="GJ20" s="107"/>
      <c r="GK20" s="183"/>
      <c r="GL20" s="107"/>
      <c r="GM20" s="183"/>
      <c r="GN20" s="107"/>
      <c r="GO20" s="183"/>
      <c r="GP20" s="107"/>
      <c r="GQ20" s="183"/>
      <c r="GR20" s="107"/>
      <c r="GS20" s="183"/>
      <c r="GT20" s="107"/>
      <c r="GU20" s="183"/>
      <c r="GV20" s="107"/>
      <c r="GW20" s="183"/>
      <c r="GX20" s="107"/>
      <c r="GY20" s="183"/>
      <c r="GZ20" s="107"/>
      <c r="HA20" s="183"/>
      <c r="HB20" s="107"/>
      <c r="HC20" s="183"/>
      <c r="HD20" s="107"/>
      <c r="HE20" s="183"/>
      <c r="HF20" s="107"/>
      <c r="HG20" s="183"/>
      <c r="HH20" s="107"/>
      <c r="HI20" s="183"/>
      <c r="HJ20" s="107"/>
      <c r="HK20" s="183"/>
      <c r="HL20" s="107"/>
      <c r="HM20" s="183"/>
      <c r="HN20" s="107"/>
      <c r="HO20" s="183"/>
      <c r="HP20" s="107"/>
      <c r="HQ20" s="183"/>
      <c r="HR20" s="107"/>
      <c r="HS20" s="183"/>
      <c r="HT20" s="107"/>
      <c r="HU20" s="183"/>
      <c r="HV20" s="107"/>
      <c r="HW20" s="183"/>
      <c r="HX20" s="107"/>
      <c r="HY20" s="183"/>
      <c r="HZ20" s="107"/>
      <c r="IA20" s="183"/>
      <c r="IB20" s="107"/>
      <c r="IC20" s="183"/>
      <c r="ID20" s="107"/>
      <c r="IE20" s="183"/>
      <c r="IF20" s="107"/>
      <c r="IG20" s="183"/>
      <c r="IH20" s="107"/>
      <c r="II20" s="183"/>
      <c r="IJ20" s="107"/>
      <c r="IK20" s="183"/>
      <c r="IL20" s="107"/>
      <c r="IM20" s="183"/>
      <c r="IN20" s="107"/>
      <c r="IO20" s="183"/>
      <c r="IP20" s="107"/>
      <c r="IQ20" s="183"/>
      <c r="IR20" s="107"/>
      <c r="IS20" s="183"/>
      <c r="IT20" s="107"/>
      <c r="IU20" s="183"/>
      <c r="IV20" s="107"/>
      <c r="IW20" s="183"/>
      <c r="IX20" s="107"/>
      <c r="IY20" s="183"/>
      <c r="IZ20" s="107"/>
      <c r="JA20" s="183"/>
      <c r="JB20" s="107"/>
      <c r="JC20" s="183"/>
      <c r="JD20" s="107"/>
      <c r="JE20" s="183"/>
      <c r="JF20" s="107"/>
      <c r="JG20" s="183"/>
      <c r="JH20" s="107"/>
      <c r="JI20" s="183"/>
      <c r="JJ20" s="107"/>
      <c r="JK20" s="183"/>
      <c r="JL20" s="107"/>
      <c r="JM20" s="183"/>
      <c r="JN20" s="107"/>
      <c r="JO20" s="183"/>
      <c r="JP20" s="107"/>
      <c r="JQ20" s="183"/>
      <c r="JR20" s="107"/>
      <c r="JS20" s="183"/>
      <c r="JT20" s="107"/>
      <c r="JU20" s="183"/>
      <c r="JV20" s="107"/>
      <c r="JW20" s="183"/>
      <c r="JX20" s="107"/>
      <c r="JY20" s="183"/>
      <c r="JZ20" s="107"/>
      <c r="KA20" s="183"/>
      <c r="KB20" s="107"/>
      <c r="KC20" s="183"/>
      <c r="KD20" s="107"/>
      <c r="KE20" s="183"/>
      <c r="KF20" s="107"/>
      <c r="KG20" s="183"/>
      <c r="KH20" s="107"/>
      <c r="KI20" s="183"/>
      <c r="KJ20" s="107"/>
      <c r="KK20" s="183"/>
      <c r="KL20" s="107"/>
      <c r="KM20" s="183"/>
      <c r="KN20" s="107"/>
      <c r="KO20" s="183"/>
      <c r="KP20" s="107"/>
      <c r="KQ20" s="183"/>
      <c r="KR20" s="107"/>
      <c r="KS20" s="183"/>
      <c r="KT20" s="107"/>
      <c r="KU20" s="183"/>
      <c r="KV20" s="107"/>
      <c r="KW20" s="183"/>
      <c r="KX20" s="107"/>
      <c r="KY20" s="183"/>
      <c r="KZ20" s="107"/>
      <c r="LA20" s="183"/>
      <c r="LB20" s="107"/>
      <c r="LC20" s="183"/>
      <c r="LD20" s="107"/>
      <c r="LE20" s="183"/>
      <c r="LF20" s="107"/>
      <c r="LG20" s="183"/>
      <c r="LH20" s="107"/>
      <c r="LI20" s="183"/>
      <c r="LJ20" s="107"/>
      <c r="LK20" s="183"/>
      <c r="LL20" s="107"/>
      <c r="LM20" s="183"/>
      <c r="LN20" s="107"/>
      <c r="LO20" s="183"/>
      <c r="LP20" s="107"/>
      <c r="LQ20" s="183"/>
      <c r="LR20" s="107"/>
      <c r="LS20" s="183"/>
      <c r="LT20" s="107"/>
      <c r="LU20" s="183"/>
      <c r="LV20" s="107"/>
      <c r="LW20" s="183"/>
      <c r="LX20" s="107"/>
      <c r="LY20" s="183"/>
      <c r="LZ20" s="107"/>
      <c r="MA20" s="183"/>
      <c r="MB20" s="107"/>
      <c r="MC20" s="183"/>
      <c r="MD20" s="107"/>
      <c r="ME20" s="183"/>
      <c r="MF20" s="107"/>
      <c r="MG20" s="183"/>
      <c r="MH20" s="107"/>
      <c r="MI20" s="183"/>
      <c r="MJ20" s="107"/>
      <c r="MK20" s="183"/>
      <c r="ML20" s="107"/>
      <c r="MM20" s="183"/>
      <c r="MN20" s="107"/>
      <c r="MO20" s="183"/>
      <c r="MP20" s="107"/>
      <c r="MQ20" s="183"/>
      <c r="MR20" s="107"/>
      <c r="MS20" s="183"/>
      <c r="MT20" s="107"/>
      <c r="MU20" s="183"/>
      <c r="MV20" s="107"/>
      <c r="MW20" s="183"/>
      <c r="MX20" s="107"/>
      <c r="MY20" s="183"/>
      <c r="MZ20" s="107"/>
      <c r="NA20" s="183"/>
      <c r="NB20" s="107"/>
      <c r="NC20" s="183"/>
      <c r="ND20" s="107"/>
      <c r="NE20" s="183"/>
      <c r="NF20" s="107"/>
      <c r="NG20" s="183"/>
      <c r="NH20" s="107"/>
      <c r="NI20" s="183"/>
      <c r="NJ20" s="107"/>
      <c r="NK20" s="183"/>
      <c r="NL20" s="107"/>
      <c r="NM20" s="183"/>
      <c r="NN20" s="107"/>
      <c r="NO20" s="183"/>
      <c r="NP20" s="107"/>
      <c r="NQ20" s="183"/>
      <c r="NR20" s="107"/>
      <c r="NS20" s="183"/>
      <c r="NT20" s="107"/>
      <c r="NU20" s="183"/>
      <c r="NV20" s="107"/>
      <c r="NW20" s="183"/>
      <c r="NX20" s="107"/>
      <c r="NY20" s="183"/>
      <c r="NZ20" s="107"/>
      <c r="OA20" s="183"/>
      <c r="OB20" s="107"/>
      <c r="OC20" s="183"/>
      <c r="OD20" s="107"/>
      <c r="OE20" s="183"/>
      <c r="OF20" s="107"/>
      <c r="OG20" s="183"/>
      <c r="OH20" s="107"/>
      <c r="OI20" s="183"/>
      <c r="OJ20" s="107"/>
      <c r="OK20" s="183"/>
      <c r="OL20" s="107"/>
      <c r="OM20" s="183"/>
      <c r="ON20" s="107"/>
      <c r="OO20" s="183"/>
      <c r="OP20" s="107"/>
      <c r="OQ20" s="183"/>
      <c r="OR20" s="107"/>
      <c r="OS20" s="183"/>
      <c r="OT20" s="107"/>
      <c r="OU20" s="183"/>
      <c r="OV20" s="107"/>
      <c r="OW20" s="183"/>
      <c r="OX20" s="107"/>
      <c r="OY20" s="183"/>
      <c r="OZ20" s="107"/>
      <c r="PA20" s="183"/>
      <c r="PB20" s="107"/>
      <c r="PC20" s="183"/>
      <c r="PD20" s="107"/>
      <c r="PE20" s="183"/>
      <c r="PF20" s="107"/>
      <c r="PG20" s="183"/>
      <c r="PH20" s="107"/>
      <c r="PI20" s="183"/>
      <c r="PJ20" s="107"/>
      <c r="PK20" s="183"/>
      <c r="PL20" s="107"/>
      <c r="PM20" s="183"/>
      <c r="PN20" s="107"/>
      <c r="PO20" s="183"/>
      <c r="PP20" s="107"/>
      <c r="PQ20" s="183"/>
      <c r="PR20" s="107"/>
      <c r="PS20" s="183"/>
      <c r="PT20" s="107"/>
      <c r="PU20" s="183"/>
      <c r="PV20" s="107"/>
      <c r="PW20" s="183"/>
      <c r="PX20" s="107"/>
      <c r="PY20" s="183"/>
      <c r="PZ20" s="107"/>
      <c r="QA20" s="183"/>
      <c r="QB20" s="107"/>
      <c r="QC20" s="183"/>
      <c r="QD20" s="107"/>
      <c r="QE20" s="183"/>
      <c r="QF20" s="107"/>
      <c r="QG20" s="183"/>
      <c r="QH20" s="107"/>
      <c r="QI20" s="183"/>
      <c r="QJ20" s="107"/>
      <c r="QK20" s="183"/>
      <c r="QL20" s="107"/>
      <c r="QM20" s="183"/>
      <c r="QN20" s="107"/>
      <c r="QO20" s="183"/>
      <c r="QP20" s="107"/>
      <c r="QQ20" s="183"/>
      <c r="QR20" s="107"/>
      <c r="QS20" s="183"/>
      <c r="QT20" s="107"/>
      <c r="QU20" s="183"/>
      <c r="QV20" s="107"/>
      <c r="QW20" s="183"/>
      <c r="QX20" s="107"/>
      <c r="QY20" s="183"/>
      <c r="QZ20" s="107"/>
      <c r="RA20" s="183"/>
      <c r="RB20" s="107"/>
      <c r="RC20" s="183"/>
      <c r="RD20" s="107"/>
      <c r="RE20" s="183"/>
      <c r="RF20" s="107"/>
      <c r="RG20" s="183"/>
      <c r="RH20" s="107"/>
      <c r="RI20" s="183"/>
      <c r="RJ20" s="107"/>
      <c r="RK20" s="183"/>
      <c r="RL20" s="107"/>
      <c r="RM20" s="183"/>
      <c r="RN20" s="107"/>
      <c r="RO20" s="183"/>
      <c r="RP20" s="107"/>
      <c r="RQ20" s="183"/>
      <c r="RR20" s="107"/>
      <c r="RS20" s="183"/>
      <c r="RT20" s="107"/>
      <c r="RU20" s="183"/>
      <c r="RV20" s="107"/>
      <c r="RW20" s="183"/>
      <c r="RX20" s="107"/>
      <c r="RY20" s="183"/>
      <c r="RZ20" s="107"/>
      <c r="SA20" s="183"/>
      <c r="SB20" s="107"/>
      <c r="SC20" s="183"/>
      <c r="SD20" s="107"/>
      <c r="SE20" s="183"/>
      <c r="SF20" s="107"/>
      <c r="SG20" s="183"/>
      <c r="SH20" s="107"/>
      <c r="SI20" s="183"/>
      <c r="SJ20" s="107"/>
      <c r="SK20" s="183"/>
      <c r="SL20" s="107"/>
      <c r="SM20" s="183"/>
      <c r="SN20" s="107"/>
      <c r="SO20" s="183"/>
      <c r="SP20" s="107"/>
      <c r="SQ20" s="183"/>
      <c r="SR20" s="107"/>
      <c r="SS20" s="183"/>
      <c r="ST20" s="107"/>
      <c r="SU20" s="183"/>
      <c r="SV20" s="107"/>
      <c r="SW20" s="183"/>
      <c r="SX20" s="107"/>
      <c r="SY20" s="183"/>
      <c r="SZ20" s="107"/>
      <c r="TA20" s="183"/>
      <c r="TB20" s="107"/>
      <c r="TC20" s="183"/>
      <c r="TD20" s="107"/>
      <c r="TE20" s="183"/>
      <c r="TF20" s="107"/>
      <c r="TG20" s="183"/>
      <c r="TH20" s="107"/>
      <c r="TI20" s="183"/>
      <c r="TJ20" s="107"/>
      <c r="TK20" s="183"/>
      <c r="TL20" s="107"/>
      <c r="TM20" s="183"/>
      <c r="TN20" s="107"/>
      <c r="TO20" s="183"/>
      <c r="TP20" s="107"/>
      <c r="TQ20" s="183"/>
      <c r="TR20" s="107"/>
      <c r="TS20" s="183"/>
      <c r="TT20" s="107"/>
      <c r="TU20" s="183"/>
      <c r="TV20" s="107"/>
      <c r="TW20" s="183"/>
      <c r="TX20" s="107"/>
      <c r="TY20" s="183"/>
      <c r="TZ20" s="107"/>
      <c r="UA20" s="183"/>
      <c r="UB20" s="107"/>
      <c r="UC20" s="183"/>
      <c r="UD20" s="107"/>
      <c r="UE20" s="183"/>
      <c r="UF20" s="107"/>
      <c r="UG20" s="183"/>
      <c r="UH20" s="107"/>
      <c r="UI20" s="183"/>
      <c r="UJ20" s="107"/>
      <c r="UK20" s="183"/>
      <c r="UL20" s="107"/>
      <c r="UM20" s="183"/>
      <c r="UN20" s="107"/>
      <c r="UO20" s="183"/>
      <c r="UP20" s="107"/>
      <c r="UQ20" s="183"/>
      <c r="UR20" s="107"/>
      <c r="US20" s="183"/>
      <c r="UT20" s="107"/>
      <c r="UU20" s="183"/>
      <c r="UV20" s="107"/>
      <c r="UW20" s="183"/>
      <c r="UX20" s="107"/>
      <c r="UY20" s="183"/>
      <c r="UZ20" s="107"/>
      <c r="VA20" s="183"/>
      <c r="VB20" s="107"/>
      <c r="VC20" s="183"/>
      <c r="VD20" s="107"/>
      <c r="VE20" s="183"/>
      <c r="VF20" s="107"/>
      <c r="VG20" s="183"/>
      <c r="VH20" s="107"/>
      <c r="VI20" s="183"/>
      <c r="VJ20" s="107"/>
      <c r="VK20" s="183"/>
      <c r="VL20" s="107"/>
      <c r="VM20" s="183"/>
      <c r="VN20" s="107"/>
      <c r="VO20" s="183"/>
      <c r="VP20" s="107"/>
      <c r="VQ20" s="183"/>
      <c r="VR20" s="107"/>
      <c r="VS20" s="183"/>
      <c r="VT20" s="107"/>
      <c r="VU20" s="183"/>
      <c r="VV20" s="107"/>
      <c r="VW20" s="183"/>
      <c r="VX20" s="107"/>
      <c r="VY20" s="183"/>
      <c r="VZ20" s="107"/>
      <c r="WA20" s="183"/>
      <c r="WB20" s="107"/>
      <c r="WC20" s="183"/>
      <c r="WD20" s="107"/>
      <c r="WE20" s="183"/>
      <c r="WF20" s="107"/>
      <c r="WG20" s="183"/>
      <c r="WH20" s="107"/>
      <c r="WI20" s="183"/>
      <c r="WJ20" s="107"/>
      <c r="WK20" s="183"/>
      <c r="WL20" s="107"/>
      <c r="WM20" s="183"/>
      <c r="WN20" s="107"/>
      <c r="WO20" s="183"/>
      <c r="WP20" s="107"/>
      <c r="WQ20" s="183"/>
      <c r="WR20" s="107"/>
      <c r="WS20" s="183"/>
      <c r="WT20" s="107"/>
      <c r="WU20" s="183"/>
      <c r="WV20" s="107"/>
      <c r="WW20" s="183"/>
      <c r="WX20" s="107"/>
      <c r="WY20" s="183"/>
      <c r="WZ20" s="107"/>
      <c r="XA20" s="183"/>
      <c r="XB20" s="107"/>
      <c r="XC20" s="183"/>
      <c r="XD20" s="107"/>
      <c r="XE20" s="183"/>
      <c r="XF20" s="107"/>
      <c r="XG20" s="183"/>
      <c r="XH20" s="107"/>
      <c r="XI20" s="183"/>
      <c r="XJ20" s="107"/>
      <c r="XK20" s="183"/>
      <c r="XL20" s="107"/>
      <c r="XM20" s="183"/>
      <c r="XN20" s="107"/>
      <c r="XO20" s="183"/>
      <c r="XP20" s="107"/>
      <c r="XQ20" s="183"/>
      <c r="XR20" s="107"/>
      <c r="XS20" s="183"/>
      <c r="XT20" s="107"/>
      <c r="XU20" s="183"/>
      <c r="XV20" s="107"/>
      <c r="XW20" s="183"/>
      <c r="XX20" s="107"/>
      <c r="XY20" s="183"/>
      <c r="XZ20" s="107"/>
      <c r="YA20" s="183"/>
      <c r="YB20" s="107"/>
      <c r="YC20" s="183"/>
      <c r="YD20" s="107"/>
      <c r="YE20" s="183"/>
      <c r="YF20" s="107"/>
      <c r="YG20" s="183"/>
      <c r="YH20" s="107"/>
      <c r="YI20" s="183"/>
      <c r="YJ20" s="107"/>
      <c r="YK20" s="183"/>
      <c r="YL20" s="107"/>
      <c r="YM20" s="183"/>
      <c r="YN20" s="107"/>
      <c r="YO20" s="183"/>
      <c r="YP20" s="107"/>
      <c r="YQ20" s="183"/>
      <c r="YR20" s="107"/>
      <c r="YS20" s="183"/>
      <c r="YT20" s="107"/>
      <c r="YU20" s="183"/>
      <c r="YV20" s="107"/>
      <c r="YW20" s="183"/>
      <c r="YX20" s="107"/>
      <c r="YY20" s="183"/>
      <c r="YZ20" s="107"/>
      <c r="ZA20" s="183"/>
      <c r="ZB20" s="107"/>
      <c r="ZC20" s="183"/>
      <c r="ZD20" s="107"/>
      <c r="ZE20" s="183"/>
      <c r="ZF20" s="107"/>
      <c r="ZG20" s="183"/>
      <c r="ZH20" s="107"/>
      <c r="ZI20" s="183"/>
      <c r="ZJ20" s="107"/>
      <c r="ZK20" s="183"/>
      <c r="ZL20" s="107"/>
      <c r="ZM20" s="183"/>
      <c r="ZN20" s="107"/>
      <c r="ZO20" s="183"/>
      <c r="ZP20" s="107"/>
      <c r="ZQ20" s="183"/>
      <c r="ZR20" s="107"/>
      <c r="ZS20" s="183"/>
      <c r="ZT20" s="107"/>
      <c r="ZU20" s="183"/>
      <c r="ZV20" s="107"/>
      <c r="ZW20" s="183"/>
      <c r="ZX20" s="107"/>
      <c r="ZY20" s="183"/>
      <c r="ZZ20" s="107"/>
      <c r="AAA20" s="183"/>
      <c r="AAB20" s="107"/>
      <c r="AAC20" s="183"/>
      <c r="AAD20" s="107"/>
      <c r="AAE20" s="183"/>
      <c r="AAF20" s="107"/>
      <c r="AAG20" s="183"/>
      <c r="AAH20" s="107"/>
      <c r="AAI20" s="183"/>
      <c r="AAJ20" s="107"/>
      <c r="AAK20" s="183"/>
      <c r="AAL20" s="107"/>
      <c r="AAM20" s="183"/>
      <c r="AAN20" s="107"/>
      <c r="AAO20" s="183"/>
      <c r="AAP20" s="107"/>
      <c r="AAQ20" s="183"/>
      <c r="AAR20" s="107"/>
      <c r="AAS20" s="183"/>
      <c r="AAT20" s="107"/>
      <c r="AAU20" s="183"/>
      <c r="AAV20" s="107"/>
      <c r="AAW20" s="183"/>
      <c r="AAX20" s="107"/>
      <c r="AAY20" s="183"/>
      <c r="AAZ20" s="107"/>
      <c r="ABA20" s="183"/>
      <c r="ABB20" s="107"/>
      <c r="ABC20" s="183"/>
      <c r="ABD20" s="107"/>
      <c r="ABE20" s="183"/>
      <c r="ABF20" s="107"/>
      <c r="ABG20" s="183"/>
      <c r="ABH20" s="107"/>
      <c r="ABI20" s="183"/>
      <c r="ABJ20" s="107"/>
      <c r="ABK20" s="183"/>
      <c r="ABL20" s="107"/>
      <c r="ABM20" s="183"/>
      <c r="ABN20" s="107"/>
      <c r="ABO20" s="183"/>
      <c r="ABP20" s="107"/>
      <c r="ABQ20" s="183"/>
      <c r="ABR20" s="107"/>
      <c r="ABS20" s="183"/>
      <c r="ABT20" s="107"/>
      <c r="ABU20" s="183"/>
      <c r="ABV20" s="107"/>
      <c r="ABW20" s="183"/>
      <c r="ABX20" s="107"/>
      <c r="ABY20" s="183"/>
      <c r="ABZ20" s="107"/>
      <c r="ACA20" s="183"/>
      <c r="ACB20" s="107"/>
      <c r="ACC20" s="183"/>
      <c r="ACD20" s="107"/>
      <c r="ACE20" s="183"/>
      <c r="ACF20" s="107"/>
      <c r="ACG20" s="183"/>
      <c r="ACH20" s="107"/>
      <c r="ACI20" s="183"/>
      <c r="ACJ20" s="107"/>
      <c r="ACK20" s="183"/>
      <c r="ACL20" s="107"/>
      <c r="ACM20" s="183"/>
      <c r="ACN20" s="107"/>
      <c r="ACO20" s="183"/>
      <c r="ACP20" s="107"/>
      <c r="ACQ20" s="183"/>
      <c r="ACR20" s="107"/>
      <c r="ACS20" s="183"/>
      <c r="ACT20" s="107"/>
      <c r="ACU20" s="183"/>
      <c r="ACV20" s="107"/>
      <c r="ACW20" s="183"/>
      <c r="ACX20" s="107"/>
      <c r="ACY20" s="183"/>
      <c r="ACZ20" s="107"/>
      <c r="ADA20" s="183"/>
      <c r="ADB20" s="107"/>
      <c r="ADC20" s="183"/>
      <c r="ADD20" s="107"/>
      <c r="ADE20" s="183"/>
      <c r="ADF20" s="107"/>
      <c r="ADG20" s="183"/>
      <c r="ADH20" s="107"/>
      <c r="ADI20" s="183"/>
      <c r="ADJ20" s="107"/>
      <c r="ADK20" s="183"/>
      <c r="ADL20" s="107"/>
      <c r="ADM20" s="183"/>
      <c r="ADN20" s="107"/>
      <c r="ADO20" s="183"/>
      <c r="ADP20" s="107"/>
      <c r="ADQ20" s="183"/>
      <c r="ADR20" s="107"/>
      <c r="ADS20" s="183"/>
      <c r="ADT20" s="107"/>
      <c r="ADU20" s="183"/>
      <c r="ADV20" s="107"/>
      <c r="ADW20" s="183"/>
      <c r="ADX20" s="107"/>
      <c r="ADY20" s="183"/>
      <c r="ADZ20" s="107"/>
      <c r="AEA20" s="183"/>
      <c r="AEB20" s="107"/>
      <c r="AEC20" s="183"/>
      <c r="AED20" s="107"/>
      <c r="AEE20" s="183"/>
      <c r="AEF20" s="107"/>
      <c r="AEG20" s="183"/>
      <c r="AEH20" s="107"/>
      <c r="AEI20" s="183"/>
      <c r="AEJ20" s="107"/>
      <c r="AEK20" s="183"/>
      <c r="AEL20" s="107"/>
      <c r="AEM20" s="183"/>
      <c r="AEN20" s="107"/>
      <c r="AEO20" s="183"/>
      <c r="AEP20" s="107"/>
      <c r="AEQ20" s="183"/>
      <c r="AER20" s="107"/>
      <c r="AES20" s="183"/>
      <c r="AET20" s="107"/>
      <c r="AEU20" s="183"/>
      <c r="AEV20" s="107"/>
      <c r="AEW20" s="183"/>
      <c r="AEX20" s="107"/>
      <c r="AEY20" s="183"/>
      <c r="AEZ20" s="107"/>
      <c r="AFA20" s="183"/>
      <c r="AFB20" s="107"/>
      <c r="AFC20" s="183"/>
      <c r="AFD20" s="107"/>
      <c r="AFE20" s="183"/>
      <c r="AFF20" s="107"/>
      <c r="AFG20" s="183"/>
      <c r="AFH20" s="107"/>
      <c r="AFI20" s="183"/>
      <c r="AFJ20" s="107"/>
      <c r="AFK20" s="183"/>
      <c r="AFL20" s="107"/>
      <c r="AFM20" s="183"/>
      <c r="AFN20" s="107"/>
      <c r="AFO20" s="183"/>
      <c r="AFP20" s="107"/>
      <c r="AFQ20" s="183"/>
      <c r="AFR20" s="107"/>
      <c r="AFS20" s="183"/>
      <c r="AFT20" s="107"/>
      <c r="AFU20" s="183"/>
      <c r="AFV20" s="107"/>
      <c r="AFW20" s="183"/>
      <c r="AFX20" s="107"/>
      <c r="AFY20" s="183"/>
      <c r="AFZ20" s="107"/>
      <c r="AGA20" s="183"/>
      <c r="AGB20" s="107"/>
      <c r="AGC20" s="183"/>
      <c r="AGD20" s="107"/>
      <c r="AGE20" s="183"/>
      <c r="AGF20" s="107"/>
      <c r="AGG20" s="183"/>
      <c r="AGH20" s="107"/>
      <c r="AGI20" s="183"/>
      <c r="AGJ20" s="107"/>
      <c r="AGK20" s="183"/>
      <c r="AGL20" s="107"/>
      <c r="AGM20" s="183"/>
      <c r="AGN20" s="107"/>
      <c r="AGO20" s="183"/>
      <c r="AGP20" s="107"/>
      <c r="AGQ20" s="183"/>
      <c r="AGR20" s="107"/>
      <c r="AGS20" s="183"/>
      <c r="AGT20" s="107"/>
      <c r="AGU20" s="183"/>
      <c r="AGV20" s="107"/>
      <c r="AGW20" s="183"/>
      <c r="AGX20" s="107"/>
      <c r="AGY20" s="183"/>
      <c r="AGZ20" s="107"/>
      <c r="AHA20" s="183"/>
      <c r="AHB20" s="107"/>
      <c r="AHC20" s="183"/>
      <c r="AHD20" s="107"/>
      <c r="AHE20" s="183"/>
      <c r="AHF20" s="107"/>
      <c r="AHG20" s="183"/>
      <c r="AHH20" s="107"/>
      <c r="AHI20" s="183"/>
      <c r="AHJ20" s="107"/>
      <c r="AHK20" s="183"/>
      <c r="AHL20" s="107"/>
      <c r="AHM20" s="183"/>
      <c r="AHN20" s="107"/>
      <c r="AHO20" s="183"/>
      <c r="AHP20" s="107"/>
      <c r="AHQ20" s="183"/>
      <c r="AHR20" s="107"/>
      <c r="AHS20" s="183"/>
      <c r="AHT20" s="107"/>
      <c r="AHU20" s="183"/>
      <c r="AHV20" s="107"/>
      <c r="AHW20" s="183"/>
      <c r="AHX20" s="107"/>
      <c r="AHY20" s="183"/>
      <c r="AHZ20" s="107"/>
      <c r="AIA20" s="183"/>
      <c r="AIB20" s="107"/>
      <c r="AIC20" s="183"/>
      <c r="AID20" s="107"/>
      <c r="AIE20" s="183"/>
      <c r="AIF20" s="107"/>
      <c r="AIG20" s="183"/>
      <c r="AIH20" s="107"/>
      <c r="AII20" s="183"/>
      <c r="AIJ20" s="107"/>
      <c r="AIK20" s="183"/>
      <c r="AIL20" s="107"/>
      <c r="AIM20" s="183"/>
      <c r="AIN20" s="107"/>
      <c r="AIO20" s="183"/>
      <c r="AIP20" s="107"/>
      <c r="AIQ20" s="183"/>
      <c r="AIR20" s="107"/>
      <c r="AIS20" s="183"/>
      <c r="AIT20" s="107"/>
      <c r="AIU20" s="183"/>
      <c r="AIV20" s="107"/>
      <c r="AIW20" s="183"/>
      <c r="AIX20" s="107"/>
      <c r="AIY20" s="183"/>
      <c r="AIZ20" s="107"/>
      <c r="AJA20" s="183"/>
      <c r="AJB20" s="107"/>
      <c r="AJC20" s="183"/>
      <c r="AJD20" s="107"/>
      <c r="AJE20" s="183"/>
      <c r="AJF20" s="107"/>
      <c r="AJG20" s="183"/>
      <c r="AJH20" s="107"/>
      <c r="AJI20" s="183"/>
      <c r="AJJ20" s="107"/>
      <c r="AJK20" s="183"/>
      <c r="AJL20" s="107"/>
      <c r="AJM20" s="183"/>
      <c r="AJN20" s="107"/>
      <c r="AJO20" s="183"/>
      <c r="AJP20" s="107"/>
      <c r="AJQ20" s="183"/>
      <c r="AJR20" s="107"/>
      <c r="AJS20" s="183"/>
      <c r="AJT20" s="107"/>
      <c r="AJU20" s="183"/>
      <c r="AJV20" s="107"/>
      <c r="AJW20" s="183"/>
      <c r="AJX20" s="107"/>
      <c r="AJY20" s="183"/>
      <c r="AJZ20" s="107"/>
      <c r="AKA20" s="183"/>
      <c r="AKB20" s="107"/>
      <c r="AKC20" s="183"/>
      <c r="AKD20" s="107"/>
      <c r="AKE20" s="183"/>
      <c r="AKF20" s="107"/>
      <c r="AKG20" s="183"/>
      <c r="AKH20" s="107"/>
      <c r="AKI20" s="183"/>
      <c r="AKJ20" s="107"/>
      <c r="AKK20" s="183"/>
      <c r="AKL20" s="107"/>
      <c r="AKM20" s="183"/>
      <c r="AKN20" s="107"/>
      <c r="AKO20" s="183"/>
      <c r="AKP20" s="107"/>
      <c r="AKQ20" s="183"/>
      <c r="AKR20" s="107"/>
      <c r="AKS20" s="183"/>
      <c r="AKT20" s="107"/>
      <c r="AKU20" s="183"/>
      <c r="AKV20" s="107"/>
      <c r="AKW20" s="183"/>
      <c r="AKX20" s="107"/>
      <c r="AKY20" s="183"/>
      <c r="AKZ20" s="107"/>
      <c r="ALA20" s="183"/>
      <c r="ALB20" s="107"/>
      <c r="ALC20" s="183"/>
      <c r="ALD20" s="107"/>
      <c r="ALE20" s="183"/>
      <c r="ALF20" s="107"/>
      <c r="ALG20" s="183"/>
      <c r="ALH20" s="107"/>
      <c r="ALI20" s="183"/>
      <c r="ALJ20" s="107"/>
      <c r="ALK20" s="183"/>
      <c r="ALL20" s="107"/>
      <c r="ALM20" s="183"/>
      <c r="ALN20" s="107"/>
      <c r="ALO20" s="183"/>
      <c r="ALP20" s="107"/>
      <c r="ALQ20" s="183"/>
      <c r="ALR20" s="107"/>
      <c r="ALS20" s="183"/>
      <c r="ALT20" s="107"/>
      <c r="ALU20" s="183"/>
      <c r="ALV20" s="107"/>
      <c r="ALW20" s="183"/>
      <c r="ALX20" s="107"/>
      <c r="ALY20" s="183"/>
      <c r="ALZ20" s="107"/>
      <c r="AMA20" s="183"/>
      <c r="AMB20" s="107"/>
      <c r="AMC20" s="183"/>
      <c r="AMD20" s="107"/>
      <c r="AME20" s="183"/>
      <c r="AMF20" s="107"/>
      <c r="AMG20" s="183"/>
      <c r="AMH20" s="107"/>
      <c r="AMI20" s="183"/>
      <c r="AMJ20" s="107"/>
      <c r="AMK20" s="183"/>
      <c r="AML20" s="107"/>
      <c r="AMM20" s="183"/>
      <c r="AMN20" s="107"/>
      <c r="AMO20" s="183"/>
      <c r="AMP20" s="107"/>
      <c r="AMQ20" s="183"/>
      <c r="AMR20" s="107"/>
      <c r="AMS20" s="183"/>
      <c r="AMT20" s="107"/>
      <c r="AMU20" s="183"/>
      <c r="AMV20" s="107"/>
      <c r="AMW20" s="183"/>
      <c r="AMX20" s="107"/>
      <c r="AMY20" s="183"/>
      <c r="AMZ20" s="107"/>
      <c r="ANA20" s="183"/>
      <c r="ANB20" s="107"/>
      <c r="ANC20" s="183"/>
      <c r="AND20" s="107"/>
      <c r="ANE20" s="183"/>
      <c r="ANF20" s="107"/>
      <c r="ANG20" s="183"/>
      <c r="ANH20" s="107"/>
      <c r="ANI20" s="183"/>
      <c r="ANJ20" s="107"/>
      <c r="ANK20" s="183"/>
      <c r="ANL20" s="107"/>
      <c r="ANM20" s="183"/>
      <c r="ANN20" s="107"/>
      <c r="ANO20" s="183"/>
      <c r="ANP20" s="107"/>
      <c r="ANQ20" s="183"/>
      <c r="ANR20" s="107"/>
      <c r="ANS20" s="183"/>
      <c r="ANT20" s="107"/>
      <c r="ANU20" s="183"/>
      <c r="ANV20" s="107"/>
      <c r="ANW20" s="183"/>
      <c r="ANX20" s="107"/>
      <c r="ANY20" s="183"/>
      <c r="ANZ20" s="107"/>
      <c r="AOA20" s="183"/>
      <c r="AOB20" s="107"/>
      <c r="AOC20" s="183"/>
      <c r="AOD20" s="107"/>
      <c r="AOE20" s="183"/>
      <c r="AOF20" s="107"/>
      <c r="AOG20" s="183"/>
      <c r="AOH20" s="107"/>
      <c r="AOI20" s="183"/>
      <c r="AOJ20" s="107"/>
      <c r="AOK20" s="183"/>
      <c r="AOL20" s="107"/>
      <c r="AOM20" s="183"/>
      <c r="AON20" s="107"/>
      <c r="AOO20" s="183"/>
      <c r="AOP20" s="107"/>
      <c r="AOQ20" s="183"/>
      <c r="AOR20" s="107"/>
      <c r="AOS20" s="183"/>
      <c r="AOT20" s="107"/>
      <c r="AOU20" s="183"/>
      <c r="AOV20" s="107"/>
      <c r="AOW20" s="183"/>
      <c r="AOX20" s="107"/>
      <c r="AOY20" s="183"/>
      <c r="AOZ20" s="107"/>
      <c r="APA20" s="183"/>
      <c r="APB20" s="107"/>
      <c r="APC20" s="183"/>
      <c r="APD20" s="107"/>
      <c r="APE20" s="183"/>
      <c r="APF20" s="107"/>
      <c r="APG20" s="183"/>
      <c r="APH20" s="107"/>
      <c r="API20" s="183"/>
      <c r="APJ20" s="107"/>
      <c r="APK20" s="183"/>
      <c r="APL20" s="107"/>
      <c r="APM20" s="183"/>
      <c r="APN20" s="107"/>
      <c r="APO20" s="183"/>
      <c r="APP20" s="107"/>
      <c r="APQ20" s="183"/>
      <c r="APR20" s="107"/>
      <c r="APS20" s="183"/>
      <c r="APT20" s="107"/>
      <c r="APU20" s="183"/>
      <c r="APV20" s="107"/>
      <c r="APW20" s="183"/>
      <c r="APX20" s="107"/>
      <c r="APY20" s="183"/>
      <c r="APZ20" s="107"/>
      <c r="AQA20" s="183"/>
      <c r="AQB20" s="107"/>
      <c r="AQC20" s="183"/>
      <c r="AQD20" s="107"/>
      <c r="AQE20" s="183"/>
      <c r="AQF20" s="107"/>
      <c r="AQG20" s="183"/>
      <c r="AQH20" s="107"/>
      <c r="AQI20" s="183"/>
      <c r="AQJ20" s="107"/>
      <c r="AQK20" s="183"/>
      <c r="AQL20" s="107"/>
      <c r="AQM20" s="183"/>
      <c r="AQN20" s="107"/>
      <c r="AQO20" s="183"/>
      <c r="AQP20" s="107"/>
      <c r="AQQ20" s="183"/>
      <c r="AQR20" s="107"/>
      <c r="AQS20" s="183"/>
      <c r="AQT20" s="107"/>
      <c r="AQU20" s="183"/>
      <c r="AQV20" s="107"/>
      <c r="AQW20" s="183"/>
      <c r="AQX20" s="107"/>
      <c r="AQY20" s="183"/>
      <c r="AQZ20" s="107"/>
      <c r="ARA20" s="183"/>
      <c r="ARB20" s="107"/>
      <c r="ARC20" s="183"/>
      <c r="ARD20" s="107"/>
      <c r="ARE20" s="183"/>
      <c r="ARF20" s="107"/>
      <c r="ARG20" s="183"/>
      <c r="ARH20" s="107"/>
      <c r="ARI20" s="183"/>
      <c r="ARJ20" s="107"/>
      <c r="ARK20" s="183"/>
      <c r="ARL20" s="107"/>
      <c r="ARM20" s="183"/>
      <c r="ARN20" s="107"/>
      <c r="ARO20" s="183"/>
      <c r="ARP20" s="107"/>
      <c r="ARQ20" s="183"/>
      <c r="ARR20" s="107"/>
      <c r="ARS20" s="183"/>
      <c r="ART20" s="107"/>
      <c r="ARU20" s="183"/>
      <c r="ARV20" s="107"/>
      <c r="ARW20" s="183"/>
      <c r="ARX20" s="107"/>
      <c r="ARY20" s="183"/>
      <c r="ARZ20" s="107"/>
      <c r="ASA20" s="183"/>
      <c r="ASB20" s="107"/>
      <c r="ASC20" s="183"/>
      <c r="ASD20" s="107"/>
      <c r="ASE20" s="183"/>
      <c r="ASF20" s="107"/>
      <c r="ASG20" s="183"/>
      <c r="ASH20" s="107"/>
      <c r="ASI20" s="183"/>
      <c r="ASJ20" s="107"/>
      <c r="ASK20" s="183"/>
      <c r="ASL20" s="107"/>
      <c r="ASM20" s="183"/>
      <c r="ASN20" s="107"/>
      <c r="ASO20" s="183"/>
      <c r="ASP20" s="107"/>
      <c r="ASQ20" s="183"/>
      <c r="ASR20" s="107"/>
      <c r="ASS20" s="183"/>
      <c r="AST20" s="107"/>
      <c r="ASU20" s="183"/>
      <c r="ASV20" s="107"/>
      <c r="ASW20" s="183"/>
      <c r="ASX20" s="107"/>
      <c r="ASY20" s="183"/>
      <c r="ASZ20" s="107"/>
      <c r="ATA20" s="183"/>
      <c r="ATB20" s="107"/>
      <c r="ATC20" s="183"/>
      <c r="ATD20" s="107"/>
      <c r="ATE20" s="183"/>
      <c r="ATF20" s="107"/>
      <c r="ATG20" s="183"/>
      <c r="ATH20" s="107"/>
      <c r="ATI20" s="183"/>
      <c r="ATJ20" s="107"/>
      <c r="ATK20" s="183"/>
      <c r="ATL20" s="107"/>
      <c r="ATM20" s="183"/>
      <c r="ATN20" s="107"/>
      <c r="ATO20" s="183"/>
      <c r="ATP20" s="107"/>
      <c r="ATQ20" s="183"/>
      <c r="ATR20" s="107"/>
      <c r="ATS20" s="183"/>
      <c r="ATT20" s="107"/>
      <c r="ATU20" s="183"/>
      <c r="ATV20" s="107"/>
      <c r="ATW20" s="183"/>
      <c r="ATX20" s="107"/>
      <c r="ATY20" s="183"/>
      <c r="ATZ20" s="107"/>
      <c r="AUA20" s="183"/>
      <c r="AUB20" s="107"/>
      <c r="AUC20" s="183"/>
      <c r="AUD20" s="107"/>
      <c r="AUE20" s="183"/>
      <c r="AUF20" s="107"/>
      <c r="AUG20" s="183"/>
      <c r="AUH20" s="107"/>
      <c r="AUI20" s="183"/>
      <c r="AUJ20" s="107"/>
      <c r="AUK20" s="183"/>
      <c r="AUL20" s="107"/>
      <c r="AUM20" s="183"/>
      <c r="AUN20" s="107"/>
      <c r="AUO20" s="183"/>
      <c r="AUP20" s="107"/>
      <c r="AUQ20" s="183"/>
      <c r="AUR20" s="107"/>
      <c r="AUS20" s="183"/>
      <c r="AUT20" s="107"/>
      <c r="AUU20" s="183"/>
      <c r="AUV20" s="107"/>
      <c r="AUW20" s="183"/>
      <c r="AUX20" s="107"/>
      <c r="AUY20" s="183"/>
      <c r="AUZ20" s="107"/>
      <c r="AVA20" s="183"/>
      <c r="AVB20" s="107"/>
      <c r="AVC20" s="183"/>
      <c r="AVD20" s="107"/>
      <c r="AVE20" s="183"/>
      <c r="AVF20" s="107"/>
      <c r="AVG20" s="183"/>
      <c r="AVH20" s="107"/>
      <c r="AVI20" s="183"/>
      <c r="AVJ20" s="107"/>
      <c r="AVK20" s="183"/>
      <c r="AVL20" s="107"/>
      <c r="AVM20" s="183"/>
      <c r="AVN20" s="107"/>
      <c r="AVO20" s="183"/>
      <c r="AVP20" s="107"/>
      <c r="AVQ20" s="183"/>
      <c r="AVR20" s="107"/>
      <c r="AVS20" s="183"/>
      <c r="AVT20" s="107"/>
      <c r="AVU20" s="183"/>
      <c r="AVV20" s="107"/>
      <c r="AVW20" s="183"/>
      <c r="AVX20" s="107"/>
      <c r="AVY20" s="183"/>
      <c r="AVZ20" s="107"/>
      <c r="AWA20" s="183"/>
      <c r="AWB20" s="107"/>
      <c r="AWC20" s="183"/>
      <c r="AWD20" s="107"/>
      <c r="AWE20" s="183"/>
      <c r="AWF20" s="107"/>
      <c r="AWG20" s="183"/>
      <c r="AWH20" s="107"/>
      <c r="AWI20" s="183"/>
      <c r="AWJ20" s="107"/>
      <c r="AWK20" s="183"/>
      <c r="AWL20" s="107"/>
      <c r="AWM20" s="183"/>
      <c r="AWN20" s="107"/>
      <c r="AWO20" s="183"/>
      <c r="AWP20" s="107"/>
      <c r="AWQ20" s="183"/>
      <c r="AWR20" s="107"/>
      <c r="AWS20" s="183"/>
      <c r="AWT20" s="107"/>
      <c r="AWU20" s="183"/>
      <c r="AWV20" s="107"/>
      <c r="AWW20" s="183"/>
      <c r="AWX20" s="107"/>
      <c r="AWY20" s="183"/>
      <c r="AWZ20" s="107"/>
      <c r="AXA20" s="183"/>
      <c r="AXB20" s="107"/>
      <c r="AXC20" s="183"/>
      <c r="AXD20" s="107"/>
      <c r="AXE20" s="183"/>
      <c r="AXF20" s="107"/>
      <c r="AXG20" s="183"/>
      <c r="AXH20" s="107"/>
      <c r="AXI20" s="183"/>
      <c r="AXJ20" s="107"/>
      <c r="AXK20" s="183"/>
      <c r="AXL20" s="107"/>
      <c r="AXM20" s="183"/>
      <c r="AXN20" s="107"/>
      <c r="AXO20" s="183"/>
      <c r="AXP20" s="107"/>
      <c r="AXQ20" s="183"/>
      <c r="AXR20" s="107"/>
      <c r="AXS20" s="183"/>
      <c r="AXT20" s="107"/>
      <c r="AXU20" s="183"/>
      <c r="AXV20" s="107"/>
      <c r="AXW20" s="183"/>
      <c r="AXX20" s="107"/>
      <c r="AXY20" s="183"/>
      <c r="AXZ20" s="107"/>
      <c r="AYA20" s="183"/>
      <c r="AYB20" s="107"/>
      <c r="AYC20" s="183"/>
      <c r="AYD20" s="107"/>
      <c r="AYE20" s="183"/>
      <c r="AYF20" s="107"/>
      <c r="AYG20" s="183"/>
      <c r="AYH20" s="107"/>
      <c r="AYI20" s="183"/>
      <c r="AYJ20" s="107"/>
      <c r="AYK20" s="183"/>
      <c r="AYL20" s="107"/>
      <c r="AYM20" s="183"/>
      <c r="AYN20" s="107"/>
      <c r="AYO20" s="183"/>
      <c r="AYP20" s="107"/>
      <c r="AYQ20" s="183"/>
      <c r="AYR20" s="107"/>
      <c r="AYS20" s="183"/>
      <c r="AYT20" s="107"/>
      <c r="AYU20" s="183"/>
      <c r="AYV20" s="107"/>
      <c r="AYW20" s="183"/>
      <c r="AYX20" s="107"/>
      <c r="AYY20" s="183"/>
      <c r="AYZ20" s="107"/>
      <c r="AZA20" s="183"/>
      <c r="AZB20" s="107"/>
      <c r="AZC20" s="183"/>
      <c r="AZD20" s="107"/>
      <c r="AZE20" s="183"/>
      <c r="AZF20" s="107"/>
      <c r="AZG20" s="183"/>
      <c r="AZH20" s="107"/>
      <c r="AZI20" s="183"/>
      <c r="AZJ20" s="107"/>
      <c r="AZK20" s="183"/>
      <c r="AZL20" s="107"/>
      <c r="AZM20" s="183"/>
      <c r="AZN20" s="107"/>
      <c r="AZO20" s="183"/>
      <c r="AZP20" s="107"/>
      <c r="AZQ20" s="183"/>
      <c r="AZR20" s="107"/>
      <c r="AZS20" s="183"/>
      <c r="AZT20" s="107"/>
      <c r="AZU20" s="183"/>
      <c r="AZV20" s="107"/>
      <c r="AZW20" s="183"/>
      <c r="AZX20" s="107"/>
      <c r="AZY20" s="183"/>
      <c r="AZZ20" s="107"/>
      <c r="BAA20" s="183"/>
      <c r="BAB20" s="107"/>
      <c r="BAC20" s="183"/>
      <c r="BAD20" s="107"/>
      <c r="BAE20" s="183"/>
      <c r="BAF20" s="107"/>
      <c r="BAG20" s="183"/>
      <c r="BAH20" s="107"/>
      <c r="BAI20" s="183"/>
      <c r="BAJ20" s="107"/>
      <c r="BAK20" s="183"/>
      <c r="BAL20" s="107"/>
      <c r="BAM20" s="183"/>
      <c r="BAN20" s="107"/>
      <c r="BAO20" s="183"/>
      <c r="BAP20" s="107"/>
      <c r="BAQ20" s="183"/>
      <c r="BAR20" s="107"/>
      <c r="BAS20" s="183"/>
      <c r="BAT20" s="107"/>
      <c r="BAU20" s="183"/>
      <c r="BAV20" s="107"/>
      <c r="BAW20" s="183"/>
      <c r="BAX20" s="107"/>
      <c r="BAY20" s="183"/>
      <c r="BAZ20" s="107"/>
      <c r="BBA20" s="183"/>
      <c r="BBB20" s="107"/>
      <c r="BBC20" s="183"/>
      <c r="BBD20" s="107"/>
      <c r="BBE20" s="183"/>
      <c r="BBF20" s="107"/>
      <c r="BBG20" s="183"/>
      <c r="BBH20" s="107"/>
      <c r="BBI20" s="183"/>
      <c r="BBJ20" s="107"/>
      <c r="BBK20" s="183"/>
      <c r="BBL20" s="107"/>
      <c r="BBM20" s="183"/>
      <c r="BBN20" s="107"/>
      <c r="BBO20" s="183"/>
      <c r="BBP20" s="107"/>
      <c r="BBQ20" s="183"/>
      <c r="BBR20" s="107"/>
      <c r="BBS20" s="183"/>
      <c r="BBT20" s="107"/>
      <c r="BBU20" s="183"/>
      <c r="BBV20" s="107"/>
      <c r="BBW20" s="183"/>
      <c r="BBX20" s="107"/>
      <c r="BBY20" s="183"/>
      <c r="BBZ20" s="107"/>
      <c r="BCA20" s="183"/>
      <c r="BCB20" s="107"/>
      <c r="BCC20" s="183"/>
      <c r="BCD20" s="107"/>
      <c r="BCE20" s="183"/>
      <c r="BCF20" s="107"/>
      <c r="BCG20" s="183"/>
      <c r="BCH20" s="107"/>
      <c r="BCI20" s="183"/>
      <c r="BCJ20" s="107"/>
      <c r="BCK20" s="183"/>
      <c r="BCL20" s="107"/>
      <c r="BCM20" s="183"/>
      <c r="BCN20" s="107"/>
      <c r="BCO20" s="183"/>
      <c r="BCP20" s="107"/>
      <c r="BCQ20" s="183"/>
      <c r="BCR20" s="107"/>
      <c r="BCS20" s="183"/>
      <c r="BCT20" s="107"/>
      <c r="BCU20" s="183"/>
      <c r="BCV20" s="107"/>
      <c r="BCW20" s="183"/>
      <c r="BCX20" s="107"/>
      <c r="BCY20" s="183"/>
      <c r="BCZ20" s="107"/>
      <c r="BDA20" s="183"/>
      <c r="BDB20" s="107"/>
      <c r="BDC20" s="183"/>
      <c r="BDD20" s="107"/>
      <c r="BDE20" s="183"/>
      <c r="BDF20" s="107"/>
      <c r="BDG20" s="183"/>
      <c r="BDH20" s="107"/>
      <c r="BDI20" s="183"/>
      <c r="BDJ20" s="107"/>
      <c r="BDK20" s="183"/>
      <c r="BDL20" s="107"/>
      <c r="BDM20" s="183"/>
      <c r="BDN20" s="107"/>
      <c r="BDO20" s="183"/>
      <c r="BDP20" s="107"/>
      <c r="BDQ20" s="183"/>
      <c r="BDR20" s="107"/>
      <c r="BDS20" s="183"/>
      <c r="BDT20" s="107"/>
      <c r="BDU20" s="183"/>
      <c r="BDV20" s="107"/>
      <c r="BDW20" s="183"/>
      <c r="BDX20" s="107"/>
      <c r="BDY20" s="183"/>
      <c r="BDZ20" s="107"/>
      <c r="BEA20" s="183"/>
      <c r="BEB20" s="107"/>
      <c r="BEC20" s="183"/>
      <c r="BED20" s="107"/>
      <c r="BEE20" s="183"/>
      <c r="BEF20" s="107"/>
      <c r="BEG20" s="183"/>
      <c r="BEH20" s="107"/>
      <c r="BEI20" s="183"/>
      <c r="BEJ20" s="107"/>
      <c r="BEK20" s="183"/>
      <c r="BEL20" s="107"/>
      <c r="BEM20" s="183"/>
      <c r="BEN20" s="107"/>
      <c r="BEO20" s="183"/>
      <c r="BEP20" s="107"/>
      <c r="BEQ20" s="183"/>
      <c r="BER20" s="107"/>
      <c r="BES20" s="183"/>
      <c r="BET20" s="107"/>
      <c r="BEU20" s="183"/>
      <c r="BEV20" s="107"/>
      <c r="BEW20" s="183"/>
      <c r="BEX20" s="107"/>
      <c r="BEY20" s="183"/>
      <c r="BEZ20" s="107"/>
      <c r="BFA20" s="183"/>
      <c r="BFB20" s="107"/>
      <c r="BFC20" s="183"/>
      <c r="BFD20" s="107"/>
      <c r="BFE20" s="183"/>
      <c r="BFF20" s="107"/>
      <c r="BFG20" s="183"/>
      <c r="BFH20" s="107"/>
      <c r="BFI20" s="183"/>
      <c r="BFJ20" s="107"/>
      <c r="BFK20" s="183"/>
      <c r="BFL20" s="107"/>
      <c r="BFM20" s="183"/>
      <c r="BFN20" s="107"/>
      <c r="BFO20" s="183"/>
      <c r="BFP20" s="107"/>
      <c r="BFQ20" s="183"/>
      <c r="BFR20" s="107"/>
      <c r="BFS20" s="183"/>
      <c r="BFT20" s="107"/>
      <c r="BFU20" s="183"/>
      <c r="BFV20" s="107"/>
      <c r="BFW20" s="183"/>
      <c r="BFX20" s="107"/>
      <c r="BFY20" s="183"/>
      <c r="BFZ20" s="107"/>
      <c r="BGA20" s="183"/>
      <c r="BGB20" s="107"/>
      <c r="BGC20" s="183"/>
      <c r="BGD20" s="107"/>
      <c r="BGE20" s="183"/>
      <c r="BGF20" s="107"/>
      <c r="BGG20" s="183"/>
      <c r="BGH20" s="107"/>
      <c r="BGI20" s="183"/>
      <c r="BGJ20" s="107"/>
      <c r="BGK20" s="183"/>
      <c r="BGL20" s="107"/>
      <c r="BGM20" s="183"/>
      <c r="BGN20" s="107"/>
      <c r="BGO20" s="183"/>
      <c r="BGP20" s="107"/>
      <c r="BGQ20" s="183"/>
      <c r="BGR20" s="107"/>
      <c r="BGS20" s="183"/>
      <c r="BGT20" s="107"/>
      <c r="BGU20" s="183"/>
      <c r="BGV20" s="107"/>
      <c r="BGW20" s="183"/>
      <c r="BGX20" s="107"/>
      <c r="BGY20" s="183"/>
      <c r="BGZ20" s="107"/>
      <c r="BHA20" s="183"/>
      <c r="BHB20" s="107"/>
      <c r="BHC20" s="183"/>
      <c r="BHD20" s="107"/>
      <c r="BHE20" s="183"/>
      <c r="BHF20" s="107"/>
      <c r="BHG20" s="183"/>
      <c r="BHH20" s="107"/>
      <c r="BHI20" s="183"/>
      <c r="BHJ20" s="107"/>
      <c r="BHK20" s="183"/>
      <c r="BHL20" s="107"/>
      <c r="BHM20" s="183"/>
      <c r="BHN20" s="107"/>
      <c r="BHO20" s="183"/>
      <c r="BHP20" s="107"/>
      <c r="BHQ20" s="183"/>
      <c r="BHR20" s="107"/>
      <c r="BHS20" s="183"/>
      <c r="BHT20" s="107"/>
      <c r="BHU20" s="183"/>
      <c r="BHV20" s="107"/>
      <c r="BHW20" s="183"/>
      <c r="BHX20" s="107"/>
      <c r="BHY20" s="183"/>
      <c r="BHZ20" s="107"/>
      <c r="BIA20" s="183"/>
      <c r="BIB20" s="107"/>
      <c r="BIC20" s="183"/>
      <c r="BID20" s="107"/>
      <c r="BIE20" s="183"/>
      <c r="BIF20" s="107"/>
      <c r="BIG20" s="183"/>
      <c r="BIH20" s="107"/>
      <c r="BII20" s="183"/>
      <c r="BIJ20" s="107"/>
      <c r="BIK20" s="183"/>
      <c r="BIL20" s="107"/>
      <c r="BIM20" s="183"/>
      <c r="BIN20" s="107"/>
      <c r="BIO20" s="183"/>
      <c r="BIP20" s="107"/>
      <c r="BIQ20" s="183"/>
      <c r="BIR20" s="107"/>
      <c r="BIS20" s="183"/>
      <c r="BIT20" s="107"/>
      <c r="BIU20" s="183"/>
      <c r="BIV20" s="107"/>
      <c r="BIW20" s="183"/>
      <c r="BIX20" s="107"/>
      <c r="BIY20" s="183"/>
      <c r="BIZ20" s="107"/>
      <c r="BJA20" s="183"/>
      <c r="BJB20" s="107"/>
      <c r="BJC20" s="183"/>
      <c r="BJD20" s="107"/>
      <c r="BJE20" s="183"/>
      <c r="BJF20" s="107"/>
      <c r="BJG20" s="183"/>
      <c r="BJH20" s="107"/>
      <c r="BJI20" s="183"/>
      <c r="BJJ20" s="107"/>
      <c r="BJK20" s="183"/>
      <c r="BJL20" s="107"/>
      <c r="BJM20" s="183"/>
      <c r="BJN20" s="107"/>
      <c r="BJO20" s="183"/>
      <c r="BJP20" s="107"/>
      <c r="BJQ20" s="183"/>
      <c r="BJR20" s="107"/>
      <c r="BJS20" s="183"/>
      <c r="BJT20" s="107"/>
      <c r="BJU20" s="183"/>
      <c r="BJV20" s="107"/>
      <c r="BJW20" s="183"/>
      <c r="BJX20" s="107"/>
      <c r="BJY20" s="183"/>
      <c r="BJZ20" s="107"/>
      <c r="BKA20" s="183"/>
      <c r="BKB20" s="107"/>
      <c r="BKC20" s="183"/>
      <c r="BKD20" s="107"/>
      <c r="BKE20" s="183"/>
      <c r="BKF20" s="107"/>
      <c r="BKG20" s="183"/>
      <c r="BKH20" s="107"/>
      <c r="BKI20" s="183"/>
      <c r="BKJ20" s="107"/>
      <c r="BKK20" s="183"/>
      <c r="BKL20" s="107"/>
      <c r="BKM20" s="183"/>
      <c r="BKN20" s="107"/>
      <c r="BKO20" s="183"/>
      <c r="BKP20" s="107"/>
      <c r="BKQ20" s="183"/>
      <c r="BKR20" s="107"/>
      <c r="BKS20" s="183"/>
      <c r="BKT20" s="107"/>
      <c r="BKU20" s="183"/>
      <c r="BKV20" s="107"/>
      <c r="BKW20" s="183"/>
      <c r="BKX20" s="107"/>
      <c r="BKY20" s="183"/>
      <c r="BKZ20" s="107"/>
      <c r="BLA20" s="183"/>
      <c r="BLB20" s="107"/>
      <c r="BLC20" s="183"/>
      <c r="BLD20" s="107"/>
      <c r="BLE20" s="183"/>
      <c r="BLF20" s="107"/>
      <c r="BLG20" s="183"/>
      <c r="BLH20" s="107"/>
      <c r="BLI20" s="183"/>
      <c r="BLJ20" s="107"/>
      <c r="BLK20" s="183"/>
      <c r="BLL20" s="107"/>
      <c r="BLM20" s="183"/>
      <c r="BLN20" s="107"/>
      <c r="BLO20" s="183"/>
      <c r="BLP20" s="107"/>
      <c r="BLQ20" s="183"/>
      <c r="BLR20" s="107"/>
      <c r="BLS20" s="183"/>
      <c r="BLT20" s="107"/>
      <c r="BLU20" s="183"/>
      <c r="BLV20" s="107"/>
      <c r="BLW20" s="183"/>
      <c r="BLX20" s="107"/>
      <c r="BLY20" s="183"/>
      <c r="BLZ20" s="107"/>
      <c r="BMA20" s="183"/>
      <c r="BMB20" s="107"/>
      <c r="BMC20" s="183"/>
      <c r="BMD20" s="107"/>
      <c r="BME20" s="183"/>
      <c r="BMF20" s="107"/>
      <c r="BMG20" s="183"/>
      <c r="BMH20" s="107"/>
      <c r="BMI20" s="183"/>
      <c r="BMJ20" s="107"/>
      <c r="BMK20" s="183"/>
      <c r="BML20" s="107"/>
      <c r="BMM20" s="183"/>
      <c r="BMN20" s="107"/>
      <c r="BMO20" s="183"/>
      <c r="BMP20" s="107"/>
      <c r="BMQ20" s="183"/>
      <c r="BMR20" s="107"/>
      <c r="BMS20" s="183"/>
      <c r="BMT20" s="107"/>
      <c r="BMU20" s="183"/>
      <c r="BMV20" s="107"/>
      <c r="BMW20" s="183"/>
      <c r="BMX20" s="107"/>
      <c r="BMY20" s="183"/>
      <c r="BMZ20" s="107"/>
      <c r="BNA20" s="183"/>
      <c r="BNB20" s="107"/>
      <c r="BNC20" s="183"/>
      <c r="BND20" s="107"/>
      <c r="BNE20" s="183"/>
      <c r="BNF20" s="107"/>
      <c r="BNG20" s="183"/>
      <c r="BNH20" s="107"/>
      <c r="BNI20" s="183"/>
      <c r="BNJ20" s="107"/>
      <c r="BNK20" s="183"/>
      <c r="BNL20" s="107"/>
      <c r="BNM20" s="183"/>
      <c r="BNN20" s="107"/>
      <c r="BNO20" s="183"/>
      <c r="BNP20" s="107"/>
      <c r="BNQ20" s="183"/>
      <c r="BNR20" s="107"/>
      <c r="BNS20" s="183"/>
      <c r="BNT20" s="107"/>
      <c r="BNU20" s="183"/>
      <c r="BNV20" s="107"/>
      <c r="BNW20" s="183"/>
      <c r="BNX20" s="107"/>
      <c r="BNY20" s="183"/>
      <c r="BNZ20" s="107"/>
      <c r="BOA20" s="183"/>
      <c r="BOB20" s="107"/>
      <c r="BOC20" s="183"/>
      <c r="BOD20" s="107"/>
      <c r="BOE20" s="183"/>
      <c r="BOF20" s="107"/>
      <c r="BOG20" s="183"/>
      <c r="BOH20" s="107"/>
      <c r="BOI20" s="183"/>
      <c r="BOJ20" s="107"/>
      <c r="BOK20" s="183"/>
      <c r="BOL20" s="107"/>
      <c r="BOM20" s="183"/>
      <c r="BON20" s="107"/>
      <c r="BOO20" s="183"/>
      <c r="BOP20" s="107"/>
      <c r="BOQ20" s="183"/>
      <c r="BOR20" s="107"/>
      <c r="BOS20" s="183"/>
      <c r="BOT20" s="107"/>
      <c r="BOU20" s="183"/>
      <c r="BOV20" s="107"/>
      <c r="BOW20" s="183"/>
      <c r="BOX20" s="107"/>
      <c r="BOY20" s="183"/>
      <c r="BOZ20" s="107"/>
      <c r="BPA20" s="183"/>
      <c r="BPB20" s="107"/>
      <c r="BPC20" s="183"/>
      <c r="BPD20" s="107"/>
      <c r="BPE20" s="183"/>
      <c r="BPF20" s="107"/>
      <c r="BPG20" s="183"/>
      <c r="BPH20" s="107"/>
      <c r="BPI20" s="183"/>
      <c r="BPJ20" s="107"/>
      <c r="BPK20" s="183"/>
      <c r="BPL20" s="107"/>
      <c r="BPM20" s="183"/>
      <c r="BPN20" s="107"/>
      <c r="BPO20" s="183"/>
      <c r="BPP20" s="107"/>
      <c r="BPQ20" s="183"/>
      <c r="BPR20" s="107"/>
      <c r="BPS20" s="183"/>
      <c r="BPT20" s="107"/>
      <c r="BPU20" s="183"/>
      <c r="BPV20" s="107"/>
      <c r="BPW20" s="183"/>
      <c r="BPX20" s="107"/>
      <c r="BPY20" s="183"/>
      <c r="BPZ20" s="107"/>
      <c r="BQA20" s="183"/>
      <c r="BQB20" s="107"/>
      <c r="BQC20" s="183"/>
      <c r="BQD20" s="107"/>
      <c r="BQE20" s="183"/>
      <c r="BQF20" s="107"/>
      <c r="BQG20" s="183"/>
      <c r="BQH20" s="107"/>
      <c r="BQI20" s="183"/>
      <c r="BQJ20" s="107"/>
      <c r="BQK20" s="183"/>
      <c r="BQL20" s="107"/>
      <c r="BQM20" s="183"/>
      <c r="BQN20" s="107"/>
      <c r="BQO20" s="183"/>
      <c r="BQP20" s="107"/>
      <c r="BQQ20" s="183"/>
      <c r="BQR20" s="107"/>
      <c r="BQS20" s="183"/>
      <c r="BQT20" s="107"/>
      <c r="BQU20" s="183"/>
      <c r="BQV20" s="107"/>
      <c r="BQW20" s="183"/>
      <c r="BQX20" s="107"/>
      <c r="BQY20" s="183"/>
      <c r="BQZ20" s="107"/>
      <c r="BRA20" s="183"/>
      <c r="BRB20" s="107"/>
      <c r="BRC20" s="183"/>
      <c r="BRD20" s="107"/>
      <c r="BRE20" s="183"/>
      <c r="BRF20" s="107"/>
      <c r="BRG20" s="183"/>
      <c r="BRH20" s="107"/>
      <c r="BRI20" s="183"/>
      <c r="BRJ20" s="107"/>
      <c r="BRK20" s="183"/>
      <c r="BRL20" s="107"/>
      <c r="BRM20" s="183"/>
      <c r="BRN20" s="107"/>
      <c r="BRO20" s="183"/>
      <c r="BRP20" s="107"/>
      <c r="BRQ20" s="183"/>
      <c r="BRR20" s="107"/>
      <c r="BRS20" s="183"/>
      <c r="BRT20" s="107"/>
      <c r="BRU20" s="183"/>
      <c r="BRV20" s="107"/>
      <c r="BRW20" s="183"/>
      <c r="BRX20" s="107"/>
      <c r="BRY20" s="183"/>
      <c r="BRZ20" s="107"/>
      <c r="BSA20" s="183"/>
      <c r="BSB20" s="107"/>
      <c r="BSC20" s="183"/>
      <c r="BSD20" s="107"/>
      <c r="BSE20" s="183"/>
      <c r="BSF20" s="107"/>
      <c r="BSG20" s="183"/>
      <c r="BSH20" s="107"/>
      <c r="BSI20" s="183"/>
      <c r="BSJ20" s="107"/>
      <c r="BSK20" s="183"/>
      <c r="BSL20" s="107"/>
      <c r="BSM20" s="183"/>
      <c r="BSN20" s="107"/>
      <c r="BSO20" s="183"/>
      <c r="BSP20" s="107"/>
      <c r="BSQ20" s="183"/>
      <c r="BSR20" s="107"/>
      <c r="BSS20" s="183"/>
      <c r="BST20" s="107"/>
      <c r="BSU20" s="183"/>
      <c r="BSV20" s="107"/>
      <c r="BSW20" s="183"/>
      <c r="BSX20" s="107"/>
      <c r="BSY20" s="183"/>
      <c r="BSZ20" s="107"/>
      <c r="BTA20" s="183"/>
      <c r="BTB20" s="107"/>
      <c r="BTC20" s="183"/>
      <c r="BTD20" s="107"/>
      <c r="BTE20" s="183"/>
      <c r="BTF20" s="107"/>
      <c r="BTG20" s="183"/>
      <c r="BTH20" s="107"/>
      <c r="BTI20" s="183"/>
      <c r="BTJ20" s="107"/>
      <c r="BTK20" s="183"/>
      <c r="BTL20" s="107"/>
      <c r="BTM20" s="183"/>
      <c r="BTN20" s="107"/>
      <c r="BTO20" s="183"/>
      <c r="BTP20" s="107"/>
      <c r="BTQ20" s="183"/>
      <c r="BTR20" s="107"/>
      <c r="BTS20" s="183"/>
      <c r="BTT20" s="107"/>
      <c r="BTU20" s="183"/>
      <c r="BTV20" s="107"/>
      <c r="BTW20" s="183"/>
      <c r="BTX20" s="107"/>
      <c r="BTY20" s="183"/>
      <c r="BTZ20" s="107"/>
      <c r="BUA20" s="183"/>
      <c r="BUB20" s="107"/>
      <c r="BUC20" s="183"/>
      <c r="BUD20" s="107"/>
      <c r="BUE20" s="183"/>
      <c r="BUF20" s="107"/>
      <c r="BUG20" s="183"/>
      <c r="BUH20" s="107"/>
      <c r="BUI20" s="183"/>
      <c r="BUJ20" s="107"/>
      <c r="BUK20" s="183"/>
      <c r="BUL20" s="107"/>
      <c r="BUM20" s="183"/>
      <c r="BUN20" s="107"/>
      <c r="BUO20" s="183"/>
      <c r="BUP20" s="107"/>
      <c r="BUQ20" s="183"/>
      <c r="BUR20" s="107"/>
      <c r="BUS20" s="183"/>
      <c r="BUT20" s="107"/>
      <c r="BUU20" s="183"/>
      <c r="BUV20" s="107"/>
      <c r="BUW20" s="183"/>
      <c r="BUX20" s="107"/>
      <c r="BUY20" s="183"/>
      <c r="BUZ20" s="107"/>
      <c r="BVA20" s="183"/>
      <c r="BVB20" s="107"/>
      <c r="BVC20" s="183"/>
      <c r="BVD20" s="107"/>
      <c r="BVE20" s="183"/>
      <c r="BVF20" s="107"/>
      <c r="BVG20" s="183"/>
      <c r="BVH20" s="107"/>
      <c r="BVI20" s="183"/>
      <c r="BVJ20" s="107"/>
      <c r="BVK20" s="183"/>
      <c r="BVL20" s="107"/>
      <c r="BVM20" s="183"/>
      <c r="BVN20" s="107"/>
      <c r="BVO20" s="183"/>
      <c r="BVP20" s="107"/>
      <c r="BVQ20" s="183"/>
      <c r="BVR20" s="107"/>
      <c r="BVS20" s="183"/>
      <c r="BVT20" s="107"/>
      <c r="BVU20" s="183"/>
      <c r="BVV20" s="107"/>
      <c r="BVW20" s="183"/>
      <c r="BVX20" s="107"/>
      <c r="BVY20" s="183"/>
      <c r="BVZ20" s="107"/>
      <c r="BWA20" s="183"/>
      <c r="BWB20" s="107"/>
      <c r="BWC20" s="183"/>
      <c r="BWD20" s="107"/>
      <c r="BWE20" s="183"/>
      <c r="BWF20" s="107"/>
      <c r="BWG20" s="183"/>
      <c r="BWH20" s="107"/>
      <c r="BWI20" s="183"/>
      <c r="BWJ20" s="107"/>
      <c r="BWK20" s="183"/>
      <c r="BWL20" s="107"/>
      <c r="BWM20" s="183"/>
      <c r="BWN20" s="107"/>
      <c r="BWO20" s="183"/>
      <c r="BWP20" s="107"/>
      <c r="BWQ20" s="183"/>
      <c r="BWR20" s="107"/>
      <c r="BWS20" s="183"/>
      <c r="BWT20" s="107"/>
      <c r="BWU20" s="183"/>
      <c r="BWV20" s="107"/>
      <c r="BWW20" s="183"/>
      <c r="BWX20" s="107"/>
      <c r="BWY20" s="183"/>
      <c r="BWZ20" s="107"/>
      <c r="BXA20" s="183"/>
      <c r="BXB20" s="107"/>
      <c r="BXC20" s="183"/>
      <c r="BXD20" s="107"/>
      <c r="BXE20" s="183"/>
      <c r="BXF20" s="107"/>
      <c r="BXG20" s="183"/>
      <c r="BXH20" s="107"/>
      <c r="BXI20" s="183"/>
      <c r="BXJ20" s="107"/>
      <c r="BXK20" s="183"/>
      <c r="BXL20" s="107"/>
      <c r="BXM20" s="183"/>
      <c r="BXN20" s="107"/>
      <c r="BXO20" s="183"/>
      <c r="BXP20" s="107"/>
      <c r="BXQ20" s="183"/>
      <c r="BXR20" s="107"/>
      <c r="BXS20" s="183"/>
      <c r="BXT20" s="107"/>
      <c r="BXU20" s="183"/>
      <c r="BXV20" s="107"/>
      <c r="BXW20" s="183"/>
      <c r="BXX20" s="107"/>
      <c r="BXY20" s="183"/>
      <c r="BXZ20" s="107"/>
      <c r="BYA20" s="183"/>
      <c r="BYB20" s="107"/>
      <c r="BYC20" s="183"/>
      <c r="BYD20" s="107"/>
      <c r="BYE20" s="183"/>
      <c r="BYF20" s="107"/>
      <c r="BYG20" s="183"/>
      <c r="BYH20" s="107"/>
      <c r="BYI20" s="183"/>
      <c r="BYJ20" s="107"/>
      <c r="BYK20" s="183"/>
      <c r="BYL20" s="107"/>
      <c r="BYM20" s="183"/>
      <c r="BYN20" s="107"/>
      <c r="BYO20" s="183"/>
      <c r="BYP20" s="107"/>
      <c r="BYQ20" s="183"/>
      <c r="BYR20" s="107"/>
      <c r="BYS20" s="183"/>
      <c r="BYT20" s="107"/>
      <c r="BYU20" s="183"/>
      <c r="BYV20" s="107"/>
      <c r="BYW20" s="183"/>
      <c r="BYX20" s="107"/>
      <c r="BYY20" s="183"/>
      <c r="BYZ20" s="107"/>
      <c r="BZA20" s="183"/>
      <c r="BZB20" s="107"/>
      <c r="BZC20" s="183"/>
      <c r="BZD20" s="107"/>
      <c r="BZE20" s="183"/>
      <c r="BZF20" s="107"/>
      <c r="BZG20" s="183"/>
      <c r="BZH20" s="107"/>
      <c r="BZI20" s="183"/>
      <c r="BZJ20" s="107"/>
      <c r="BZK20" s="183"/>
      <c r="BZL20" s="107"/>
      <c r="BZM20" s="183"/>
      <c r="BZN20" s="107"/>
      <c r="BZO20" s="183"/>
      <c r="BZP20" s="107"/>
      <c r="BZQ20" s="183"/>
      <c r="BZR20" s="107"/>
      <c r="BZS20" s="183"/>
      <c r="BZT20" s="107"/>
      <c r="BZU20" s="183"/>
      <c r="BZV20" s="107"/>
      <c r="BZW20" s="183"/>
      <c r="BZX20" s="107"/>
      <c r="BZY20" s="183"/>
      <c r="BZZ20" s="107"/>
      <c r="CAA20" s="183"/>
      <c r="CAB20" s="107"/>
      <c r="CAC20" s="183"/>
      <c r="CAD20" s="107"/>
      <c r="CAE20" s="183"/>
      <c r="CAF20" s="107"/>
      <c r="CAG20" s="183"/>
      <c r="CAH20" s="107"/>
      <c r="CAI20" s="183"/>
      <c r="CAJ20" s="107"/>
      <c r="CAK20" s="183"/>
      <c r="CAL20" s="107"/>
      <c r="CAM20" s="183"/>
      <c r="CAN20" s="107"/>
      <c r="CAO20" s="183"/>
      <c r="CAP20" s="107"/>
      <c r="CAQ20" s="183"/>
      <c r="CAR20" s="107"/>
      <c r="CAS20" s="183"/>
      <c r="CAT20" s="107"/>
      <c r="CAU20" s="183"/>
      <c r="CAV20" s="107"/>
      <c r="CAW20" s="183"/>
      <c r="CAX20" s="107"/>
      <c r="CAY20" s="183"/>
      <c r="CAZ20" s="107"/>
      <c r="CBA20" s="183"/>
      <c r="CBB20" s="107"/>
      <c r="CBC20" s="183"/>
      <c r="CBD20" s="107"/>
      <c r="CBE20" s="183"/>
      <c r="CBF20" s="107"/>
      <c r="CBG20" s="183"/>
      <c r="CBH20" s="107"/>
      <c r="CBI20" s="183"/>
      <c r="CBJ20" s="107"/>
      <c r="CBK20" s="183"/>
      <c r="CBL20" s="107"/>
      <c r="CBM20" s="183"/>
      <c r="CBN20" s="107"/>
      <c r="CBO20" s="183"/>
      <c r="CBP20" s="107"/>
      <c r="CBQ20" s="183"/>
      <c r="CBR20" s="107"/>
      <c r="CBS20" s="183"/>
      <c r="CBT20" s="107"/>
      <c r="CBU20" s="183"/>
      <c r="CBV20" s="107"/>
      <c r="CBW20" s="183"/>
      <c r="CBX20" s="107"/>
      <c r="CBY20" s="183"/>
      <c r="CBZ20" s="107"/>
      <c r="CCA20" s="183"/>
      <c r="CCB20" s="107"/>
      <c r="CCC20" s="183"/>
      <c r="CCD20" s="107"/>
      <c r="CCE20" s="183"/>
      <c r="CCF20" s="107"/>
      <c r="CCG20" s="183"/>
      <c r="CCH20" s="107"/>
      <c r="CCI20" s="183"/>
      <c r="CCJ20" s="107"/>
      <c r="CCK20" s="183"/>
      <c r="CCL20" s="107"/>
      <c r="CCM20" s="183"/>
      <c r="CCN20" s="107"/>
      <c r="CCO20" s="183"/>
      <c r="CCP20" s="107"/>
      <c r="CCQ20" s="183"/>
      <c r="CCR20" s="107"/>
      <c r="CCS20" s="183"/>
      <c r="CCT20" s="107"/>
      <c r="CCU20" s="183"/>
      <c r="CCV20" s="107"/>
      <c r="CCW20" s="183"/>
      <c r="CCX20" s="107"/>
      <c r="CCY20" s="183"/>
      <c r="CCZ20" s="107"/>
      <c r="CDA20" s="183"/>
      <c r="CDB20" s="107"/>
      <c r="CDC20" s="183"/>
      <c r="CDD20" s="107"/>
      <c r="CDE20" s="183"/>
      <c r="CDF20" s="107"/>
      <c r="CDG20" s="183"/>
      <c r="CDH20" s="107"/>
      <c r="CDI20" s="183"/>
      <c r="CDJ20" s="107"/>
      <c r="CDK20" s="183"/>
      <c r="CDL20" s="107"/>
      <c r="CDM20" s="183"/>
      <c r="CDN20" s="107"/>
      <c r="CDO20" s="183"/>
      <c r="CDP20" s="107"/>
      <c r="CDQ20" s="183"/>
      <c r="CDR20" s="107"/>
      <c r="CDS20" s="183"/>
      <c r="CDT20" s="107"/>
      <c r="CDU20" s="183"/>
      <c r="CDV20" s="107"/>
      <c r="CDW20" s="183"/>
      <c r="CDX20" s="107"/>
      <c r="CDY20" s="183"/>
      <c r="CDZ20" s="107"/>
      <c r="CEA20" s="183"/>
      <c r="CEB20" s="107"/>
      <c r="CEC20" s="183"/>
      <c r="CED20" s="107"/>
      <c r="CEE20" s="183"/>
      <c r="CEF20" s="107"/>
      <c r="CEG20" s="183"/>
      <c r="CEH20" s="107"/>
      <c r="CEI20" s="183"/>
      <c r="CEJ20" s="107"/>
      <c r="CEK20" s="183"/>
      <c r="CEL20" s="107"/>
      <c r="CEM20" s="183"/>
      <c r="CEN20" s="107"/>
      <c r="CEO20" s="183"/>
      <c r="CEP20" s="107"/>
      <c r="CEQ20" s="183"/>
      <c r="CER20" s="107"/>
      <c r="CES20" s="183"/>
      <c r="CET20" s="107"/>
      <c r="CEU20" s="183"/>
      <c r="CEV20" s="107"/>
      <c r="CEW20" s="183"/>
      <c r="CEX20" s="107"/>
      <c r="CEY20" s="183"/>
      <c r="CEZ20" s="107"/>
      <c r="CFA20" s="183"/>
      <c r="CFB20" s="107"/>
      <c r="CFC20" s="183"/>
      <c r="CFD20" s="107"/>
      <c r="CFE20" s="183"/>
      <c r="CFF20" s="107"/>
      <c r="CFG20" s="183"/>
      <c r="CFH20" s="107"/>
      <c r="CFI20" s="183"/>
      <c r="CFJ20" s="107"/>
      <c r="CFK20" s="183"/>
      <c r="CFL20" s="107"/>
      <c r="CFM20" s="183"/>
      <c r="CFN20" s="107"/>
      <c r="CFO20" s="183"/>
      <c r="CFP20" s="107"/>
      <c r="CFQ20" s="183"/>
      <c r="CFR20" s="107"/>
      <c r="CFS20" s="183"/>
      <c r="CFT20" s="107"/>
      <c r="CFU20" s="183"/>
      <c r="CFV20" s="107"/>
      <c r="CFW20" s="183"/>
      <c r="CFX20" s="107"/>
      <c r="CFY20" s="183"/>
      <c r="CFZ20" s="107"/>
      <c r="CGA20" s="183"/>
      <c r="CGB20" s="107"/>
      <c r="CGC20" s="183"/>
      <c r="CGD20" s="107"/>
      <c r="CGE20" s="183"/>
      <c r="CGF20" s="107"/>
      <c r="CGG20" s="183"/>
      <c r="CGH20" s="107"/>
      <c r="CGI20" s="183"/>
      <c r="CGJ20" s="107"/>
      <c r="CGK20" s="183"/>
      <c r="CGL20" s="107"/>
      <c r="CGM20" s="183"/>
      <c r="CGN20" s="107"/>
      <c r="CGO20" s="183"/>
      <c r="CGP20" s="107"/>
      <c r="CGQ20" s="183"/>
      <c r="CGR20" s="107"/>
      <c r="CGS20" s="183"/>
      <c r="CGT20" s="107"/>
      <c r="CGU20" s="183"/>
      <c r="CGV20" s="107"/>
      <c r="CGW20" s="183"/>
      <c r="CGX20" s="107"/>
      <c r="CGY20" s="183"/>
      <c r="CGZ20" s="107"/>
      <c r="CHA20" s="183"/>
      <c r="CHB20" s="107"/>
      <c r="CHC20" s="183"/>
      <c r="CHD20" s="107"/>
      <c r="CHE20" s="183"/>
      <c r="CHF20" s="107"/>
      <c r="CHG20" s="183"/>
      <c r="CHH20" s="107"/>
      <c r="CHI20" s="183"/>
      <c r="CHJ20" s="107"/>
      <c r="CHK20" s="183"/>
      <c r="CHL20" s="107"/>
      <c r="CHM20" s="183"/>
      <c r="CHN20" s="107"/>
      <c r="CHO20" s="183"/>
      <c r="CHP20" s="107"/>
      <c r="CHQ20" s="183"/>
      <c r="CHR20" s="107"/>
      <c r="CHS20" s="183"/>
      <c r="CHT20" s="107"/>
      <c r="CHU20" s="183"/>
      <c r="CHV20" s="107"/>
      <c r="CHW20" s="183"/>
      <c r="CHX20" s="107"/>
      <c r="CHY20" s="183"/>
      <c r="CHZ20" s="107"/>
      <c r="CIA20" s="183"/>
      <c r="CIB20" s="107"/>
      <c r="CIC20" s="183"/>
      <c r="CID20" s="107"/>
      <c r="CIE20" s="183"/>
      <c r="CIF20" s="107"/>
      <c r="CIG20" s="183"/>
      <c r="CIH20" s="107"/>
      <c r="CII20" s="183"/>
      <c r="CIJ20" s="107"/>
      <c r="CIK20" s="183"/>
      <c r="CIL20" s="107"/>
      <c r="CIM20" s="183"/>
      <c r="CIN20" s="107"/>
      <c r="CIO20" s="183"/>
      <c r="CIP20" s="107"/>
      <c r="CIQ20" s="183"/>
      <c r="CIR20" s="107"/>
      <c r="CIS20" s="183"/>
      <c r="CIT20" s="107"/>
      <c r="CIU20" s="183"/>
      <c r="CIV20" s="107"/>
      <c r="CIW20" s="183"/>
      <c r="CIX20" s="107"/>
      <c r="CIY20" s="183"/>
      <c r="CIZ20" s="107"/>
      <c r="CJA20" s="183"/>
      <c r="CJB20" s="107"/>
      <c r="CJC20" s="183"/>
      <c r="CJD20" s="107"/>
      <c r="CJE20" s="183"/>
      <c r="CJF20" s="107"/>
      <c r="CJG20" s="183"/>
      <c r="CJH20" s="107"/>
      <c r="CJI20" s="183"/>
      <c r="CJJ20" s="107"/>
      <c r="CJK20" s="183"/>
      <c r="CJL20" s="107"/>
      <c r="CJM20" s="183"/>
      <c r="CJN20" s="107"/>
      <c r="CJO20" s="183"/>
      <c r="CJP20" s="107"/>
      <c r="CJQ20" s="183"/>
      <c r="CJR20" s="107"/>
      <c r="CJS20" s="183"/>
      <c r="CJT20" s="107"/>
      <c r="CJU20" s="183"/>
      <c r="CJV20" s="107"/>
      <c r="CJW20" s="183"/>
      <c r="CJX20" s="107"/>
      <c r="CJY20" s="183"/>
      <c r="CJZ20" s="107"/>
      <c r="CKA20" s="183"/>
      <c r="CKB20" s="107"/>
      <c r="CKC20" s="183"/>
      <c r="CKD20" s="107"/>
      <c r="CKE20" s="183"/>
      <c r="CKF20" s="107"/>
      <c r="CKG20" s="183"/>
      <c r="CKH20" s="107"/>
      <c r="CKI20" s="183"/>
      <c r="CKJ20" s="107"/>
      <c r="CKK20" s="183"/>
      <c r="CKL20" s="107"/>
      <c r="CKM20" s="183"/>
      <c r="CKN20" s="107"/>
      <c r="CKO20" s="183"/>
      <c r="CKP20" s="107"/>
      <c r="CKQ20" s="183"/>
      <c r="CKR20" s="107"/>
      <c r="CKS20" s="183"/>
      <c r="CKT20" s="107"/>
      <c r="CKU20" s="183"/>
      <c r="CKV20" s="107"/>
      <c r="CKW20" s="183"/>
      <c r="CKX20" s="107"/>
      <c r="CKY20" s="183"/>
      <c r="CKZ20" s="107"/>
      <c r="CLA20" s="183"/>
      <c r="CLB20" s="107"/>
      <c r="CLC20" s="183"/>
      <c r="CLD20" s="107"/>
      <c r="CLE20" s="183"/>
      <c r="CLF20" s="107"/>
      <c r="CLG20" s="183"/>
      <c r="CLH20" s="107"/>
      <c r="CLI20" s="183"/>
      <c r="CLJ20" s="107"/>
      <c r="CLK20" s="183"/>
      <c r="CLL20" s="107"/>
      <c r="CLM20" s="183"/>
      <c r="CLN20" s="107"/>
      <c r="CLO20" s="183"/>
      <c r="CLP20" s="107"/>
      <c r="CLQ20" s="183"/>
      <c r="CLR20" s="107"/>
      <c r="CLS20" s="183"/>
      <c r="CLT20" s="107"/>
      <c r="CLU20" s="183"/>
      <c r="CLV20" s="107"/>
      <c r="CLW20" s="183"/>
      <c r="CLX20" s="107"/>
      <c r="CLY20" s="183"/>
      <c r="CLZ20" s="107"/>
      <c r="CMA20" s="183"/>
      <c r="CMB20" s="107"/>
      <c r="CMC20" s="183"/>
      <c r="CMD20" s="107"/>
      <c r="CME20" s="183"/>
      <c r="CMF20" s="107"/>
      <c r="CMG20" s="183"/>
      <c r="CMH20" s="107"/>
      <c r="CMI20" s="183"/>
      <c r="CMJ20" s="107"/>
      <c r="CMK20" s="183"/>
      <c r="CML20" s="107"/>
      <c r="CMM20" s="183"/>
      <c r="CMN20" s="107"/>
      <c r="CMO20" s="183"/>
      <c r="CMP20" s="107"/>
      <c r="CMQ20" s="183"/>
      <c r="CMR20" s="107"/>
      <c r="CMS20" s="183"/>
      <c r="CMT20" s="107"/>
      <c r="CMU20" s="183"/>
      <c r="CMV20" s="107"/>
      <c r="CMW20" s="183"/>
      <c r="CMX20" s="107"/>
      <c r="CMY20" s="183"/>
      <c r="CMZ20" s="107"/>
      <c r="CNA20" s="183"/>
      <c r="CNB20" s="107"/>
      <c r="CNC20" s="183"/>
      <c r="CND20" s="107"/>
      <c r="CNE20" s="183"/>
      <c r="CNF20" s="107"/>
      <c r="CNG20" s="183"/>
      <c r="CNH20" s="107"/>
      <c r="CNI20" s="183"/>
      <c r="CNJ20" s="107"/>
      <c r="CNK20" s="183"/>
      <c r="CNL20" s="107"/>
      <c r="CNM20" s="183"/>
      <c r="CNN20" s="107"/>
      <c r="CNO20" s="183"/>
      <c r="CNP20" s="107"/>
      <c r="CNQ20" s="183"/>
      <c r="CNR20" s="107"/>
      <c r="CNS20" s="183"/>
      <c r="CNT20" s="107"/>
      <c r="CNU20" s="183"/>
      <c r="CNV20" s="107"/>
      <c r="CNW20" s="183"/>
      <c r="CNX20" s="107"/>
      <c r="CNY20" s="183"/>
      <c r="CNZ20" s="107"/>
      <c r="COA20" s="183"/>
      <c r="COB20" s="107"/>
      <c r="COC20" s="183"/>
      <c r="COD20" s="107"/>
      <c r="COE20" s="183"/>
      <c r="COF20" s="107"/>
      <c r="COG20" s="183"/>
      <c r="COH20" s="107"/>
      <c r="COI20" s="183"/>
      <c r="COJ20" s="107"/>
      <c r="COK20" s="183"/>
      <c r="COL20" s="107"/>
      <c r="COM20" s="183"/>
      <c r="CON20" s="107"/>
      <c r="COO20" s="183"/>
      <c r="COP20" s="107"/>
      <c r="COQ20" s="183"/>
      <c r="COR20" s="107"/>
      <c r="COS20" s="183"/>
      <c r="COT20" s="107"/>
      <c r="COU20" s="183"/>
      <c r="COV20" s="107"/>
      <c r="COW20" s="183"/>
      <c r="COX20" s="107"/>
      <c r="COY20" s="183"/>
      <c r="COZ20" s="107"/>
      <c r="CPA20" s="183"/>
      <c r="CPB20" s="107"/>
      <c r="CPC20" s="183"/>
      <c r="CPD20" s="107"/>
      <c r="CPE20" s="183"/>
      <c r="CPF20" s="107"/>
      <c r="CPG20" s="183"/>
      <c r="CPH20" s="107"/>
      <c r="CPI20" s="183"/>
      <c r="CPJ20" s="107"/>
      <c r="CPK20" s="183"/>
      <c r="CPL20" s="107"/>
      <c r="CPM20" s="183"/>
      <c r="CPN20" s="107"/>
      <c r="CPO20" s="183"/>
      <c r="CPP20" s="107"/>
      <c r="CPQ20" s="183"/>
      <c r="CPR20" s="107"/>
      <c r="CPS20" s="183"/>
      <c r="CPT20" s="107"/>
      <c r="CPU20" s="183"/>
      <c r="CPV20" s="107"/>
      <c r="CPW20" s="183"/>
      <c r="CPX20" s="107"/>
      <c r="CPY20" s="183"/>
      <c r="CPZ20" s="107"/>
      <c r="CQA20" s="183"/>
      <c r="CQB20" s="107"/>
      <c r="CQC20" s="183"/>
      <c r="CQD20" s="107"/>
      <c r="CQE20" s="183"/>
      <c r="CQF20" s="107"/>
      <c r="CQG20" s="183"/>
      <c r="CQH20" s="107"/>
      <c r="CQI20" s="183"/>
      <c r="CQJ20" s="107"/>
      <c r="CQK20" s="183"/>
      <c r="CQL20" s="107"/>
      <c r="CQM20" s="183"/>
      <c r="CQN20" s="107"/>
      <c r="CQO20" s="183"/>
      <c r="CQP20" s="107"/>
      <c r="CQQ20" s="183"/>
      <c r="CQR20" s="107"/>
      <c r="CQS20" s="183"/>
      <c r="CQT20" s="107"/>
      <c r="CQU20" s="183"/>
      <c r="CQV20" s="107"/>
      <c r="CQW20" s="183"/>
      <c r="CQX20" s="107"/>
      <c r="CQY20" s="183"/>
      <c r="CQZ20" s="107"/>
      <c r="CRA20" s="183"/>
      <c r="CRB20" s="107"/>
      <c r="CRC20" s="183"/>
      <c r="CRD20" s="107"/>
      <c r="CRE20" s="183"/>
      <c r="CRF20" s="107"/>
      <c r="CRG20" s="183"/>
      <c r="CRH20" s="107"/>
      <c r="CRI20" s="183"/>
      <c r="CRJ20" s="107"/>
      <c r="CRK20" s="183"/>
      <c r="CRL20" s="107"/>
      <c r="CRM20" s="183"/>
      <c r="CRN20" s="107"/>
      <c r="CRO20" s="183"/>
      <c r="CRP20" s="107"/>
      <c r="CRQ20" s="183"/>
      <c r="CRR20" s="107"/>
      <c r="CRS20" s="183"/>
      <c r="CRT20" s="107"/>
      <c r="CRU20" s="183"/>
      <c r="CRV20" s="107"/>
      <c r="CRW20" s="183"/>
      <c r="CRX20" s="107"/>
      <c r="CRY20" s="183"/>
      <c r="CRZ20" s="107"/>
      <c r="CSA20" s="183"/>
      <c r="CSB20" s="107"/>
      <c r="CSC20" s="183"/>
      <c r="CSD20" s="107"/>
      <c r="CSE20" s="183"/>
      <c r="CSF20" s="107"/>
      <c r="CSG20" s="183"/>
      <c r="CSH20" s="107"/>
      <c r="CSI20" s="183"/>
      <c r="CSJ20" s="107"/>
      <c r="CSK20" s="183"/>
      <c r="CSL20" s="107"/>
      <c r="CSM20" s="183"/>
      <c r="CSN20" s="107"/>
      <c r="CSO20" s="183"/>
      <c r="CSP20" s="107"/>
      <c r="CSQ20" s="183"/>
      <c r="CSR20" s="107"/>
      <c r="CSS20" s="183"/>
      <c r="CST20" s="107"/>
      <c r="CSU20" s="183"/>
      <c r="CSV20" s="107"/>
      <c r="CSW20" s="183"/>
      <c r="CSX20" s="107"/>
      <c r="CSY20" s="183"/>
      <c r="CSZ20" s="107"/>
      <c r="CTA20" s="183"/>
      <c r="CTB20" s="107"/>
      <c r="CTC20" s="183"/>
      <c r="CTD20" s="107"/>
      <c r="CTE20" s="183"/>
      <c r="CTF20" s="107"/>
      <c r="CTG20" s="183"/>
      <c r="CTH20" s="107"/>
      <c r="CTI20" s="183"/>
      <c r="CTJ20" s="107"/>
      <c r="CTK20" s="183"/>
      <c r="CTL20" s="107"/>
      <c r="CTM20" s="183"/>
      <c r="CTN20" s="107"/>
      <c r="CTO20" s="183"/>
      <c r="CTP20" s="107"/>
      <c r="CTQ20" s="183"/>
      <c r="CTR20" s="107"/>
      <c r="CTS20" s="183"/>
      <c r="CTT20" s="107"/>
      <c r="CTU20" s="183"/>
      <c r="CTV20" s="107"/>
      <c r="CTW20" s="183"/>
      <c r="CTX20" s="107"/>
      <c r="CTY20" s="183"/>
      <c r="CTZ20" s="107"/>
      <c r="CUA20" s="183"/>
      <c r="CUB20" s="107"/>
      <c r="CUC20" s="183"/>
      <c r="CUD20" s="107"/>
      <c r="CUE20" s="183"/>
      <c r="CUF20" s="107"/>
      <c r="CUG20" s="183"/>
      <c r="CUH20" s="107"/>
      <c r="CUI20" s="183"/>
      <c r="CUJ20" s="107"/>
      <c r="CUK20" s="183"/>
      <c r="CUL20" s="107"/>
      <c r="CUM20" s="183"/>
      <c r="CUN20" s="107"/>
      <c r="CUO20" s="183"/>
      <c r="CUP20" s="107"/>
      <c r="CUQ20" s="183"/>
      <c r="CUR20" s="107"/>
      <c r="CUS20" s="183"/>
      <c r="CUT20" s="107"/>
      <c r="CUU20" s="183"/>
      <c r="CUV20" s="107"/>
      <c r="CUW20" s="183"/>
      <c r="CUX20" s="107"/>
      <c r="CUY20" s="183"/>
      <c r="CUZ20" s="107"/>
      <c r="CVA20" s="183"/>
      <c r="CVB20" s="107"/>
      <c r="CVC20" s="183"/>
      <c r="CVD20" s="107"/>
      <c r="CVE20" s="183"/>
      <c r="CVF20" s="107"/>
      <c r="CVG20" s="183"/>
      <c r="CVH20" s="107"/>
      <c r="CVI20" s="183"/>
      <c r="CVJ20" s="107"/>
      <c r="CVK20" s="183"/>
      <c r="CVL20" s="107"/>
      <c r="CVM20" s="183"/>
      <c r="CVN20" s="107"/>
      <c r="CVO20" s="183"/>
      <c r="CVP20" s="107"/>
      <c r="CVQ20" s="183"/>
      <c r="CVR20" s="107"/>
      <c r="CVS20" s="183"/>
      <c r="CVT20" s="107"/>
      <c r="CVU20" s="183"/>
      <c r="CVV20" s="107"/>
      <c r="CVW20" s="183"/>
      <c r="CVX20" s="107"/>
      <c r="CVY20" s="183"/>
      <c r="CVZ20" s="107"/>
      <c r="CWA20" s="183"/>
      <c r="CWB20" s="107"/>
      <c r="CWC20" s="183"/>
      <c r="CWD20" s="107"/>
      <c r="CWE20" s="183"/>
      <c r="CWF20" s="107"/>
      <c r="CWG20" s="183"/>
      <c r="CWH20" s="107"/>
      <c r="CWI20" s="183"/>
      <c r="CWJ20" s="107"/>
      <c r="CWK20" s="183"/>
      <c r="CWL20" s="107"/>
      <c r="CWM20" s="183"/>
      <c r="CWN20" s="107"/>
      <c r="CWO20" s="183"/>
      <c r="CWP20" s="107"/>
      <c r="CWQ20" s="183"/>
      <c r="CWR20" s="107"/>
      <c r="CWS20" s="183"/>
      <c r="CWT20" s="107"/>
      <c r="CWU20" s="183"/>
      <c r="CWV20" s="107"/>
      <c r="CWW20" s="183"/>
      <c r="CWX20" s="107"/>
      <c r="CWY20" s="183"/>
      <c r="CWZ20" s="107"/>
      <c r="CXA20" s="183"/>
      <c r="CXB20" s="107"/>
      <c r="CXC20" s="183"/>
      <c r="CXD20" s="107"/>
      <c r="CXE20" s="183"/>
      <c r="CXF20" s="107"/>
      <c r="CXG20" s="183"/>
      <c r="CXH20" s="107"/>
      <c r="CXI20" s="183"/>
      <c r="CXJ20" s="107"/>
      <c r="CXK20" s="183"/>
      <c r="CXL20" s="107"/>
      <c r="CXM20" s="183"/>
      <c r="CXN20" s="107"/>
      <c r="CXO20" s="183"/>
      <c r="CXP20" s="107"/>
      <c r="CXQ20" s="183"/>
      <c r="CXR20" s="107"/>
      <c r="CXS20" s="183"/>
      <c r="CXT20" s="107"/>
      <c r="CXU20" s="183"/>
      <c r="CXV20" s="107"/>
      <c r="CXW20" s="183"/>
      <c r="CXX20" s="107"/>
      <c r="CXY20" s="183"/>
      <c r="CXZ20" s="107"/>
      <c r="CYA20" s="183"/>
      <c r="CYB20" s="107"/>
      <c r="CYC20" s="183"/>
      <c r="CYD20" s="107"/>
      <c r="CYE20" s="183"/>
      <c r="CYF20" s="107"/>
      <c r="CYG20" s="183"/>
      <c r="CYH20" s="107"/>
      <c r="CYI20" s="183"/>
      <c r="CYJ20" s="107"/>
      <c r="CYK20" s="183"/>
      <c r="CYL20" s="107"/>
      <c r="CYM20" s="183"/>
      <c r="CYN20" s="107"/>
      <c r="CYO20" s="183"/>
      <c r="CYP20" s="107"/>
      <c r="CYQ20" s="183"/>
      <c r="CYR20" s="107"/>
      <c r="CYS20" s="183"/>
      <c r="CYT20" s="107"/>
      <c r="CYU20" s="183"/>
      <c r="CYV20" s="107"/>
      <c r="CYW20" s="183"/>
      <c r="CYX20" s="107"/>
      <c r="CYY20" s="183"/>
      <c r="CYZ20" s="107"/>
      <c r="CZA20" s="183"/>
      <c r="CZB20" s="107"/>
      <c r="CZC20" s="183"/>
      <c r="CZD20" s="107"/>
      <c r="CZE20" s="183"/>
      <c r="CZF20" s="107"/>
      <c r="CZG20" s="183"/>
      <c r="CZH20" s="107"/>
      <c r="CZI20" s="183"/>
      <c r="CZJ20" s="107"/>
      <c r="CZK20" s="183"/>
      <c r="CZL20" s="107"/>
      <c r="CZM20" s="183"/>
      <c r="CZN20" s="107"/>
      <c r="CZO20" s="183"/>
      <c r="CZP20" s="107"/>
      <c r="CZQ20" s="183"/>
      <c r="CZR20" s="107"/>
      <c r="CZS20" s="183"/>
      <c r="CZT20" s="107"/>
      <c r="CZU20" s="183"/>
      <c r="CZV20" s="107"/>
      <c r="CZW20" s="183"/>
      <c r="CZX20" s="107"/>
      <c r="CZY20" s="183"/>
      <c r="CZZ20" s="107"/>
      <c r="DAA20" s="183"/>
      <c r="DAB20" s="107"/>
      <c r="DAC20" s="183"/>
      <c r="DAD20" s="107"/>
      <c r="DAE20" s="183"/>
      <c r="DAF20" s="107"/>
      <c r="DAG20" s="183"/>
      <c r="DAH20" s="107"/>
      <c r="DAI20" s="183"/>
      <c r="DAJ20" s="107"/>
      <c r="DAK20" s="183"/>
      <c r="DAL20" s="107"/>
      <c r="DAM20" s="183"/>
      <c r="DAN20" s="107"/>
      <c r="DAO20" s="183"/>
      <c r="DAP20" s="107"/>
      <c r="DAQ20" s="183"/>
      <c r="DAR20" s="107"/>
      <c r="DAS20" s="183"/>
      <c r="DAT20" s="107"/>
      <c r="DAU20" s="183"/>
      <c r="DAV20" s="107"/>
      <c r="DAW20" s="183"/>
      <c r="DAX20" s="107"/>
      <c r="DAY20" s="183"/>
      <c r="DAZ20" s="107"/>
      <c r="DBA20" s="183"/>
      <c r="DBB20" s="107"/>
      <c r="DBC20" s="183"/>
      <c r="DBD20" s="107"/>
      <c r="DBE20" s="183"/>
      <c r="DBF20" s="107"/>
      <c r="DBG20" s="183"/>
      <c r="DBH20" s="107"/>
      <c r="DBI20" s="183"/>
      <c r="DBJ20" s="107"/>
      <c r="DBK20" s="183"/>
      <c r="DBL20" s="107"/>
      <c r="DBM20" s="183"/>
      <c r="DBN20" s="107"/>
      <c r="DBO20" s="183"/>
      <c r="DBP20" s="107"/>
      <c r="DBQ20" s="183"/>
      <c r="DBR20" s="107"/>
      <c r="DBS20" s="183"/>
      <c r="DBT20" s="107"/>
      <c r="DBU20" s="183"/>
      <c r="DBV20" s="107"/>
      <c r="DBW20" s="183"/>
      <c r="DBX20" s="107"/>
      <c r="DBY20" s="183"/>
      <c r="DBZ20" s="107"/>
      <c r="DCA20" s="183"/>
      <c r="DCB20" s="107"/>
      <c r="DCC20" s="183"/>
      <c r="DCD20" s="107"/>
      <c r="DCE20" s="183"/>
      <c r="DCF20" s="107"/>
      <c r="DCG20" s="183"/>
      <c r="DCH20" s="107"/>
      <c r="DCI20" s="183"/>
      <c r="DCJ20" s="107"/>
      <c r="DCK20" s="183"/>
      <c r="DCL20" s="107"/>
      <c r="DCM20" s="183"/>
      <c r="DCN20" s="107"/>
      <c r="DCO20" s="183"/>
      <c r="DCP20" s="107"/>
      <c r="DCQ20" s="183"/>
      <c r="DCR20" s="107"/>
      <c r="DCS20" s="183"/>
      <c r="DCT20" s="107"/>
      <c r="DCU20" s="183"/>
      <c r="DCV20" s="107"/>
      <c r="DCW20" s="183"/>
      <c r="DCX20" s="107"/>
      <c r="DCY20" s="183"/>
      <c r="DCZ20" s="107"/>
      <c r="DDA20" s="183"/>
      <c r="DDB20" s="107"/>
      <c r="DDC20" s="183"/>
      <c r="DDD20" s="107"/>
      <c r="DDE20" s="183"/>
      <c r="DDF20" s="107"/>
      <c r="DDG20" s="183"/>
      <c r="DDH20" s="107"/>
      <c r="DDI20" s="183"/>
      <c r="DDJ20" s="107"/>
      <c r="DDK20" s="183"/>
      <c r="DDL20" s="107"/>
      <c r="DDM20" s="183"/>
      <c r="DDN20" s="107"/>
      <c r="DDO20" s="183"/>
      <c r="DDP20" s="107"/>
      <c r="DDQ20" s="183"/>
      <c r="DDR20" s="107"/>
      <c r="DDS20" s="183"/>
      <c r="DDT20" s="107"/>
      <c r="DDU20" s="183"/>
      <c r="DDV20" s="107"/>
      <c r="DDW20" s="183"/>
      <c r="DDX20" s="107"/>
      <c r="DDY20" s="183"/>
      <c r="DDZ20" s="107"/>
      <c r="DEA20" s="183"/>
      <c r="DEB20" s="107"/>
      <c r="DEC20" s="183"/>
      <c r="DED20" s="107"/>
      <c r="DEE20" s="183"/>
      <c r="DEF20" s="107"/>
      <c r="DEG20" s="183"/>
      <c r="DEH20" s="107"/>
      <c r="DEI20" s="183"/>
      <c r="DEJ20" s="107"/>
      <c r="DEK20" s="183"/>
      <c r="DEL20" s="107"/>
      <c r="DEM20" s="183"/>
      <c r="DEN20" s="107"/>
      <c r="DEO20" s="183"/>
      <c r="DEP20" s="107"/>
      <c r="DEQ20" s="183"/>
      <c r="DER20" s="107"/>
      <c r="DES20" s="183"/>
      <c r="DET20" s="107"/>
      <c r="DEU20" s="183"/>
      <c r="DEV20" s="107"/>
      <c r="DEW20" s="183"/>
      <c r="DEX20" s="107"/>
      <c r="DEY20" s="183"/>
      <c r="DEZ20" s="107"/>
      <c r="DFA20" s="183"/>
      <c r="DFB20" s="107"/>
      <c r="DFC20" s="183"/>
      <c r="DFD20" s="107"/>
      <c r="DFE20" s="183"/>
      <c r="DFF20" s="107"/>
      <c r="DFG20" s="183"/>
      <c r="DFH20" s="107"/>
      <c r="DFI20" s="183"/>
      <c r="DFJ20" s="107"/>
      <c r="DFK20" s="183"/>
      <c r="DFL20" s="107"/>
      <c r="DFM20" s="183"/>
      <c r="DFN20" s="107"/>
      <c r="DFO20" s="183"/>
      <c r="DFP20" s="107"/>
      <c r="DFQ20" s="183"/>
      <c r="DFR20" s="107"/>
      <c r="DFS20" s="183"/>
      <c r="DFT20" s="107"/>
      <c r="DFU20" s="183"/>
      <c r="DFV20" s="107"/>
      <c r="DFW20" s="183"/>
      <c r="DFX20" s="107"/>
      <c r="DFY20" s="183"/>
      <c r="DFZ20" s="107"/>
      <c r="DGA20" s="183"/>
      <c r="DGB20" s="107"/>
      <c r="DGC20" s="183"/>
      <c r="DGD20" s="107"/>
      <c r="DGE20" s="183"/>
      <c r="DGF20" s="107"/>
      <c r="DGG20" s="183"/>
      <c r="DGH20" s="107"/>
      <c r="DGI20" s="183"/>
      <c r="DGJ20" s="107"/>
      <c r="DGK20" s="183"/>
      <c r="DGL20" s="107"/>
      <c r="DGM20" s="183"/>
      <c r="DGN20" s="107"/>
      <c r="DGO20" s="183"/>
      <c r="DGP20" s="107"/>
      <c r="DGQ20" s="183"/>
      <c r="DGR20" s="107"/>
      <c r="DGS20" s="183"/>
      <c r="DGT20" s="107"/>
      <c r="DGU20" s="183"/>
      <c r="DGV20" s="107"/>
      <c r="DGW20" s="183"/>
      <c r="DGX20" s="107"/>
      <c r="DGY20" s="183"/>
      <c r="DGZ20" s="107"/>
      <c r="DHA20" s="183"/>
      <c r="DHB20" s="107"/>
      <c r="DHC20" s="183"/>
      <c r="DHD20" s="107"/>
      <c r="DHE20" s="183"/>
      <c r="DHF20" s="107"/>
      <c r="DHG20" s="183"/>
      <c r="DHH20" s="107"/>
      <c r="DHI20" s="183"/>
      <c r="DHJ20" s="107"/>
      <c r="DHK20" s="183"/>
      <c r="DHL20" s="107"/>
      <c r="DHM20" s="183"/>
      <c r="DHN20" s="107"/>
      <c r="DHO20" s="183"/>
      <c r="DHP20" s="107"/>
      <c r="DHQ20" s="183"/>
      <c r="DHR20" s="107"/>
      <c r="DHS20" s="183"/>
      <c r="DHT20" s="107"/>
      <c r="DHU20" s="183"/>
      <c r="DHV20" s="107"/>
      <c r="DHW20" s="183"/>
      <c r="DHX20" s="107"/>
      <c r="DHY20" s="183"/>
      <c r="DHZ20" s="107"/>
      <c r="DIA20" s="183"/>
      <c r="DIB20" s="107"/>
      <c r="DIC20" s="183"/>
      <c r="DID20" s="107"/>
      <c r="DIE20" s="183"/>
      <c r="DIF20" s="107"/>
      <c r="DIG20" s="183"/>
      <c r="DIH20" s="107"/>
      <c r="DII20" s="183"/>
      <c r="DIJ20" s="107"/>
      <c r="DIK20" s="183"/>
      <c r="DIL20" s="107"/>
      <c r="DIM20" s="183"/>
      <c r="DIN20" s="107"/>
      <c r="DIO20" s="183"/>
      <c r="DIP20" s="107"/>
      <c r="DIQ20" s="183"/>
      <c r="DIR20" s="107"/>
      <c r="DIS20" s="183"/>
      <c r="DIT20" s="107"/>
      <c r="DIU20" s="183"/>
      <c r="DIV20" s="107"/>
      <c r="DIW20" s="183"/>
      <c r="DIX20" s="107"/>
      <c r="DIY20" s="183"/>
      <c r="DIZ20" s="107"/>
      <c r="DJA20" s="183"/>
      <c r="DJB20" s="107"/>
      <c r="DJC20" s="183"/>
      <c r="DJD20" s="107"/>
      <c r="DJE20" s="183"/>
      <c r="DJF20" s="107"/>
      <c r="DJG20" s="183"/>
      <c r="DJH20" s="107"/>
      <c r="DJI20" s="183"/>
      <c r="DJJ20" s="107"/>
      <c r="DJK20" s="183"/>
      <c r="DJL20" s="107"/>
      <c r="DJM20" s="183"/>
      <c r="DJN20" s="107"/>
      <c r="DJO20" s="183"/>
      <c r="DJP20" s="107"/>
      <c r="DJQ20" s="183"/>
      <c r="DJR20" s="107"/>
      <c r="DJS20" s="183"/>
      <c r="DJT20" s="107"/>
      <c r="DJU20" s="183"/>
      <c r="DJV20" s="107"/>
      <c r="DJW20" s="183"/>
      <c r="DJX20" s="107"/>
      <c r="DJY20" s="183"/>
      <c r="DJZ20" s="107"/>
      <c r="DKA20" s="183"/>
      <c r="DKB20" s="107"/>
      <c r="DKC20" s="183"/>
      <c r="DKD20" s="107"/>
      <c r="DKE20" s="183"/>
      <c r="DKF20" s="107"/>
      <c r="DKG20" s="183"/>
      <c r="DKH20" s="107"/>
      <c r="DKI20" s="183"/>
      <c r="DKJ20" s="107"/>
      <c r="DKK20" s="183"/>
      <c r="DKL20" s="107"/>
      <c r="DKM20" s="183"/>
      <c r="DKN20" s="107"/>
      <c r="DKO20" s="183"/>
      <c r="DKP20" s="107"/>
      <c r="DKQ20" s="183"/>
      <c r="DKR20" s="107"/>
      <c r="DKS20" s="183"/>
      <c r="DKT20" s="107"/>
      <c r="DKU20" s="183"/>
      <c r="DKV20" s="107"/>
      <c r="DKW20" s="183"/>
      <c r="DKX20" s="107"/>
      <c r="DKY20" s="183"/>
      <c r="DKZ20" s="107"/>
      <c r="DLA20" s="183"/>
      <c r="DLB20" s="107"/>
      <c r="DLC20" s="183"/>
      <c r="DLD20" s="107"/>
      <c r="DLE20" s="183"/>
      <c r="DLF20" s="107"/>
      <c r="DLG20" s="183"/>
      <c r="DLH20" s="107"/>
      <c r="DLI20" s="183"/>
      <c r="DLJ20" s="107"/>
      <c r="DLK20" s="183"/>
      <c r="DLL20" s="107"/>
      <c r="DLM20" s="183"/>
      <c r="DLN20" s="107"/>
      <c r="DLO20" s="183"/>
      <c r="DLP20" s="107"/>
      <c r="DLQ20" s="183"/>
      <c r="DLR20" s="107"/>
      <c r="DLS20" s="183"/>
      <c r="DLT20" s="107"/>
      <c r="DLU20" s="183"/>
      <c r="DLV20" s="107"/>
      <c r="DLW20" s="183"/>
      <c r="DLX20" s="107"/>
      <c r="DLY20" s="183"/>
      <c r="DLZ20" s="107"/>
      <c r="DMA20" s="183"/>
      <c r="DMB20" s="107"/>
      <c r="DMC20" s="183"/>
      <c r="DMD20" s="107"/>
      <c r="DME20" s="183"/>
      <c r="DMF20" s="107"/>
      <c r="DMG20" s="183"/>
      <c r="DMH20" s="107"/>
      <c r="DMI20" s="183"/>
      <c r="DMJ20" s="107"/>
      <c r="DMK20" s="183"/>
      <c r="DML20" s="107"/>
      <c r="DMM20" s="183"/>
      <c r="DMN20" s="107"/>
      <c r="DMO20" s="183"/>
      <c r="DMP20" s="107"/>
      <c r="DMQ20" s="183"/>
      <c r="DMR20" s="107"/>
      <c r="DMS20" s="183"/>
      <c r="DMT20" s="107"/>
      <c r="DMU20" s="183"/>
      <c r="DMV20" s="107"/>
      <c r="DMW20" s="183"/>
      <c r="DMX20" s="107"/>
      <c r="DMY20" s="183"/>
      <c r="DMZ20" s="107"/>
      <c r="DNA20" s="183"/>
      <c r="DNB20" s="107"/>
      <c r="DNC20" s="183"/>
      <c r="DND20" s="107"/>
      <c r="DNE20" s="183"/>
      <c r="DNF20" s="107"/>
      <c r="DNG20" s="183"/>
      <c r="DNH20" s="107"/>
      <c r="DNI20" s="183"/>
      <c r="DNJ20" s="107"/>
      <c r="DNK20" s="183"/>
      <c r="DNL20" s="107"/>
      <c r="DNM20" s="183"/>
      <c r="DNN20" s="107"/>
      <c r="DNO20" s="183"/>
      <c r="DNP20" s="107"/>
      <c r="DNQ20" s="183"/>
      <c r="DNR20" s="107"/>
      <c r="DNS20" s="183"/>
      <c r="DNT20" s="107"/>
      <c r="DNU20" s="183"/>
      <c r="DNV20" s="107"/>
      <c r="DNW20" s="183"/>
      <c r="DNX20" s="107"/>
      <c r="DNY20" s="183"/>
      <c r="DNZ20" s="107"/>
      <c r="DOA20" s="183"/>
      <c r="DOB20" s="107"/>
      <c r="DOC20" s="183"/>
      <c r="DOD20" s="107"/>
      <c r="DOE20" s="183"/>
      <c r="DOF20" s="107"/>
      <c r="DOG20" s="183"/>
      <c r="DOH20" s="107"/>
      <c r="DOI20" s="183"/>
      <c r="DOJ20" s="107"/>
      <c r="DOK20" s="183"/>
      <c r="DOL20" s="107"/>
      <c r="DOM20" s="183"/>
      <c r="DON20" s="107"/>
      <c r="DOO20" s="183"/>
      <c r="DOP20" s="107"/>
      <c r="DOQ20" s="183"/>
      <c r="DOR20" s="107"/>
      <c r="DOS20" s="183"/>
      <c r="DOT20" s="107"/>
      <c r="DOU20" s="183"/>
      <c r="DOV20" s="107"/>
      <c r="DOW20" s="183"/>
      <c r="DOX20" s="107"/>
      <c r="DOY20" s="183"/>
      <c r="DOZ20" s="107"/>
      <c r="DPA20" s="183"/>
      <c r="DPB20" s="107"/>
      <c r="DPC20" s="183"/>
      <c r="DPD20" s="107"/>
      <c r="DPE20" s="183"/>
      <c r="DPF20" s="107"/>
      <c r="DPG20" s="183"/>
      <c r="DPH20" s="107"/>
      <c r="DPI20" s="183"/>
      <c r="DPJ20" s="107"/>
      <c r="DPK20" s="183"/>
      <c r="DPL20" s="107"/>
      <c r="DPM20" s="183"/>
      <c r="DPN20" s="107"/>
      <c r="DPO20" s="183"/>
      <c r="DPP20" s="107"/>
      <c r="DPQ20" s="183"/>
      <c r="DPR20" s="107"/>
      <c r="DPS20" s="183"/>
      <c r="DPT20" s="107"/>
      <c r="DPU20" s="183"/>
      <c r="DPV20" s="107"/>
      <c r="DPW20" s="183"/>
      <c r="DPX20" s="107"/>
      <c r="DPY20" s="183"/>
      <c r="DPZ20" s="107"/>
      <c r="DQA20" s="183"/>
      <c r="DQB20" s="107"/>
      <c r="DQC20" s="183"/>
      <c r="DQD20" s="107"/>
      <c r="DQE20" s="183"/>
      <c r="DQF20" s="107"/>
      <c r="DQG20" s="183"/>
      <c r="DQH20" s="107"/>
      <c r="DQI20" s="183"/>
      <c r="DQJ20" s="107"/>
      <c r="DQK20" s="183"/>
      <c r="DQL20" s="107"/>
      <c r="DQM20" s="183"/>
      <c r="DQN20" s="107"/>
      <c r="DQO20" s="183"/>
      <c r="DQP20" s="107"/>
      <c r="DQQ20" s="183"/>
      <c r="DQR20" s="107"/>
      <c r="DQS20" s="183"/>
      <c r="DQT20" s="107"/>
      <c r="DQU20" s="183"/>
      <c r="DQV20" s="107"/>
      <c r="DQW20" s="183"/>
      <c r="DQX20" s="107"/>
      <c r="DQY20" s="183"/>
      <c r="DQZ20" s="107"/>
      <c r="DRA20" s="183"/>
      <c r="DRB20" s="107"/>
      <c r="DRC20" s="183"/>
      <c r="DRD20" s="107"/>
      <c r="DRE20" s="183"/>
      <c r="DRF20" s="107"/>
      <c r="DRG20" s="183"/>
      <c r="DRH20" s="107"/>
      <c r="DRI20" s="183"/>
      <c r="DRJ20" s="107"/>
      <c r="DRK20" s="183"/>
      <c r="DRL20" s="107"/>
      <c r="DRM20" s="183"/>
      <c r="DRN20" s="107"/>
      <c r="DRO20" s="183"/>
      <c r="DRP20" s="107"/>
      <c r="DRQ20" s="183"/>
      <c r="DRR20" s="107"/>
      <c r="DRS20" s="183"/>
      <c r="DRT20" s="107"/>
      <c r="DRU20" s="183"/>
      <c r="DRV20" s="107"/>
      <c r="DRW20" s="183"/>
      <c r="DRX20" s="107"/>
      <c r="DRY20" s="183"/>
      <c r="DRZ20" s="107"/>
      <c r="DSA20" s="183"/>
      <c r="DSB20" s="107"/>
      <c r="DSC20" s="183"/>
      <c r="DSD20" s="107"/>
      <c r="DSE20" s="183"/>
      <c r="DSF20" s="107"/>
      <c r="DSG20" s="183"/>
      <c r="DSH20" s="107"/>
      <c r="DSI20" s="183"/>
      <c r="DSJ20" s="107"/>
      <c r="DSK20" s="183"/>
      <c r="DSL20" s="107"/>
      <c r="DSM20" s="183"/>
      <c r="DSN20" s="107"/>
      <c r="DSO20" s="183"/>
      <c r="DSP20" s="107"/>
      <c r="DSQ20" s="183"/>
      <c r="DSR20" s="107"/>
      <c r="DSS20" s="183"/>
      <c r="DST20" s="107"/>
      <c r="DSU20" s="183"/>
      <c r="DSV20" s="107"/>
      <c r="DSW20" s="183"/>
      <c r="DSX20" s="107"/>
      <c r="DSY20" s="183"/>
      <c r="DSZ20" s="107"/>
      <c r="DTA20" s="183"/>
      <c r="DTB20" s="107"/>
      <c r="DTC20" s="183"/>
      <c r="DTD20" s="107"/>
      <c r="DTE20" s="183"/>
      <c r="DTF20" s="107"/>
      <c r="DTG20" s="183"/>
      <c r="DTH20" s="107"/>
      <c r="DTI20" s="183"/>
      <c r="DTJ20" s="107"/>
      <c r="DTK20" s="183"/>
      <c r="DTL20" s="107"/>
      <c r="DTM20" s="183"/>
      <c r="DTN20" s="107"/>
      <c r="DTO20" s="183"/>
      <c r="DTP20" s="107"/>
      <c r="DTQ20" s="183"/>
      <c r="DTR20" s="107"/>
      <c r="DTS20" s="183"/>
      <c r="DTT20" s="107"/>
      <c r="DTU20" s="183"/>
      <c r="DTV20" s="107"/>
      <c r="DTW20" s="183"/>
      <c r="DTX20" s="107"/>
      <c r="DTY20" s="183"/>
      <c r="DTZ20" s="107"/>
      <c r="DUA20" s="183"/>
      <c r="DUB20" s="107"/>
      <c r="DUC20" s="183"/>
      <c r="DUD20" s="107"/>
      <c r="DUE20" s="183"/>
      <c r="DUF20" s="107"/>
      <c r="DUG20" s="183"/>
      <c r="DUH20" s="107"/>
      <c r="DUI20" s="183"/>
      <c r="DUJ20" s="107"/>
      <c r="DUK20" s="183"/>
      <c r="DUL20" s="107"/>
      <c r="DUM20" s="183"/>
      <c r="DUN20" s="107"/>
      <c r="DUO20" s="183"/>
      <c r="DUP20" s="107"/>
      <c r="DUQ20" s="183"/>
      <c r="DUR20" s="107"/>
      <c r="DUS20" s="183"/>
      <c r="DUT20" s="107"/>
      <c r="DUU20" s="183"/>
      <c r="DUV20" s="107"/>
      <c r="DUW20" s="183"/>
      <c r="DUX20" s="107"/>
      <c r="DUY20" s="183"/>
      <c r="DUZ20" s="107"/>
      <c r="DVA20" s="183"/>
      <c r="DVB20" s="107"/>
      <c r="DVC20" s="183"/>
      <c r="DVD20" s="107"/>
      <c r="DVE20" s="183"/>
      <c r="DVF20" s="107"/>
      <c r="DVG20" s="183"/>
      <c r="DVH20" s="107"/>
      <c r="DVI20" s="183"/>
      <c r="DVJ20" s="107"/>
      <c r="DVK20" s="183"/>
      <c r="DVL20" s="107"/>
      <c r="DVM20" s="183"/>
      <c r="DVN20" s="107"/>
      <c r="DVO20" s="183"/>
      <c r="DVP20" s="107"/>
      <c r="DVQ20" s="183"/>
      <c r="DVR20" s="107"/>
      <c r="DVS20" s="183"/>
      <c r="DVT20" s="107"/>
      <c r="DVU20" s="183"/>
      <c r="DVV20" s="107"/>
      <c r="DVW20" s="183"/>
      <c r="DVX20" s="107"/>
      <c r="DVY20" s="183"/>
      <c r="DVZ20" s="107"/>
      <c r="DWA20" s="183"/>
      <c r="DWB20" s="107"/>
      <c r="DWC20" s="183"/>
      <c r="DWD20" s="107"/>
      <c r="DWE20" s="183"/>
      <c r="DWF20" s="107"/>
      <c r="DWG20" s="183"/>
      <c r="DWH20" s="107"/>
      <c r="DWI20" s="183"/>
      <c r="DWJ20" s="107"/>
      <c r="DWK20" s="183"/>
      <c r="DWL20" s="107"/>
      <c r="DWM20" s="183"/>
      <c r="DWN20" s="107"/>
      <c r="DWO20" s="183"/>
      <c r="DWP20" s="107"/>
      <c r="DWQ20" s="183"/>
      <c r="DWR20" s="107"/>
      <c r="DWS20" s="183"/>
      <c r="DWT20" s="107"/>
      <c r="DWU20" s="183"/>
      <c r="DWV20" s="107"/>
      <c r="DWW20" s="183"/>
      <c r="DWX20" s="107"/>
      <c r="DWY20" s="183"/>
      <c r="DWZ20" s="107"/>
      <c r="DXA20" s="183"/>
      <c r="DXB20" s="107"/>
      <c r="DXC20" s="183"/>
      <c r="DXD20" s="107"/>
      <c r="DXE20" s="183"/>
      <c r="DXF20" s="107"/>
      <c r="DXG20" s="183"/>
      <c r="DXH20" s="107"/>
      <c r="DXI20" s="183"/>
      <c r="DXJ20" s="107"/>
      <c r="DXK20" s="183"/>
      <c r="DXL20" s="107"/>
      <c r="DXM20" s="183"/>
      <c r="DXN20" s="107"/>
      <c r="DXO20" s="183"/>
      <c r="DXP20" s="107"/>
      <c r="DXQ20" s="183"/>
      <c r="DXR20" s="107"/>
      <c r="DXS20" s="183"/>
      <c r="DXT20" s="107"/>
      <c r="DXU20" s="183"/>
      <c r="DXV20" s="107"/>
      <c r="DXW20" s="183"/>
      <c r="DXX20" s="107"/>
      <c r="DXY20" s="183"/>
      <c r="DXZ20" s="107"/>
      <c r="DYA20" s="183"/>
      <c r="DYB20" s="107"/>
      <c r="DYC20" s="183"/>
      <c r="DYD20" s="107"/>
      <c r="DYE20" s="183"/>
      <c r="DYF20" s="107"/>
      <c r="DYG20" s="183"/>
      <c r="DYH20" s="107"/>
      <c r="DYI20" s="183"/>
      <c r="DYJ20" s="107"/>
      <c r="DYK20" s="183"/>
      <c r="DYL20" s="107"/>
      <c r="DYM20" s="183"/>
      <c r="DYN20" s="107"/>
      <c r="DYO20" s="183"/>
      <c r="DYP20" s="107"/>
      <c r="DYQ20" s="183"/>
      <c r="DYR20" s="107"/>
      <c r="DYS20" s="183"/>
      <c r="DYT20" s="107"/>
      <c r="DYU20" s="183"/>
      <c r="DYV20" s="107"/>
      <c r="DYW20" s="183"/>
      <c r="DYX20" s="107"/>
      <c r="DYY20" s="183"/>
      <c r="DYZ20" s="107"/>
      <c r="DZA20" s="183"/>
      <c r="DZB20" s="107"/>
      <c r="DZC20" s="183"/>
      <c r="DZD20" s="107"/>
      <c r="DZE20" s="183"/>
      <c r="DZF20" s="107"/>
      <c r="DZG20" s="183"/>
      <c r="DZH20" s="107"/>
      <c r="DZI20" s="183"/>
      <c r="DZJ20" s="107"/>
      <c r="DZK20" s="183"/>
      <c r="DZL20" s="107"/>
      <c r="DZM20" s="183"/>
      <c r="DZN20" s="107"/>
      <c r="DZO20" s="183"/>
      <c r="DZP20" s="107"/>
      <c r="DZQ20" s="183"/>
      <c r="DZR20" s="107"/>
      <c r="DZS20" s="183"/>
      <c r="DZT20" s="107"/>
      <c r="DZU20" s="183"/>
      <c r="DZV20" s="107"/>
      <c r="DZW20" s="183"/>
      <c r="DZX20" s="107"/>
      <c r="DZY20" s="183"/>
      <c r="DZZ20" s="107"/>
      <c r="EAA20" s="183"/>
      <c r="EAB20" s="107"/>
      <c r="EAC20" s="183"/>
      <c r="EAD20" s="107"/>
      <c r="EAE20" s="183"/>
      <c r="EAF20" s="107"/>
      <c r="EAG20" s="183"/>
      <c r="EAH20" s="107"/>
      <c r="EAI20" s="183"/>
      <c r="EAJ20" s="107"/>
      <c r="EAK20" s="183"/>
      <c r="EAL20" s="107"/>
      <c r="EAM20" s="183"/>
      <c r="EAN20" s="107"/>
      <c r="EAO20" s="183"/>
      <c r="EAP20" s="107"/>
      <c r="EAQ20" s="183"/>
      <c r="EAR20" s="107"/>
      <c r="EAS20" s="183"/>
      <c r="EAT20" s="107"/>
      <c r="EAU20" s="183"/>
      <c r="EAV20" s="107"/>
      <c r="EAW20" s="183"/>
      <c r="EAX20" s="107"/>
      <c r="EAY20" s="183"/>
      <c r="EAZ20" s="107"/>
      <c r="EBA20" s="183"/>
      <c r="EBB20" s="107"/>
      <c r="EBC20" s="183"/>
      <c r="EBD20" s="107"/>
      <c r="EBE20" s="183"/>
      <c r="EBF20" s="107"/>
      <c r="EBG20" s="183"/>
      <c r="EBH20" s="107"/>
      <c r="EBI20" s="183"/>
      <c r="EBJ20" s="107"/>
      <c r="EBK20" s="183"/>
      <c r="EBL20" s="107"/>
      <c r="EBM20" s="183"/>
      <c r="EBN20" s="107"/>
      <c r="EBO20" s="183"/>
      <c r="EBP20" s="107"/>
      <c r="EBQ20" s="183"/>
      <c r="EBR20" s="107"/>
      <c r="EBS20" s="183"/>
      <c r="EBT20" s="107"/>
      <c r="EBU20" s="183"/>
      <c r="EBV20" s="107"/>
      <c r="EBW20" s="183"/>
      <c r="EBX20" s="107"/>
      <c r="EBY20" s="183"/>
      <c r="EBZ20" s="107"/>
      <c r="ECA20" s="183"/>
      <c r="ECB20" s="107"/>
      <c r="ECC20" s="183"/>
      <c r="ECD20" s="107"/>
      <c r="ECE20" s="183"/>
      <c r="ECF20" s="107"/>
      <c r="ECG20" s="183"/>
      <c r="ECH20" s="107"/>
      <c r="ECI20" s="183"/>
      <c r="ECJ20" s="107"/>
      <c r="ECK20" s="183"/>
      <c r="ECL20" s="107"/>
      <c r="ECM20" s="183"/>
      <c r="ECN20" s="107"/>
      <c r="ECO20" s="183"/>
      <c r="ECP20" s="107"/>
      <c r="ECQ20" s="183"/>
      <c r="ECR20" s="107"/>
      <c r="ECS20" s="183"/>
      <c r="ECT20" s="107"/>
      <c r="ECU20" s="183"/>
      <c r="ECV20" s="107"/>
      <c r="ECW20" s="183"/>
      <c r="ECX20" s="107"/>
      <c r="ECY20" s="183"/>
      <c r="ECZ20" s="107"/>
      <c r="EDA20" s="183"/>
      <c r="EDB20" s="107"/>
      <c r="EDC20" s="183"/>
      <c r="EDD20" s="107"/>
      <c r="EDE20" s="183"/>
      <c r="EDF20" s="107"/>
      <c r="EDG20" s="183"/>
      <c r="EDH20" s="107"/>
      <c r="EDI20" s="183"/>
      <c r="EDJ20" s="107"/>
      <c r="EDK20" s="183"/>
      <c r="EDL20" s="107"/>
      <c r="EDM20" s="183"/>
      <c r="EDN20" s="107"/>
      <c r="EDO20" s="183"/>
      <c r="EDP20" s="107"/>
      <c r="EDQ20" s="183"/>
      <c r="EDR20" s="107"/>
      <c r="EDS20" s="183"/>
      <c r="EDT20" s="107"/>
      <c r="EDU20" s="183"/>
      <c r="EDV20" s="107"/>
      <c r="EDW20" s="183"/>
      <c r="EDX20" s="107"/>
      <c r="EDY20" s="183"/>
      <c r="EDZ20" s="107"/>
      <c r="EEA20" s="183"/>
      <c r="EEB20" s="107"/>
      <c r="EEC20" s="183"/>
      <c r="EED20" s="107"/>
      <c r="EEE20" s="183"/>
      <c r="EEF20" s="107"/>
      <c r="EEG20" s="183"/>
      <c r="EEH20" s="107"/>
      <c r="EEI20" s="183"/>
      <c r="EEJ20" s="107"/>
      <c r="EEK20" s="183"/>
      <c r="EEL20" s="107"/>
      <c r="EEM20" s="183"/>
      <c r="EEN20" s="107"/>
      <c r="EEO20" s="183"/>
      <c r="EEP20" s="107"/>
      <c r="EEQ20" s="183"/>
      <c r="EER20" s="107"/>
      <c r="EES20" s="183"/>
      <c r="EET20" s="107"/>
      <c r="EEU20" s="183"/>
      <c r="EEV20" s="107"/>
      <c r="EEW20" s="183"/>
      <c r="EEX20" s="107"/>
      <c r="EEY20" s="183"/>
      <c r="EEZ20" s="107"/>
      <c r="EFA20" s="183"/>
      <c r="EFB20" s="107"/>
      <c r="EFC20" s="183"/>
      <c r="EFD20" s="107"/>
      <c r="EFE20" s="183"/>
      <c r="EFF20" s="107"/>
      <c r="EFG20" s="183"/>
      <c r="EFH20" s="107"/>
      <c r="EFI20" s="183"/>
      <c r="EFJ20" s="107"/>
      <c r="EFK20" s="183"/>
      <c r="EFL20" s="107"/>
      <c r="EFM20" s="183"/>
      <c r="EFN20" s="107"/>
      <c r="EFO20" s="183"/>
      <c r="EFP20" s="107"/>
      <c r="EFQ20" s="183"/>
      <c r="EFR20" s="107"/>
      <c r="EFS20" s="183"/>
      <c r="EFT20" s="107"/>
      <c r="EFU20" s="183"/>
      <c r="EFV20" s="107"/>
      <c r="EFW20" s="183"/>
      <c r="EFX20" s="107"/>
      <c r="EFY20" s="183"/>
      <c r="EFZ20" s="107"/>
      <c r="EGA20" s="183"/>
      <c r="EGB20" s="107"/>
      <c r="EGC20" s="183"/>
      <c r="EGD20" s="107"/>
      <c r="EGE20" s="183"/>
      <c r="EGF20" s="107"/>
      <c r="EGG20" s="183"/>
      <c r="EGH20" s="107"/>
      <c r="EGI20" s="183"/>
      <c r="EGJ20" s="107"/>
      <c r="EGK20" s="183"/>
      <c r="EGL20" s="107"/>
      <c r="EGM20" s="183"/>
      <c r="EGN20" s="107"/>
      <c r="EGO20" s="183"/>
      <c r="EGP20" s="107"/>
      <c r="EGQ20" s="183"/>
      <c r="EGR20" s="107"/>
      <c r="EGS20" s="183"/>
      <c r="EGT20" s="107"/>
      <c r="EGU20" s="183"/>
      <c r="EGV20" s="107"/>
      <c r="EGW20" s="183"/>
      <c r="EGX20" s="107"/>
      <c r="EGY20" s="183"/>
      <c r="EGZ20" s="107"/>
      <c r="EHA20" s="183"/>
      <c r="EHB20" s="107"/>
      <c r="EHC20" s="183"/>
      <c r="EHD20" s="107"/>
      <c r="EHE20" s="183"/>
      <c r="EHF20" s="107"/>
      <c r="EHG20" s="183"/>
      <c r="EHH20" s="107"/>
      <c r="EHI20" s="183"/>
      <c r="EHJ20" s="107"/>
      <c r="EHK20" s="183"/>
      <c r="EHL20" s="107"/>
      <c r="EHM20" s="183"/>
      <c r="EHN20" s="107"/>
      <c r="EHO20" s="183"/>
      <c r="EHP20" s="107"/>
      <c r="EHQ20" s="183"/>
      <c r="EHR20" s="107"/>
      <c r="EHS20" s="183"/>
      <c r="EHT20" s="107"/>
      <c r="EHU20" s="183"/>
      <c r="EHV20" s="107"/>
      <c r="EHW20" s="183"/>
      <c r="EHX20" s="107"/>
      <c r="EHY20" s="183"/>
      <c r="EHZ20" s="107"/>
      <c r="EIA20" s="183"/>
      <c r="EIB20" s="107"/>
      <c r="EIC20" s="183"/>
      <c r="EID20" s="107"/>
      <c r="EIE20" s="183"/>
      <c r="EIF20" s="107"/>
      <c r="EIG20" s="183"/>
      <c r="EIH20" s="107"/>
      <c r="EII20" s="183"/>
      <c r="EIJ20" s="107"/>
      <c r="EIK20" s="183"/>
      <c r="EIL20" s="107"/>
      <c r="EIM20" s="183"/>
      <c r="EIN20" s="107"/>
      <c r="EIO20" s="183"/>
      <c r="EIP20" s="107"/>
      <c r="EIQ20" s="183"/>
      <c r="EIR20" s="107"/>
      <c r="EIS20" s="183"/>
      <c r="EIT20" s="107"/>
      <c r="EIU20" s="183"/>
      <c r="EIV20" s="107"/>
      <c r="EIW20" s="183"/>
      <c r="EIX20" s="107"/>
      <c r="EIY20" s="183"/>
      <c r="EIZ20" s="107"/>
      <c r="EJA20" s="183"/>
      <c r="EJB20" s="107"/>
      <c r="EJC20" s="183"/>
      <c r="EJD20" s="107"/>
      <c r="EJE20" s="183"/>
      <c r="EJF20" s="107"/>
      <c r="EJG20" s="183"/>
      <c r="EJH20" s="107"/>
      <c r="EJI20" s="183"/>
      <c r="EJJ20" s="107"/>
      <c r="EJK20" s="183"/>
      <c r="EJL20" s="107"/>
      <c r="EJM20" s="183"/>
      <c r="EJN20" s="107"/>
      <c r="EJO20" s="183"/>
      <c r="EJP20" s="107"/>
      <c r="EJQ20" s="183"/>
      <c r="EJR20" s="107"/>
      <c r="EJS20" s="183"/>
      <c r="EJT20" s="107"/>
      <c r="EJU20" s="183"/>
      <c r="EJV20" s="107"/>
      <c r="EJW20" s="183"/>
      <c r="EJX20" s="107"/>
      <c r="EJY20" s="183"/>
      <c r="EJZ20" s="107"/>
      <c r="EKA20" s="183"/>
      <c r="EKB20" s="107"/>
      <c r="EKC20" s="183"/>
      <c r="EKD20" s="107"/>
      <c r="EKE20" s="183"/>
      <c r="EKF20" s="107"/>
      <c r="EKG20" s="183"/>
      <c r="EKH20" s="107"/>
      <c r="EKI20" s="183"/>
      <c r="EKJ20" s="107"/>
      <c r="EKK20" s="183"/>
      <c r="EKL20" s="107"/>
      <c r="EKM20" s="183"/>
      <c r="EKN20" s="107"/>
      <c r="EKO20" s="183"/>
      <c r="EKP20" s="107"/>
      <c r="EKQ20" s="183"/>
      <c r="EKR20" s="107"/>
      <c r="EKS20" s="183"/>
      <c r="EKT20" s="107"/>
      <c r="EKU20" s="183"/>
      <c r="EKV20" s="107"/>
      <c r="EKW20" s="183"/>
      <c r="EKX20" s="107"/>
      <c r="EKY20" s="183"/>
      <c r="EKZ20" s="107"/>
      <c r="ELA20" s="183"/>
      <c r="ELB20" s="107"/>
      <c r="ELC20" s="183"/>
      <c r="ELD20" s="107"/>
      <c r="ELE20" s="183"/>
      <c r="ELF20" s="107"/>
      <c r="ELG20" s="183"/>
      <c r="ELH20" s="107"/>
      <c r="ELI20" s="183"/>
      <c r="ELJ20" s="107"/>
      <c r="ELK20" s="183"/>
      <c r="ELL20" s="107"/>
      <c r="ELM20" s="183"/>
      <c r="ELN20" s="107"/>
      <c r="ELO20" s="183"/>
      <c r="ELP20" s="107"/>
      <c r="ELQ20" s="183"/>
      <c r="ELR20" s="107"/>
      <c r="ELS20" s="183"/>
      <c r="ELT20" s="107"/>
      <c r="ELU20" s="183"/>
      <c r="ELV20" s="107"/>
      <c r="ELW20" s="183"/>
      <c r="ELX20" s="107"/>
      <c r="ELY20" s="183"/>
      <c r="ELZ20" s="107"/>
      <c r="EMA20" s="183"/>
      <c r="EMB20" s="107"/>
      <c r="EMC20" s="183"/>
      <c r="EMD20" s="107"/>
      <c r="EME20" s="183"/>
      <c r="EMF20" s="107"/>
      <c r="EMG20" s="183"/>
      <c r="EMH20" s="107"/>
      <c r="EMI20" s="183"/>
      <c r="EMJ20" s="107"/>
      <c r="EMK20" s="183"/>
      <c r="EML20" s="107"/>
      <c r="EMM20" s="183"/>
      <c r="EMN20" s="107"/>
      <c r="EMO20" s="183"/>
      <c r="EMP20" s="107"/>
      <c r="EMQ20" s="183"/>
      <c r="EMR20" s="107"/>
      <c r="EMS20" s="183"/>
      <c r="EMT20" s="107"/>
      <c r="EMU20" s="183"/>
      <c r="EMV20" s="107"/>
      <c r="EMW20" s="183"/>
      <c r="EMX20" s="107"/>
      <c r="EMY20" s="183"/>
      <c r="EMZ20" s="107"/>
      <c r="ENA20" s="183"/>
      <c r="ENB20" s="107"/>
      <c r="ENC20" s="183"/>
      <c r="END20" s="107"/>
      <c r="ENE20" s="183"/>
      <c r="ENF20" s="107"/>
      <c r="ENG20" s="183"/>
      <c r="ENH20" s="107"/>
      <c r="ENI20" s="183"/>
      <c r="ENJ20" s="107"/>
      <c r="ENK20" s="183"/>
      <c r="ENL20" s="107"/>
      <c r="ENM20" s="183"/>
      <c r="ENN20" s="107"/>
      <c r="ENO20" s="183"/>
      <c r="ENP20" s="107"/>
      <c r="ENQ20" s="183"/>
      <c r="ENR20" s="107"/>
      <c r="ENS20" s="183"/>
      <c r="ENT20" s="107"/>
      <c r="ENU20" s="183"/>
      <c r="ENV20" s="107"/>
      <c r="ENW20" s="183"/>
      <c r="ENX20" s="107"/>
      <c r="ENY20" s="183"/>
      <c r="ENZ20" s="107"/>
      <c r="EOA20" s="183"/>
      <c r="EOB20" s="107"/>
      <c r="EOC20" s="183"/>
      <c r="EOD20" s="107"/>
      <c r="EOE20" s="183"/>
      <c r="EOF20" s="107"/>
      <c r="EOG20" s="183"/>
      <c r="EOH20" s="107"/>
      <c r="EOI20" s="183"/>
      <c r="EOJ20" s="107"/>
      <c r="EOK20" s="183"/>
      <c r="EOL20" s="107"/>
      <c r="EOM20" s="183"/>
      <c r="EON20" s="107"/>
      <c r="EOO20" s="183"/>
      <c r="EOP20" s="107"/>
      <c r="EOQ20" s="183"/>
      <c r="EOR20" s="107"/>
      <c r="EOS20" s="183"/>
      <c r="EOT20" s="107"/>
      <c r="EOU20" s="183"/>
      <c r="EOV20" s="107"/>
      <c r="EOW20" s="183"/>
      <c r="EOX20" s="107"/>
      <c r="EOY20" s="183"/>
      <c r="EOZ20" s="107"/>
      <c r="EPA20" s="183"/>
      <c r="EPB20" s="107"/>
      <c r="EPC20" s="183"/>
      <c r="EPD20" s="107"/>
      <c r="EPE20" s="183"/>
      <c r="EPF20" s="107"/>
      <c r="EPG20" s="183"/>
      <c r="EPH20" s="107"/>
      <c r="EPI20" s="183"/>
      <c r="EPJ20" s="107"/>
      <c r="EPK20" s="183"/>
      <c r="EPL20" s="107"/>
      <c r="EPM20" s="183"/>
      <c r="EPN20" s="107"/>
      <c r="EPO20" s="183"/>
      <c r="EPP20" s="107"/>
      <c r="EPQ20" s="183"/>
      <c r="EPR20" s="107"/>
      <c r="EPS20" s="183"/>
      <c r="EPT20" s="107"/>
      <c r="EPU20" s="183"/>
      <c r="EPV20" s="107"/>
      <c r="EPW20" s="183"/>
      <c r="EPX20" s="107"/>
      <c r="EPY20" s="183"/>
      <c r="EPZ20" s="107"/>
      <c r="EQA20" s="183"/>
      <c r="EQB20" s="107"/>
      <c r="EQC20" s="183"/>
      <c r="EQD20" s="107"/>
      <c r="EQE20" s="183"/>
      <c r="EQF20" s="107"/>
      <c r="EQG20" s="183"/>
      <c r="EQH20" s="107"/>
      <c r="EQI20" s="183"/>
      <c r="EQJ20" s="107"/>
      <c r="EQK20" s="183"/>
      <c r="EQL20" s="107"/>
      <c r="EQM20" s="183"/>
      <c r="EQN20" s="107"/>
      <c r="EQO20" s="183"/>
      <c r="EQP20" s="107"/>
      <c r="EQQ20" s="183"/>
      <c r="EQR20" s="107"/>
      <c r="EQS20" s="183"/>
      <c r="EQT20" s="107"/>
      <c r="EQU20" s="183"/>
      <c r="EQV20" s="107"/>
      <c r="EQW20" s="183"/>
      <c r="EQX20" s="107"/>
      <c r="EQY20" s="183"/>
      <c r="EQZ20" s="107"/>
      <c r="ERA20" s="183"/>
      <c r="ERB20" s="107"/>
      <c r="ERC20" s="183"/>
      <c r="ERD20" s="107"/>
      <c r="ERE20" s="183"/>
      <c r="ERF20" s="107"/>
      <c r="ERG20" s="183"/>
      <c r="ERH20" s="107"/>
      <c r="ERI20" s="183"/>
      <c r="ERJ20" s="107"/>
      <c r="ERK20" s="183"/>
      <c r="ERL20" s="107"/>
      <c r="ERM20" s="183"/>
      <c r="ERN20" s="107"/>
      <c r="ERO20" s="183"/>
      <c r="ERP20" s="107"/>
      <c r="ERQ20" s="183"/>
      <c r="ERR20" s="107"/>
      <c r="ERS20" s="183"/>
      <c r="ERT20" s="107"/>
      <c r="ERU20" s="183"/>
      <c r="ERV20" s="107"/>
      <c r="ERW20" s="183"/>
      <c r="ERX20" s="107"/>
      <c r="ERY20" s="183"/>
      <c r="ERZ20" s="107"/>
      <c r="ESA20" s="183"/>
      <c r="ESB20" s="107"/>
      <c r="ESC20" s="183"/>
      <c r="ESD20" s="107"/>
      <c r="ESE20" s="183"/>
      <c r="ESF20" s="107"/>
      <c r="ESG20" s="183"/>
      <c r="ESH20" s="107"/>
      <c r="ESI20" s="183"/>
      <c r="ESJ20" s="107"/>
      <c r="ESK20" s="183"/>
      <c r="ESL20" s="107"/>
      <c r="ESM20" s="183"/>
      <c r="ESN20" s="107"/>
      <c r="ESO20" s="183"/>
      <c r="ESP20" s="107"/>
      <c r="ESQ20" s="183"/>
      <c r="ESR20" s="107"/>
      <c r="ESS20" s="183"/>
      <c r="EST20" s="107"/>
      <c r="ESU20" s="183"/>
      <c r="ESV20" s="107"/>
      <c r="ESW20" s="183"/>
      <c r="ESX20" s="107"/>
      <c r="ESY20" s="183"/>
      <c r="ESZ20" s="107"/>
      <c r="ETA20" s="183"/>
      <c r="ETB20" s="107"/>
      <c r="ETC20" s="183"/>
      <c r="ETD20" s="107"/>
      <c r="ETE20" s="183"/>
      <c r="ETF20" s="107"/>
      <c r="ETG20" s="183"/>
      <c r="ETH20" s="107"/>
      <c r="ETI20" s="183"/>
      <c r="ETJ20" s="107"/>
      <c r="ETK20" s="183"/>
      <c r="ETL20" s="107"/>
      <c r="ETM20" s="183"/>
      <c r="ETN20" s="107"/>
      <c r="ETO20" s="183"/>
      <c r="ETP20" s="107"/>
      <c r="ETQ20" s="183"/>
      <c r="ETR20" s="107"/>
      <c r="ETS20" s="183"/>
      <c r="ETT20" s="107"/>
      <c r="ETU20" s="183"/>
      <c r="ETV20" s="107"/>
      <c r="ETW20" s="183"/>
      <c r="ETX20" s="107"/>
      <c r="ETY20" s="183"/>
      <c r="ETZ20" s="107"/>
      <c r="EUA20" s="183"/>
      <c r="EUB20" s="107"/>
      <c r="EUC20" s="183"/>
      <c r="EUD20" s="107"/>
      <c r="EUE20" s="183"/>
      <c r="EUF20" s="107"/>
      <c r="EUG20" s="183"/>
      <c r="EUH20" s="107"/>
      <c r="EUI20" s="183"/>
      <c r="EUJ20" s="107"/>
      <c r="EUK20" s="183"/>
      <c r="EUL20" s="107"/>
      <c r="EUM20" s="183"/>
      <c r="EUN20" s="107"/>
      <c r="EUO20" s="183"/>
      <c r="EUP20" s="107"/>
      <c r="EUQ20" s="183"/>
      <c r="EUR20" s="107"/>
      <c r="EUS20" s="183"/>
      <c r="EUT20" s="107"/>
      <c r="EUU20" s="183"/>
      <c r="EUV20" s="107"/>
      <c r="EUW20" s="183"/>
      <c r="EUX20" s="107"/>
      <c r="EUY20" s="183"/>
      <c r="EUZ20" s="107"/>
      <c r="EVA20" s="183"/>
      <c r="EVB20" s="107"/>
      <c r="EVC20" s="183"/>
      <c r="EVD20" s="107"/>
      <c r="EVE20" s="183"/>
      <c r="EVF20" s="107"/>
      <c r="EVG20" s="183"/>
      <c r="EVH20" s="107"/>
      <c r="EVI20" s="183"/>
      <c r="EVJ20" s="107"/>
      <c r="EVK20" s="183"/>
      <c r="EVL20" s="107"/>
      <c r="EVM20" s="183"/>
      <c r="EVN20" s="107"/>
      <c r="EVO20" s="183"/>
      <c r="EVP20" s="107"/>
      <c r="EVQ20" s="183"/>
      <c r="EVR20" s="107"/>
      <c r="EVS20" s="183"/>
      <c r="EVT20" s="107"/>
      <c r="EVU20" s="183"/>
      <c r="EVV20" s="107"/>
      <c r="EVW20" s="183"/>
      <c r="EVX20" s="107"/>
      <c r="EVY20" s="183"/>
      <c r="EVZ20" s="107"/>
      <c r="EWA20" s="183"/>
      <c r="EWB20" s="107"/>
      <c r="EWC20" s="183"/>
      <c r="EWD20" s="107"/>
      <c r="EWE20" s="183"/>
      <c r="EWF20" s="107"/>
      <c r="EWG20" s="183"/>
      <c r="EWH20" s="107"/>
      <c r="EWI20" s="183"/>
      <c r="EWJ20" s="107"/>
      <c r="EWK20" s="183"/>
      <c r="EWL20" s="107"/>
      <c r="EWM20" s="183"/>
      <c r="EWN20" s="107"/>
      <c r="EWO20" s="183"/>
      <c r="EWP20" s="107"/>
      <c r="EWQ20" s="183"/>
      <c r="EWR20" s="107"/>
      <c r="EWS20" s="183"/>
      <c r="EWT20" s="107"/>
      <c r="EWU20" s="183"/>
      <c r="EWV20" s="107"/>
      <c r="EWW20" s="183"/>
      <c r="EWX20" s="107"/>
      <c r="EWY20" s="183"/>
      <c r="EWZ20" s="107"/>
      <c r="EXA20" s="183"/>
      <c r="EXB20" s="107"/>
      <c r="EXC20" s="183"/>
      <c r="EXD20" s="107"/>
      <c r="EXE20" s="183"/>
      <c r="EXF20" s="107"/>
      <c r="EXG20" s="183"/>
      <c r="EXH20" s="107"/>
      <c r="EXI20" s="183"/>
      <c r="EXJ20" s="107"/>
      <c r="EXK20" s="183"/>
      <c r="EXL20" s="107"/>
      <c r="EXM20" s="183"/>
      <c r="EXN20" s="107"/>
      <c r="EXO20" s="183"/>
      <c r="EXP20" s="107"/>
      <c r="EXQ20" s="183"/>
      <c r="EXR20" s="107"/>
      <c r="EXS20" s="183"/>
      <c r="EXT20" s="107"/>
      <c r="EXU20" s="183"/>
      <c r="EXV20" s="107"/>
      <c r="EXW20" s="183"/>
      <c r="EXX20" s="107"/>
      <c r="EXY20" s="183"/>
      <c r="EXZ20" s="107"/>
      <c r="EYA20" s="183"/>
      <c r="EYB20" s="107"/>
      <c r="EYC20" s="183"/>
      <c r="EYD20" s="107"/>
      <c r="EYE20" s="183"/>
      <c r="EYF20" s="107"/>
      <c r="EYG20" s="183"/>
      <c r="EYH20" s="107"/>
      <c r="EYI20" s="183"/>
      <c r="EYJ20" s="107"/>
      <c r="EYK20" s="183"/>
      <c r="EYL20" s="107"/>
      <c r="EYM20" s="183"/>
      <c r="EYN20" s="107"/>
      <c r="EYO20" s="183"/>
      <c r="EYP20" s="107"/>
      <c r="EYQ20" s="183"/>
      <c r="EYR20" s="107"/>
      <c r="EYS20" s="183"/>
      <c r="EYT20" s="107"/>
      <c r="EYU20" s="183"/>
      <c r="EYV20" s="107"/>
      <c r="EYW20" s="183"/>
      <c r="EYX20" s="107"/>
      <c r="EYY20" s="183"/>
      <c r="EYZ20" s="107"/>
      <c r="EZA20" s="183"/>
      <c r="EZB20" s="107"/>
      <c r="EZC20" s="183"/>
      <c r="EZD20" s="107"/>
      <c r="EZE20" s="183"/>
      <c r="EZF20" s="107"/>
      <c r="EZG20" s="183"/>
      <c r="EZH20" s="107"/>
      <c r="EZI20" s="183"/>
      <c r="EZJ20" s="107"/>
      <c r="EZK20" s="183"/>
      <c r="EZL20" s="107"/>
      <c r="EZM20" s="183"/>
      <c r="EZN20" s="107"/>
      <c r="EZO20" s="183"/>
      <c r="EZP20" s="107"/>
      <c r="EZQ20" s="183"/>
      <c r="EZR20" s="107"/>
      <c r="EZS20" s="183"/>
      <c r="EZT20" s="107"/>
      <c r="EZU20" s="183"/>
      <c r="EZV20" s="107"/>
      <c r="EZW20" s="183"/>
      <c r="EZX20" s="107"/>
      <c r="EZY20" s="183"/>
      <c r="EZZ20" s="107"/>
      <c r="FAA20" s="183"/>
      <c r="FAB20" s="107"/>
      <c r="FAC20" s="183"/>
      <c r="FAD20" s="107"/>
      <c r="FAE20" s="183"/>
      <c r="FAF20" s="107"/>
      <c r="FAG20" s="183"/>
      <c r="FAH20" s="107"/>
      <c r="FAI20" s="183"/>
      <c r="FAJ20" s="107"/>
      <c r="FAK20" s="183"/>
      <c r="FAL20" s="107"/>
      <c r="FAM20" s="183"/>
      <c r="FAN20" s="107"/>
      <c r="FAO20" s="183"/>
      <c r="FAP20" s="107"/>
      <c r="FAQ20" s="183"/>
      <c r="FAR20" s="107"/>
      <c r="FAS20" s="183"/>
      <c r="FAT20" s="107"/>
      <c r="FAU20" s="183"/>
      <c r="FAV20" s="107"/>
      <c r="FAW20" s="183"/>
      <c r="FAX20" s="107"/>
      <c r="FAY20" s="183"/>
      <c r="FAZ20" s="107"/>
      <c r="FBA20" s="183"/>
      <c r="FBB20" s="107"/>
      <c r="FBC20" s="183"/>
      <c r="FBD20" s="107"/>
      <c r="FBE20" s="183"/>
      <c r="FBF20" s="107"/>
      <c r="FBG20" s="183"/>
      <c r="FBH20" s="107"/>
      <c r="FBI20" s="183"/>
      <c r="FBJ20" s="107"/>
      <c r="FBK20" s="183"/>
      <c r="FBL20" s="107"/>
      <c r="FBM20" s="183"/>
      <c r="FBN20" s="107"/>
      <c r="FBO20" s="183"/>
      <c r="FBP20" s="107"/>
      <c r="FBQ20" s="183"/>
      <c r="FBR20" s="107"/>
      <c r="FBS20" s="183"/>
      <c r="FBT20" s="107"/>
      <c r="FBU20" s="183"/>
      <c r="FBV20" s="107"/>
      <c r="FBW20" s="183"/>
      <c r="FBX20" s="107"/>
      <c r="FBY20" s="183"/>
      <c r="FBZ20" s="107"/>
      <c r="FCA20" s="183"/>
      <c r="FCB20" s="107"/>
      <c r="FCC20" s="183"/>
      <c r="FCD20" s="107"/>
      <c r="FCE20" s="183"/>
      <c r="FCF20" s="107"/>
      <c r="FCG20" s="183"/>
      <c r="FCH20" s="107"/>
      <c r="FCI20" s="183"/>
      <c r="FCJ20" s="107"/>
      <c r="FCK20" s="183"/>
      <c r="FCL20" s="107"/>
      <c r="FCM20" s="183"/>
      <c r="FCN20" s="107"/>
      <c r="FCO20" s="183"/>
      <c r="FCP20" s="107"/>
      <c r="FCQ20" s="183"/>
      <c r="FCR20" s="107"/>
      <c r="FCS20" s="183"/>
      <c r="FCT20" s="107"/>
      <c r="FCU20" s="183"/>
      <c r="FCV20" s="107"/>
      <c r="FCW20" s="183"/>
      <c r="FCX20" s="107"/>
      <c r="FCY20" s="183"/>
      <c r="FCZ20" s="107"/>
      <c r="FDA20" s="183"/>
      <c r="FDB20" s="107"/>
      <c r="FDC20" s="183"/>
      <c r="FDD20" s="107"/>
      <c r="FDE20" s="183"/>
      <c r="FDF20" s="107"/>
      <c r="FDG20" s="183"/>
      <c r="FDH20" s="107"/>
      <c r="FDI20" s="183"/>
      <c r="FDJ20" s="107"/>
      <c r="FDK20" s="183"/>
      <c r="FDL20" s="107"/>
      <c r="FDM20" s="183"/>
      <c r="FDN20" s="107"/>
      <c r="FDO20" s="183"/>
      <c r="FDP20" s="107"/>
      <c r="FDQ20" s="183"/>
      <c r="FDR20" s="107"/>
      <c r="FDS20" s="183"/>
      <c r="FDT20" s="107"/>
      <c r="FDU20" s="183"/>
      <c r="FDV20" s="107"/>
      <c r="FDW20" s="183"/>
      <c r="FDX20" s="107"/>
      <c r="FDY20" s="183"/>
      <c r="FDZ20" s="107"/>
      <c r="FEA20" s="183"/>
      <c r="FEB20" s="107"/>
      <c r="FEC20" s="183"/>
      <c r="FED20" s="107"/>
      <c r="FEE20" s="183"/>
      <c r="FEF20" s="107"/>
      <c r="FEG20" s="183"/>
      <c r="FEH20" s="107"/>
      <c r="FEI20" s="183"/>
      <c r="FEJ20" s="107"/>
      <c r="FEK20" s="183"/>
      <c r="FEL20" s="107"/>
      <c r="FEM20" s="183"/>
      <c r="FEN20" s="107"/>
      <c r="FEO20" s="183"/>
      <c r="FEP20" s="107"/>
      <c r="FEQ20" s="183"/>
      <c r="FER20" s="107"/>
      <c r="FES20" s="183"/>
      <c r="FET20" s="107"/>
      <c r="FEU20" s="183"/>
      <c r="FEV20" s="107"/>
      <c r="FEW20" s="183"/>
      <c r="FEX20" s="107"/>
      <c r="FEY20" s="183"/>
      <c r="FEZ20" s="107"/>
      <c r="FFA20" s="183"/>
      <c r="FFB20" s="107"/>
      <c r="FFC20" s="183"/>
      <c r="FFD20" s="107"/>
      <c r="FFE20" s="183"/>
      <c r="FFF20" s="107"/>
      <c r="FFG20" s="183"/>
      <c r="FFH20" s="107"/>
      <c r="FFI20" s="183"/>
      <c r="FFJ20" s="107"/>
      <c r="FFK20" s="183"/>
      <c r="FFL20" s="107"/>
      <c r="FFM20" s="183"/>
      <c r="FFN20" s="107"/>
      <c r="FFO20" s="183"/>
      <c r="FFP20" s="107"/>
      <c r="FFQ20" s="183"/>
      <c r="FFR20" s="107"/>
      <c r="FFS20" s="183"/>
      <c r="FFT20" s="107"/>
      <c r="FFU20" s="183"/>
      <c r="FFV20" s="107"/>
      <c r="FFW20" s="183"/>
      <c r="FFX20" s="107"/>
      <c r="FFY20" s="183"/>
      <c r="FFZ20" s="107"/>
      <c r="FGA20" s="183"/>
      <c r="FGB20" s="107"/>
      <c r="FGC20" s="183"/>
      <c r="FGD20" s="107"/>
      <c r="FGE20" s="183"/>
      <c r="FGF20" s="107"/>
      <c r="FGG20" s="183"/>
      <c r="FGH20" s="107"/>
      <c r="FGI20" s="183"/>
      <c r="FGJ20" s="107"/>
      <c r="FGK20" s="183"/>
      <c r="FGL20" s="107"/>
      <c r="FGM20" s="183"/>
      <c r="FGN20" s="107"/>
      <c r="FGO20" s="183"/>
      <c r="FGP20" s="107"/>
      <c r="FGQ20" s="183"/>
      <c r="FGR20" s="107"/>
      <c r="FGS20" s="183"/>
      <c r="FGT20" s="107"/>
      <c r="FGU20" s="183"/>
      <c r="FGV20" s="107"/>
      <c r="FGW20" s="183"/>
      <c r="FGX20" s="107"/>
      <c r="FGY20" s="183"/>
      <c r="FGZ20" s="107"/>
      <c r="FHA20" s="183"/>
      <c r="FHB20" s="107"/>
      <c r="FHC20" s="183"/>
      <c r="FHD20" s="107"/>
      <c r="FHE20" s="183"/>
      <c r="FHF20" s="107"/>
      <c r="FHG20" s="183"/>
      <c r="FHH20" s="107"/>
      <c r="FHI20" s="183"/>
      <c r="FHJ20" s="107"/>
      <c r="FHK20" s="183"/>
      <c r="FHL20" s="107"/>
      <c r="FHM20" s="183"/>
      <c r="FHN20" s="107"/>
      <c r="FHO20" s="183"/>
      <c r="FHP20" s="107"/>
      <c r="FHQ20" s="183"/>
      <c r="FHR20" s="107"/>
      <c r="FHS20" s="183"/>
      <c r="FHT20" s="107"/>
      <c r="FHU20" s="183"/>
      <c r="FHV20" s="107"/>
      <c r="FHW20" s="183"/>
      <c r="FHX20" s="107"/>
      <c r="FHY20" s="183"/>
      <c r="FHZ20" s="107"/>
      <c r="FIA20" s="183"/>
      <c r="FIB20" s="107"/>
      <c r="FIC20" s="183"/>
      <c r="FID20" s="107"/>
      <c r="FIE20" s="183"/>
      <c r="FIF20" s="107"/>
      <c r="FIG20" s="183"/>
      <c r="FIH20" s="107"/>
      <c r="FII20" s="183"/>
      <c r="FIJ20" s="107"/>
      <c r="FIK20" s="183"/>
      <c r="FIL20" s="107"/>
      <c r="FIM20" s="183"/>
      <c r="FIN20" s="107"/>
      <c r="FIO20" s="183"/>
      <c r="FIP20" s="107"/>
      <c r="FIQ20" s="183"/>
      <c r="FIR20" s="107"/>
      <c r="FIS20" s="183"/>
      <c r="FIT20" s="107"/>
      <c r="FIU20" s="183"/>
      <c r="FIV20" s="107"/>
      <c r="FIW20" s="183"/>
      <c r="FIX20" s="107"/>
      <c r="FIY20" s="183"/>
      <c r="FIZ20" s="107"/>
      <c r="FJA20" s="183"/>
      <c r="FJB20" s="107"/>
      <c r="FJC20" s="183"/>
      <c r="FJD20" s="107"/>
      <c r="FJE20" s="183"/>
      <c r="FJF20" s="107"/>
      <c r="FJG20" s="183"/>
      <c r="FJH20" s="107"/>
      <c r="FJI20" s="183"/>
      <c r="FJJ20" s="107"/>
      <c r="FJK20" s="183"/>
      <c r="FJL20" s="107"/>
      <c r="FJM20" s="183"/>
      <c r="FJN20" s="107"/>
      <c r="FJO20" s="183"/>
      <c r="FJP20" s="107"/>
      <c r="FJQ20" s="183"/>
      <c r="FJR20" s="107"/>
      <c r="FJS20" s="183"/>
      <c r="FJT20" s="107"/>
      <c r="FJU20" s="183"/>
      <c r="FJV20" s="107"/>
      <c r="FJW20" s="183"/>
      <c r="FJX20" s="107"/>
      <c r="FJY20" s="183"/>
      <c r="FJZ20" s="107"/>
      <c r="FKA20" s="183"/>
      <c r="FKB20" s="107"/>
      <c r="FKC20" s="183"/>
      <c r="FKD20" s="107"/>
      <c r="FKE20" s="183"/>
      <c r="FKF20" s="107"/>
      <c r="FKG20" s="183"/>
      <c r="FKH20" s="107"/>
      <c r="FKI20" s="183"/>
      <c r="FKJ20" s="107"/>
      <c r="FKK20" s="183"/>
      <c r="FKL20" s="107"/>
      <c r="FKM20" s="183"/>
      <c r="FKN20" s="107"/>
      <c r="FKO20" s="183"/>
      <c r="FKP20" s="107"/>
      <c r="FKQ20" s="183"/>
      <c r="FKR20" s="107"/>
      <c r="FKS20" s="183"/>
      <c r="FKT20" s="107"/>
      <c r="FKU20" s="183"/>
      <c r="FKV20" s="107"/>
      <c r="FKW20" s="183"/>
      <c r="FKX20" s="107"/>
      <c r="FKY20" s="183"/>
      <c r="FKZ20" s="107"/>
      <c r="FLA20" s="183"/>
      <c r="FLB20" s="107"/>
      <c r="FLC20" s="183"/>
      <c r="FLD20" s="107"/>
      <c r="FLE20" s="183"/>
      <c r="FLF20" s="107"/>
      <c r="FLG20" s="183"/>
      <c r="FLH20" s="107"/>
      <c r="FLI20" s="183"/>
      <c r="FLJ20" s="107"/>
      <c r="FLK20" s="183"/>
      <c r="FLL20" s="107"/>
      <c r="FLM20" s="183"/>
      <c r="FLN20" s="107"/>
      <c r="FLO20" s="183"/>
      <c r="FLP20" s="107"/>
      <c r="FLQ20" s="183"/>
      <c r="FLR20" s="107"/>
      <c r="FLS20" s="183"/>
      <c r="FLT20" s="107"/>
      <c r="FLU20" s="183"/>
      <c r="FLV20" s="107"/>
      <c r="FLW20" s="183"/>
      <c r="FLX20" s="107"/>
      <c r="FLY20" s="183"/>
      <c r="FLZ20" s="107"/>
      <c r="FMA20" s="183"/>
      <c r="FMB20" s="107"/>
      <c r="FMC20" s="183"/>
      <c r="FMD20" s="107"/>
      <c r="FME20" s="183"/>
      <c r="FMF20" s="107"/>
      <c r="FMG20" s="183"/>
      <c r="FMH20" s="107"/>
      <c r="FMI20" s="183"/>
      <c r="FMJ20" s="107"/>
      <c r="FMK20" s="183"/>
      <c r="FML20" s="107"/>
      <c r="FMM20" s="183"/>
      <c r="FMN20" s="107"/>
      <c r="FMO20" s="183"/>
      <c r="FMP20" s="107"/>
      <c r="FMQ20" s="183"/>
      <c r="FMR20" s="107"/>
      <c r="FMS20" s="183"/>
      <c r="FMT20" s="107"/>
      <c r="FMU20" s="183"/>
      <c r="FMV20" s="107"/>
      <c r="FMW20" s="183"/>
      <c r="FMX20" s="107"/>
      <c r="FMY20" s="183"/>
      <c r="FMZ20" s="107"/>
      <c r="FNA20" s="183"/>
      <c r="FNB20" s="107"/>
      <c r="FNC20" s="183"/>
      <c r="FND20" s="107"/>
      <c r="FNE20" s="183"/>
      <c r="FNF20" s="107"/>
      <c r="FNG20" s="183"/>
      <c r="FNH20" s="107"/>
      <c r="FNI20" s="183"/>
      <c r="FNJ20" s="107"/>
      <c r="FNK20" s="183"/>
      <c r="FNL20" s="107"/>
      <c r="FNM20" s="183"/>
      <c r="FNN20" s="107"/>
      <c r="FNO20" s="183"/>
      <c r="FNP20" s="107"/>
      <c r="FNQ20" s="183"/>
      <c r="FNR20" s="107"/>
      <c r="FNS20" s="183"/>
      <c r="FNT20" s="107"/>
      <c r="FNU20" s="183"/>
      <c r="FNV20" s="107"/>
      <c r="FNW20" s="183"/>
      <c r="FNX20" s="107"/>
      <c r="FNY20" s="183"/>
      <c r="FNZ20" s="107"/>
      <c r="FOA20" s="183"/>
      <c r="FOB20" s="107"/>
      <c r="FOC20" s="183"/>
      <c r="FOD20" s="107"/>
      <c r="FOE20" s="183"/>
      <c r="FOF20" s="107"/>
      <c r="FOG20" s="183"/>
      <c r="FOH20" s="107"/>
      <c r="FOI20" s="183"/>
      <c r="FOJ20" s="107"/>
      <c r="FOK20" s="183"/>
      <c r="FOL20" s="107"/>
      <c r="FOM20" s="183"/>
      <c r="FON20" s="107"/>
      <c r="FOO20" s="183"/>
      <c r="FOP20" s="107"/>
      <c r="FOQ20" s="183"/>
      <c r="FOR20" s="107"/>
      <c r="FOS20" s="183"/>
      <c r="FOT20" s="107"/>
      <c r="FOU20" s="183"/>
      <c r="FOV20" s="107"/>
      <c r="FOW20" s="183"/>
      <c r="FOX20" s="107"/>
      <c r="FOY20" s="183"/>
      <c r="FOZ20" s="107"/>
      <c r="FPA20" s="183"/>
      <c r="FPB20" s="107"/>
      <c r="FPC20" s="183"/>
      <c r="FPD20" s="107"/>
      <c r="FPE20" s="183"/>
      <c r="FPF20" s="107"/>
      <c r="FPG20" s="183"/>
      <c r="FPH20" s="107"/>
      <c r="FPI20" s="183"/>
      <c r="FPJ20" s="107"/>
      <c r="FPK20" s="183"/>
      <c r="FPL20" s="107"/>
      <c r="FPM20" s="183"/>
      <c r="FPN20" s="107"/>
      <c r="FPO20" s="183"/>
      <c r="FPP20" s="107"/>
      <c r="FPQ20" s="183"/>
      <c r="FPR20" s="107"/>
      <c r="FPS20" s="183"/>
      <c r="FPT20" s="107"/>
      <c r="FPU20" s="183"/>
      <c r="FPV20" s="107"/>
      <c r="FPW20" s="183"/>
      <c r="FPX20" s="107"/>
      <c r="FPY20" s="183"/>
      <c r="FPZ20" s="107"/>
      <c r="FQA20" s="183"/>
      <c r="FQB20" s="107"/>
      <c r="FQC20" s="183"/>
      <c r="FQD20" s="107"/>
      <c r="FQE20" s="183"/>
      <c r="FQF20" s="107"/>
      <c r="FQG20" s="183"/>
      <c r="FQH20" s="107"/>
      <c r="FQI20" s="183"/>
      <c r="FQJ20" s="107"/>
      <c r="FQK20" s="183"/>
      <c r="FQL20" s="107"/>
      <c r="FQM20" s="183"/>
      <c r="FQN20" s="107"/>
      <c r="FQO20" s="183"/>
      <c r="FQP20" s="107"/>
      <c r="FQQ20" s="183"/>
      <c r="FQR20" s="107"/>
      <c r="FQS20" s="183"/>
      <c r="FQT20" s="107"/>
      <c r="FQU20" s="183"/>
      <c r="FQV20" s="107"/>
      <c r="FQW20" s="183"/>
      <c r="FQX20" s="107"/>
      <c r="FQY20" s="183"/>
      <c r="FQZ20" s="107"/>
      <c r="FRA20" s="183"/>
      <c r="FRB20" s="107"/>
      <c r="FRC20" s="183"/>
      <c r="FRD20" s="107"/>
      <c r="FRE20" s="183"/>
      <c r="FRF20" s="107"/>
      <c r="FRG20" s="183"/>
      <c r="FRH20" s="107"/>
      <c r="FRI20" s="183"/>
      <c r="FRJ20" s="107"/>
      <c r="FRK20" s="183"/>
      <c r="FRL20" s="107"/>
      <c r="FRM20" s="183"/>
      <c r="FRN20" s="107"/>
      <c r="FRO20" s="183"/>
      <c r="FRP20" s="107"/>
      <c r="FRQ20" s="183"/>
      <c r="FRR20" s="107"/>
      <c r="FRS20" s="183"/>
      <c r="FRT20" s="107"/>
      <c r="FRU20" s="183"/>
      <c r="FRV20" s="107"/>
      <c r="FRW20" s="183"/>
      <c r="FRX20" s="107"/>
      <c r="FRY20" s="183"/>
      <c r="FRZ20" s="107"/>
      <c r="FSA20" s="183"/>
      <c r="FSB20" s="107"/>
      <c r="FSC20" s="183"/>
      <c r="FSD20" s="107"/>
      <c r="FSE20" s="183"/>
      <c r="FSF20" s="107"/>
      <c r="FSG20" s="183"/>
      <c r="FSH20" s="107"/>
      <c r="FSI20" s="183"/>
      <c r="FSJ20" s="107"/>
      <c r="FSK20" s="183"/>
      <c r="FSL20" s="107"/>
      <c r="FSM20" s="183"/>
      <c r="FSN20" s="107"/>
      <c r="FSO20" s="183"/>
      <c r="FSP20" s="107"/>
      <c r="FSQ20" s="183"/>
      <c r="FSR20" s="107"/>
      <c r="FSS20" s="183"/>
      <c r="FST20" s="107"/>
      <c r="FSU20" s="183"/>
      <c r="FSV20" s="107"/>
      <c r="FSW20" s="183"/>
      <c r="FSX20" s="107"/>
      <c r="FSY20" s="183"/>
      <c r="FSZ20" s="107"/>
      <c r="FTA20" s="183"/>
      <c r="FTB20" s="107"/>
      <c r="FTC20" s="183"/>
      <c r="FTD20" s="107"/>
      <c r="FTE20" s="183"/>
      <c r="FTF20" s="107"/>
      <c r="FTG20" s="183"/>
      <c r="FTH20" s="107"/>
      <c r="FTI20" s="183"/>
      <c r="FTJ20" s="107"/>
      <c r="FTK20" s="183"/>
      <c r="FTL20" s="107"/>
      <c r="FTM20" s="183"/>
      <c r="FTN20" s="107"/>
      <c r="FTO20" s="183"/>
      <c r="FTP20" s="107"/>
      <c r="FTQ20" s="183"/>
      <c r="FTR20" s="107"/>
      <c r="FTS20" s="183"/>
      <c r="FTT20" s="107"/>
      <c r="FTU20" s="183"/>
      <c r="FTV20" s="107"/>
      <c r="FTW20" s="183"/>
      <c r="FTX20" s="107"/>
      <c r="FTY20" s="183"/>
      <c r="FTZ20" s="107"/>
      <c r="FUA20" s="183"/>
      <c r="FUB20" s="107"/>
      <c r="FUC20" s="183"/>
      <c r="FUD20" s="107"/>
      <c r="FUE20" s="183"/>
      <c r="FUF20" s="107"/>
      <c r="FUG20" s="183"/>
      <c r="FUH20" s="107"/>
      <c r="FUI20" s="183"/>
      <c r="FUJ20" s="107"/>
      <c r="FUK20" s="183"/>
      <c r="FUL20" s="107"/>
      <c r="FUM20" s="183"/>
      <c r="FUN20" s="107"/>
      <c r="FUO20" s="183"/>
      <c r="FUP20" s="107"/>
      <c r="FUQ20" s="183"/>
      <c r="FUR20" s="107"/>
      <c r="FUS20" s="183"/>
      <c r="FUT20" s="107"/>
      <c r="FUU20" s="183"/>
      <c r="FUV20" s="107"/>
      <c r="FUW20" s="183"/>
      <c r="FUX20" s="107"/>
      <c r="FUY20" s="183"/>
      <c r="FUZ20" s="107"/>
      <c r="FVA20" s="183"/>
      <c r="FVB20" s="107"/>
      <c r="FVC20" s="183"/>
      <c r="FVD20" s="107"/>
      <c r="FVE20" s="183"/>
      <c r="FVF20" s="107"/>
      <c r="FVG20" s="183"/>
      <c r="FVH20" s="107"/>
      <c r="FVI20" s="183"/>
      <c r="FVJ20" s="107"/>
      <c r="FVK20" s="183"/>
      <c r="FVL20" s="107"/>
      <c r="FVM20" s="183"/>
      <c r="FVN20" s="107"/>
      <c r="FVO20" s="183"/>
      <c r="FVP20" s="107"/>
      <c r="FVQ20" s="183"/>
      <c r="FVR20" s="107"/>
      <c r="FVS20" s="183"/>
      <c r="FVT20" s="107"/>
      <c r="FVU20" s="183"/>
      <c r="FVV20" s="107"/>
      <c r="FVW20" s="183"/>
      <c r="FVX20" s="107"/>
      <c r="FVY20" s="183"/>
      <c r="FVZ20" s="107"/>
      <c r="FWA20" s="183"/>
      <c r="FWB20" s="107"/>
      <c r="FWC20" s="183"/>
      <c r="FWD20" s="107"/>
      <c r="FWE20" s="183"/>
      <c r="FWF20" s="107"/>
      <c r="FWG20" s="183"/>
      <c r="FWH20" s="107"/>
      <c r="FWI20" s="183"/>
      <c r="FWJ20" s="107"/>
      <c r="FWK20" s="183"/>
      <c r="FWL20" s="107"/>
      <c r="FWM20" s="183"/>
      <c r="FWN20" s="107"/>
      <c r="FWO20" s="183"/>
      <c r="FWP20" s="107"/>
      <c r="FWQ20" s="183"/>
      <c r="FWR20" s="107"/>
      <c r="FWS20" s="183"/>
      <c r="FWT20" s="107"/>
      <c r="FWU20" s="183"/>
      <c r="FWV20" s="107"/>
      <c r="FWW20" s="183"/>
      <c r="FWX20" s="107"/>
      <c r="FWY20" s="183"/>
      <c r="FWZ20" s="107"/>
      <c r="FXA20" s="183"/>
      <c r="FXB20" s="107"/>
      <c r="FXC20" s="183"/>
      <c r="FXD20" s="107"/>
      <c r="FXE20" s="183"/>
      <c r="FXF20" s="107"/>
      <c r="FXG20" s="183"/>
      <c r="FXH20" s="107"/>
      <c r="FXI20" s="183"/>
      <c r="FXJ20" s="107"/>
      <c r="FXK20" s="183"/>
      <c r="FXL20" s="107"/>
      <c r="FXM20" s="183"/>
      <c r="FXN20" s="107"/>
      <c r="FXO20" s="183"/>
      <c r="FXP20" s="107"/>
      <c r="FXQ20" s="183"/>
      <c r="FXR20" s="107"/>
      <c r="FXS20" s="183"/>
      <c r="FXT20" s="107"/>
      <c r="FXU20" s="183"/>
      <c r="FXV20" s="107"/>
      <c r="FXW20" s="183"/>
      <c r="FXX20" s="107"/>
      <c r="FXY20" s="183"/>
      <c r="FXZ20" s="107"/>
      <c r="FYA20" s="183"/>
      <c r="FYB20" s="107"/>
      <c r="FYC20" s="183"/>
      <c r="FYD20" s="107"/>
      <c r="FYE20" s="183"/>
      <c r="FYF20" s="107"/>
      <c r="FYG20" s="183"/>
      <c r="FYH20" s="107"/>
      <c r="FYI20" s="183"/>
      <c r="FYJ20" s="107"/>
      <c r="FYK20" s="183"/>
      <c r="FYL20" s="107"/>
      <c r="FYM20" s="183"/>
      <c r="FYN20" s="107"/>
      <c r="FYO20" s="183"/>
      <c r="FYP20" s="107"/>
      <c r="FYQ20" s="183"/>
      <c r="FYR20" s="107"/>
      <c r="FYS20" s="183"/>
      <c r="FYT20" s="107"/>
      <c r="FYU20" s="183"/>
      <c r="FYV20" s="107"/>
      <c r="FYW20" s="183"/>
      <c r="FYX20" s="107"/>
      <c r="FYY20" s="183"/>
      <c r="FYZ20" s="107"/>
      <c r="FZA20" s="183"/>
      <c r="FZB20" s="107"/>
      <c r="FZC20" s="183"/>
      <c r="FZD20" s="107"/>
      <c r="FZE20" s="183"/>
      <c r="FZF20" s="107"/>
      <c r="FZG20" s="183"/>
      <c r="FZH20" s="107"/>
      <c r="FZI20" s="183"/>
      <c r="FZJ20" s="107"/>
      <c r="FZK20" s="183"/>
      <c r="FZL20" s="107"/>
      <c r="FZM20" s="183"/>
      <c r="FZN20" s="107"/>
      <c r="FZO20" s="183"/>
      <c r="FZP20" s="107"/>
      <c r="FZQ20" s="183"/>
      <c r="FZR20" s="107"/>
      <c r="FZS20" s="183"/>
      <c r="FZT20" s="107"/>
      <c r="FZU20" s="183"/>
      <c r="FZV20" s="107"/>
      <c r="FZW20" s="183"/>
      <c r="FZX20" s="107"/>
      <c r="FZY20" s="183"/>
      <c r="FZZ20" s="107"/>
      <c r="GAA20" s="183"/>
      <c r="GAB20" s="107"/>
      <c r="GAC20" s="183"/>
      <c r="GAD20" s="107"/>
      <c r="GAE20" s="183"/>
      <c r="GAF20" s="107"/>
      <c r="GAG20" s="183"/>
      <c r="GAH20" s="107"/>
      <c r="GAI20" s="183"/>
      <c r="GAJ20" s="107"/>
      <c r="GAK20" s="183"/>
      <c r="GAL20" s="107"/>
      <c r="GAM20" s="183"/>
      <c r="GAN20" s="107"/>
      <c r="GAO20" s="183"/>
      <c r="GAP20" s="107"/>
      <c r="GAQ20" s="183"/>
      <c r="GAR20" s="107"/>
      <c r="GAS20" s="183"/>
      <c r="GAT20" s="107"/>
      <c r="GAU20" s="183"/>
      <c r="GAV20" s="107"/>
      <c r="GAW20" s="183"/>
      <c r="GAX20" s="107"/>
      <c r="GAY20" s="183"/>
      <c r="GAZ20" s="107"/>
      <c r="GBA20" s="183"/>
      <c r="GBB20" s="107"/>
      <c r="GBC20" s="183"/>
      <c r="GBD20" s="107"/>
      <c r="GBE20" s="183"/>
      <c r="GBF20" s="107"/>
      <c r="GBG20" s="183"/>
      <c r="GBH20" s="107"/>
      <c r="GBI20" s="183"/>
      <c r="GBJ20" s="107"/>
      <c r="GBK20" s="183"/>
      <c r="GBL20" s="107"/>
      <c r="GBM20" s="183"/>
      <c r="GBN20" s="107"/>
      <c r="GBO20" s="183"/>
      <c r="GBP20" s="107"/>
      <c r="GBQ20" s="183"/>
      <c r="GBR20" s="107"/>
      <c r="GBS20" s="183"/>
      <c r="GBT20" s="107"/>
      <c r="GBU20" s="183"/>
      <c r="GBV20" s="107"/>
      <c r="GBW20" s="183"/>
      <c r="GBX20" s="107"/>
      <c r="GBY20" s="183"/>
      <c r="GBZ20" s="107"/>
      <c r="GCA20" s="183"/>
      <c r="GCB20" s="107"/>
      <c r="GCC20" s="183"/>
      <c r="GCD20" s="107"/>
      <c r="GCE20" s="183"/>
      <c r="GCF20" s="107"/>
      <c r="GCG20" s="183"/>
      <c r="GCH20" s="107"/>
      <c r="GCI20" s="183"/>
      <c r="GCJ20" s="107"/>
      <c r="GCK20" s="183"/>
      <c r="GCL20" s="107"/>
      <c r="GCM20" s="183"/>
      <c r="GCN20" s="107"/>
      <c r="GCO20" s="183"/>
      <c r="GCP20" s="107"/>
      <c r="GCQ20" s="183"/>
      <c r="GCR20" s="107"/>
      <c r="GCS20" s="183"/>
      <c r="GCT20" s="107"/>
      <c r="GCU20" s="183"/>
      <c r="GCV20" s="107"/>
      <c r="GCW20" s="183"/>
      <c r="GCX20" s="107"/>
      <c r="GCY20" s="183"/>
      <c r="GCZ20" s="107"/>
      <c r="GDA20" s="183"/>
      <c r="GDB20" s="107"/>
      <c r="GDC20" s="183"/>
      <c r="GDD20" s="107"/>
      <c r="GDE20" s="183"/>
      <c r="GDF20" s="107"/>
      <c r="GDG20" s="183"/>
      <c r="GDH20" s="107"/>
      <c r="GDI20" s="183"/>
      <c r="GDJ20" s="107"/>
      <c r="GDK20" s="183"/>
      <c r="GDL20" s="107"/>
      <c r="GDM20" s="183"/>
      <c r="GDN20" s="107"/>
      <c r="GDO20" s="183"/>
      <c r="GDP20" s="107"/>
      <c r="GDQ20" s="183"/>
      <c r="GDR20" s="107"/>
      <c r="GDS20" s="183"/>
      <c r="GDT20" s="107"/>
      <c r="GDU20" s="183"/>
      <c r="GDV20" s="107"/>
      <c r="GDW20" s="183"/>
      <c r="GDX20" s="107"/>
      <c r="GDY20" s="183"/>
      <c r="GDZ20" s="107"/>
      <c r="GEA20" s="183"/>
      <c r="GEB20" s="107"/>
      <c r="GEC20" s="183"/>
      <c r="GED20" s="107"/>
      <c r="GEE20" s="183"/>
      <c r="GEF20" s="107"/>
      <c r="GEG20" s="183"/>
      <c r="GEH20" s="107"/>
      <c r="GEI20" s="183"/>
      <c r="GEJ20" s="107"/>
      <c r="GEK20" s="183"/>
      <c r="GEL20" s="107"/>
      <c r="GEM20" s="183"/>
      <c r="GEN20" s="107"/>
      <c r="GEO20" s="183"/>
      <c r="GEP20" s="107"/>
      <c r="GEQ20" s="183"/>
      <c r="GER20" s="107"/>
      <c r="GES20" s="183"/>
      <c r="GET20" s="107"/>
      <c r="GEU20" s="183"/>
      <c r="GEV20" s="107"/>
      <c r="GEW20" s="183"/>
      <c r="GEX20" s="107"/>
      <c r="GEY20" s="183"/>
      <c r="GEZ20" s="107"/>
      <c r="GFA20" s="183"/>
      <c r="GFB20" s="107"/>
      <c r="GFC20" s="183"/>
      <c r="GFD20" s="107"/>
      <c r="GFE20" s="183"/>
      <c r="GFF20" s="107"/>
      <c r="GFG20" s="183"/>
      <c r="GFH20" s="107"/>
      <c r="GFI20" s="183"/>
      <c r="GFJ20" s="107"/>
      <c r="GFK20" s="183"/>
      <c r="GFL20" s="107"/>
      <c r="GFM20" s="183"/>
      <c r="GFN20" s="107"/>
      <c r="GFO20" s="183"/>
      <c r="GFP20" s="107"/>
      <c r="GFQ20" s="183"/>
      <c r="GFR20" s="107"/>
      <c r="GFS20" s="183"/>
      <c r="GFT20" s="107"/>
      <c r="GFU20" s="183"/>
      <c r="GFV20" s="107"/>
      <c r="GFW20" s="183"/>
      <c r="GFX20" s="107"/>
      <c r="GFY20" s="183"/>
      <c r="GFZ20" s="107"/>
      <c r="GGA20" s="183"/>
      <c r="GGB20" s="107"/>
      <c r="GGC20" s="183"/>
      <c r="GGD20" s="107"/>
      <c r="GGE20" s="183"/>
      <c r="GGF20" s="107"/>
      <c r="GGG20" s="183"/>
      <c r="GGH20" s="107"/>
      <c r="GGI20" s="183"/>
      <c r="GGJ20" s="107"/>
      <c r="GGK20" s="183"/>
      <c r="GGL20" s="107"/>
      <c r="GGM20" s="183"/>
      <c r="GGN20" s="107"/>
      <c r="GGO20" s="183"/>
      <c r="GGP20" s="107"/>
      <c r="GGQ20" s="183"/>
      <c r="GGR20" s="107"/>
      <c r="GGS20" s="183"/>
      <c r="GGT20" s="107"/>
      <c r="GGU20" s="183"/>
      <c r="GGV20" s="107"/>
      <c r="GGW20" s="183"/>
      <c r="GGX20" s="107"/>
      <c r="GGY20" s="183"/>
      <c r="GGZ20" s="107"/>
      <c r="GHA20" s="183"/>
      <c r="GHB20" s="107"/>
      <c r="GHC20" s="183"/>
      <c r="GHD20" s="107"/>
      <c r="GHE20" s="183"/>
      <c r="GHF20" s="107"/>
      <c r="GHG20" s="183"/>
      <c r="GHH20" s="107"/>
      <c r="GHI20" s="183"/>
      <c r="GHJ20" s="107"/>
      <c r="GHK20" s="183"/>
      <c r="GHL20" s="107"/>
      <c r="GHM20" s="183"/>
      <c r="GHN20" s="107"/>
      <c r="GHO20" s="183"/>
      <c r="GHP20" s="107"/>
      <c r="GHQ20" s="183"/>
      <c r="GHR20" s="107"/>
      <c r="GHS20" s="183"/>
      <c r="GHT20" s="107"/>
      <c r="GHU20" s="183"/>
      <c r="GHV20" s="107"/>
      <c r="GHW20" s="183"/>
      <c r="GHX20" s="107"/>
      <c r="GHY20" s="183"/>
      <c r="GHZ20" s="107"/>
      <c r="GIA20" s="183"/>
      <c r="GIB20" s="107"/>
      <c r="GIC20" s="183"/>
      <c r="GID20" s="107"/>
      <c r="GIE20" s="183"/>
      <c r="GIF20" s="107"/>
      <c r="GIG20" s="183"/>
      <c r="GIH20" s="107"/>
      <c r="GII20" s="183"/>
      <c r="GIJ20" s="107"/>
      <c r="GIK20" s="183"/>
      <c r="GIL20" s="107"/>
      <c r="GIM20" s="183"/>
      <c r="GIN20" s="107"/>
      <c r="GIO20" s="183"/>
      <c r="GIP20" s="107"/>
      <c r="GIQ20" s="183"/>
      <c r="GIR20" s="107"/>
      <c r="GIS20" s="183"/>
      <c r="GIT20" s="107"/>
      <c r="GIU20" s="183"/>
      <c r="GIV20" s="107"/>
      <c r="GIW20" s="183"/>
      <c r="GIX20" s="107"/>
      <c r="GIY20" s="183"/>
      <c r="GIZ20" s="107"/>
      <c r="GJA20" s="183"/>
      <c r="GJB20" s="107"/>
      <c r="GJC20" s="183"/>
      <c r="GJD20" s="107"/>
      <c r="GJE20" s="183"/>
      <c r="GJF20" s="107"/>
      <c r="GJG20" s="183"/>
      <c r="GJH20" s="107"/>
      <c r="GJI20" s="183"/>
      <c r="GJJ20" s="107"/>
      <c r="GJK20" s="183"/>
      <c r="GJL20" s="107"/>
      <c r="GJM20" s="183"/>
      <c r="GJN20" s="107"/>
      <c r="GJO20" s="183"/>
      <c r="GJP20" s="107"/>
      <c r="GJQ20" s="183"/>
      <c r="GJR20" s="107"/>
      <c r="GJS20" s="183"/>
      <c r="GJT20" s="107"/>
      <c r="GJU20" s="183"/>
      <c r="GJV20" s="107"/>
      <c r="GJW20" s="183"/>
      <c r="GJX20" s="107"/>
      <c r="GJY20" s="183"/>
      <c r="GJZ20" s="107"/>
      <c r="GKA20" s="183"/>
      <c r="GKB20" s="107"/>
      <c r="GKC20" s="183"/>
      <c r="GKD20" s="107"/>
      <c r="GKE20" s="183"/>
      <c r="GKF20" s="107"/>
      <c r="GKG20" s="183"/>
      <c r="GKH20" s="107"/>
      <c r="GKI20" s="183"/>
      <c r="GKJ20" s="107"/>
      <c r="GKK20" s="183"/>
      <c r="GKL20" s="107"/>
      <c r="GKM20" s="183"/>
      <c r="GKN20" s="107"/>
      <c r="GKO20" s="183"/>
      <c r="GKP20" s="107"/>
      <c r="GKQ20" s="183"/>
      <c r="GKR20" s="107"/>
      <c r="GKS20" s="183"/>
      <c r="GKT20" s="107"/>
      <c r="GKU20" s="183"/>
      <c r="GKV20" s="107"/>
      <c r="GKW20" s="183"/>
      <c r="GKX20" s="107"/>
      <c r="GKY20" s="183"/>
      <c r="GKZ20" s="107"/>
      <c r="GLA20" s="183"/>
      <c r="GLB20" s="107"/>
      <c r="GLC20" s="183"/>
      <c r="GLD20" s="107"/>
      <c r="GLE20" s="183"/>
      <c r="GLF20" s="107"/>
      <c r="GLG20" s="183"/>
      <c r="GLH20" s="107"/>
      <c r="GLI20" s="183"/>
      <c r="GLJ20" s="107"/>
      <c r="GLK20" s="183"/>
      <c r="GLL20" s="107"/>
      <c r="GLM20" s="183"/>
      <c r="GLN20" s="107"/>
      <c r="GLO20" s="183"/>
      <c r="GLP20" s="107"/>
      <c r="GLQ20" s="183"/>
      <c r="GLR20" s="107"/>
      <c r="GLS20" s="183"/>
      <c r="GLT20" s="107"/>
      <c r="GLU20" s="183"/>
      <c r="GLV20" s="107"/>
      <c r="GLW20" s="183"/>
      <c r="GLX20" s="107"/>
      <c r="GLY20" s="183"/>
      <c r="GLZ20" s="107"/>
      <c r="GMA20" s="183"/>
      <c r="GMB20" s="107"/>
      <c r="GMC20" s="183"/>
      <c r="GMD20" s="107"/>
      <c r="GME20" s="183"/>
      <c r="GMF20" s="107"/>
      <c r="GMG20" s="183"/>
      <c r="GMH20" s="107"/>
      <c r="GMI20" s="183"/>
      <c r="GMJ20" s="107"/>
      <c r="GMK20" s="183"/>
      <c r="GML20" s="107"/>
      <c r="GMM20" s="183"/>
      <c r="GMN20" s="107"/>
      <c r="GMO20" s="183"/>
      <c r="GMP20" s="107"/>
      <c r="GMQ20" s="183"/>
      <c r="GMR20" s="107"/>
      <c r="GMS20" s="183"/>
      <c r="GMT20" s="107"/>
      <c r="GMU20" s="183"/>
      <c r="GMV20" s="107"/>
      <c r="GMW20" s="183"/>
      <c r="GMX20" s="107"/>
      <c r="GMY20" s="183"/>
      <c r="GMZ20" s="107"/>
      <c r="GNA20" s="183"/>
      <c r="GNB20" s="107"/>
      <c r="GNC20" s="183"/>
      <c r="GND20" s="107"/>
      <c r="GNE20" s="183"/>
      <c r="GNF20" s="107"/>
      <c r="GNG20" s="183"/>
      <c r="GNH20" s="107"/>
      <c r="GNI20" s="183"/>
      <c r="GNJ20" s="107"/>
      <c r="GNK20" s="183"/>
      <c r="GNL20" s="107"/>
      <c r="GNM20" s="183"/>
      <c r="GNN20" s="107"/>
      <c r="GNO20" s="183"/>
      <c r="GNP20" s="107"/>
      <c r="GNQ20" s="183"/>
      <c r="GNR20" s="107"/>
      <c r="GNS20" s="183"/>
      <c r="GNT20" s="107"/>
      <c r="GNU20" s="183"/>
      <c r="GNV20" s="107"/>
      <c r="GNW20" s="183"/>
      <c r="GNX20" s="107"/>
      <c r="GNY20" s="183"/>
      <c r="GNZ20" s="107"/>
      <c r="GOA20" s="183"/>
      <c r="GOB20" s="107"/>
      <c r="GOC20" s="183"/>
      <c r="GOD20" s="107"/>
      <c r="GOE20" s="183"/>
      <c r="GOF20" s="107"/>
      <c r="GOG20" s="183"/>
      <c r="GOH20" s="107"/>
      <c r="GOI20" s="183"/>
      <c r="GOJ20" s="107"/>
      <c r="GOK20" s="183"/>
      <c r="GOL20" s="107"/>
      <c r="GOM20" s="183"/>
      <c r="GON20" s="107"/>
      <c r="GOO20" s="183"/>
      <c r="GOP20" s="107"/>
      <c r="GOQ20" s="183"/>
      <c r="GOR20" s="107"/>
      <c r="GOS20" s="183"/>
      <c r="GOT20" s="107"/>
      <c r="GOU20" s="183"/>
      <c r="GOV20" s="107"/>
      <c r="GOW20" s="183"/>
      <c r="GOX20" s="107"/>
      <c r="GOY20" s="183"/>
      <c r="GOZ20" s="107"/>
      <c r="GPA20" s="183"/>
      <c r="GPB20" s="107"/>
      <c r="GPC20" s="183"/>
      <c r="GPD20" s="107"/>
      <c r="GPE20" s="183"/>
      <c r="GPF20" s="107"/>
      <c r="GPG20" s="183"/>
      <c r="GPH20" s="107"/>
      <c r="GPI20" s="183"/>
      <c r="GPJ20" s="107"/>
      <c r="GPK20" s="183"/>
      <c r="GPL20" s="107"/>
      <c r="GPM20" s="183"/>
      <c r="GPN20" s="107"/>
      <c r="GPO20" s="183"/>
      <c r="GPP20" s="107"/>
      <c r="GPQ20" s="183"/>
      <c r="GPR20" s="107"/>
      <c r="GPS20" s="183"/>
      <c r="GPT20" s="107"/>
      <c r="GPU20" s="183"/>
      <c r="GPV20" s="107"/>
      <c r="GPW20" s="183"/>
      <c r="GPX20" s="107"/>
      <c r="GPY20" s="183"/>
      <c r="GPZ20" s="107"/>
      <c r="GQA20" s="183"/>
      <c r="GQB20" s="107"/>
      <c r="GQC20" s="183"/>
      <c r="GQD20" s="107"/>
      <c r="GQE20" s="183"/>
      <c r="GQF20" s="107"/>
      <c r="GQG20" s="183"/>
      <c r="GQH20" s="107"/>
      <c r="GQI20" s="183"/>
      <c r="GQJ20" s="107"/>
      <c r="GQK20" s="183"/>
      <c r="GQL20" s="107"/>
      <c r="GQM20" s="183"/>
      <c r="GQN20" s="107"/>
      <c r="GQO20" s="183"/>
      <c r="GQP20" s="107"/>
      <c r="GQQ20" s="183"/>
      <c r="GQR20" s="107"/>
      <c r="GQS20" s="183"/>
      <c r="GQT20" s="107"/>
      <c r="GQU20" s="183"/>
      <c r="GQV20" s="107"/>
      <c r="GQW20" s="183"/>
      <c r="GQX20" s="107"/>
      <c r="GQY20" s="183"/>
      <c r="GQZ20" s="107"/>
      <c r="GRA20" s="183"/>
      <c r="GRB20" s="107"/>
      <c r="GRC20" s="183"/>
      <c r="GRD20" s="107"/>
      <c r="GRE20" s="183"/>
      <c r="GRF20" s="107"/>
      <c r="GRG20" s="183"/>
      <c r="GRH20" s="107"/>
      <c r="GRI20" s="183"/>
      <c r="GRJ20" s="107"/>
      <c r="GRK20" s="183"/>
      <c r="GRL20" s="107"/>
      <c r="GRM20" s="183"/>
      <c r="GRN20" s="107"/>
      <c r="GRO20" s="183"/>
      <c r="GRP20" s="107"/>
      <c r="GRQ20" s="183"/>
      <c r="GRR20" s="107"/>
      <c r="GRS20" s="183"/>
      <c r="GRT20" s="107"/>
      <c r="GRU20" s="183"/>
      <c r="GRV20" s="107"/>
      <c r="GRW20" s="183"/>
      <c r="GRX20" s="107"/>
      <c r="GRY20" s="183"/>
      <c r="GRZ20" s="107"/>
      <c r="GSA20" s="183"/>
      <c r="GSB20" s="107"/>
      <c r="GSC20" s="183"/>
      <c r="GSD20" s="107"/>
      <c r="GSE20" s="183"/>
      <c r="GSF20" s="107"/>
      <c r="GSG20" s="183"/>
      <c r="GSH20" s="107"/>
      <c r="GSI20" s="183"/>
      <c r="GSJ20" s="107"/>
      <c r="GSK20" s="183"/>
      <c r="GSL20" s="107"/>
      <c r="GSM20" s="183"/>
      <c r="GSN20" s="107"/>
      <c r="GSO20" s="183"/>
      <c r="GSP20" s="107"/>
      <c r="GSQ20" s="183"/>
      <c r="GSR20" s="107"/>
      <c r="GSS20" s="183"/>
      <c r="GST20" s="107"/>
      <c r="GSU20" s="183"/>
      <c r="GSV20" s="107"/>
      <c r="GSW20" s="183"/>
      <c r="GSX20" s="107"/>
      <c r="GSY20" s="183"/>
      <c r="GSZ20" s="107"/>
      <c r="GTA20" s="183"/>
      <c r="GTB20" s="107"/>
      <c r="GTC20" s="183"/>
      <c r="GTD20" s="107"/>
      <c r="GTE20" s="183"/>
      <c r="GTF20" s="107"/>
      <c r="GTG20" s="183"/>
      <c r="GTH20" s="107"/>
      <c r="GTI20" s="183"/>
      <c r="GTJ20" s="107"/>
      <c r="GTK20" s="183"/>
      <c r="GTL20" s="107"/>
      <c r="GTM20" s="183"/>
      <c r="GTN20" s="107"/>
      <c r="GTO20" s="183"/>
      <c r="GTP20" s="107"/>
      <c r="GTQ20" s="183"/>
      <c r="GTR20" s="107"/>
      <c r="GTS20" s="183"/>
      <c r="GTT20" s="107"/>
      <c r="GTU20" s="183"/>
      <c r="GTV20" s="107"/>
      <c r="GTW20" s="183"/>
      <c r="GTX20" s="107"/>
      <c r="GTY20" s="183"/>
      <c r="GTZ20" s="107"/>
      <c r="GUA20" s="183"/>
      <c r="GUB20" s="107"/>
      <c r="GUC20" s="183"/>
      <c r="GUD20" s="107"/>
      <c r="GUE20" s="183"/>
      <c r="GUF20" s="107"/>
      <c r="GUG20" s="183"/>
      <c r="GUH20" s="107"/>
      <c r="GUI20" s="183"/>
      <c r="GUJ20" s="107"/>
      <c r="GUK20" s="183"/>
      <c r="GUL20" s="107"/>
      <c r="GUM20" s="183"/>
      <c r="GUN20" s="107"/>
      <c r="GUO20" s="183"/>
      <c r="GUP20" s="107"/>
      <c r="GUQ20" s="183"/>
      <c r="GUR20" s="107"/>
      <c r="GUS20" s="183"/>
      <c r="GUT20" s="107"/>
      <c r="GUU20" s="183"/>
      <c r="GUV20" s="107"/>
      <c r="GUW20" s="183"/>
      <c r="GUX20" s="107"/>
      <c r="GUY20" s="183"/>
      <c r="GUZ20" s="107"/>
      <c r="GVA20" s="183"/>
      <c r="GVB20" s="107"/>
      <c r="GVC20" s="183"/>
      <c r="GVD20" s="107"/>
      <c r="GVE20" s="183"/>
      <c r="GVF20" s="107"/>
      <c r="GVG20" s="183"/>
      <c r="GVH20" s="107"/>
      <c r="GVI20" s="183"/>
      <c r="GVJ20" s="107"/>
      <c r="GVK20" s="183"/>
      <c r="GVL20" s="107"/>
      <c r="GVM20" s="183"/>
      <c r="GVN20" s="107"/>
      <c r="GVO20" s="183"/>
      <c r="GVP20" s="107"/>
      <c r="GVQ20" s="183"/>
      <c r="GVR20" s="107"/>
      <c r="GVS20" s="183"/>
      <c r="GVT20" s="107"/>
      <c r="GVU20" s="183"/>
      <c r="GVV20" s="107"/>
      <c r="GVW20" s="183"/>
      <c r="GVX20" s="107"/>
      <c r="GVY20" s="183"/>
      <c r="GVZ20" s="107"/>
      <c r="GWA20" s="183"/>
      <c r="GWB20" s="107"/>
      <c r="GWC20" s="183"/>
      <c r="GWD20" s="107"/>
      <c r="GWE20" s="183"/>
      <c r="GWF20" s="107"/>
      <c r="GWG20" s="183"/>
      <c r="GWH20" s="107"/>
      <c r="GWI20" s="183"/>
      <c r="GWJ20" s="107"/>
      <c r="GWK20" s="183"/>
      <c r="GWL20" s="107"/>
      <c r="GWM20" s="183"/>
      <c r="GWN20" s="107"/>
      <c r="GWO20" s="183"/>
      <c r="GWP20" s="107"/>
      <c r="GWQ20" s="183"/>
      <c r="GWR20" s="107"/>
      <c r="GWS20" s="183"/>
      <c r="GWT20" s="107"/>
      <c r="GWU20" s="183"/>
      <c r="GWV20" s="107"/>
      <c r="GWW20" s="183"/>
      <c r="GWX20" s="107"/>
      <c r="GWY20" s="183"/>
      <c r="GWZ20" s="107"/>
      <c r="GXA20" s="183"/>
      <c r="GXB20" s="107"/>
      <c r="GXC20" s="183"/>
      <c r="GXD20" s="107"/>
      <c r="GXE20" s="183"/>
      <c r="GXF20" s="107"/>
      <c r="GXG20" s="183"/>
      <c r="GXH20" s="107"/>
      <c r="GXI20" s="183"/>
      <c r="GXJ20" s="107"/>
      <c r="GXK20" s="183"/>
      <c r="GXL20" s="107"/>
      <c r="GXM20" s="183"/>
      <c r="GXN20" s="107"/>
      <c r="GXO20" s="183"/>
      <c r="GXP20" s="107"/>
      <c r="GXQ20" s="183"/>
      <c r="GXR20" s="107"/>
      <c r="GXS20" s="183"/>
      <c r="GXT20" s="107"/>
      <c r="GXU20" s="183"/>
      <c r="GXV20" s="107"/>
      <c r="GXW20" s="183"/>
      <c r="GXX20" s="107"/>
      <c r="GXY20" s="183"/>
      <c r="GXZ20" s="107"/>
      <c r="GYA20" s="183"/>
      <c r="GYB20" s="107"/>
      <c r="GYC20" s="183"/>
      <c r="GYD20" s="107"/>
      <c r="GYE20" s="183"/>
      <c r="GYF20" s="107"/>
      <c r="GYG20" s="183"/>
      <c r="GYH20" s="107"/>
      <c r="GYI20" s="183"/>
      <c r="GYJ20" s="107"/>
      <c r="GYK20" s="183"/>
      <c r="GYL20" s="107"/>
      <c r="GYM20" s="183"/>
      <c r="GYN20" s="107"/>
      <c r="GYO20" s="183"/>
      <c r="GYP20" s="107"/>
      <c r="GYQ20" s="183"/>
      <c r="GYR20" s="107"/>
      <c r="GYS20" s="183"/>
      <c r="GYT20" s="107"/>
      <c r="GYU20" s="183"/>
      <c r="GYV20" s="107"/>
      <c r="GYW20" s="183"/>
      <c r="GYX20" s="107"/>
      <c r="GYY20" s="183"/>
      <c r="GYZ20" s="107"/>
      <c r="GZA20" s="183"/>
      <c r="GZB20" s="107"/>
      <c r="GZC20" s="183"/>
      <c r="GZD20" s="107"/>
      <c r="GZE20" s="183"/>
      <c r="GZF20" s="107"/>
      <c r="GZG20" s="183"/>
      <c r="GZH20" s="107"/>
      <c r="GZI20" s="183"/>
      <c r="GZJ20" s="107"/>
      <c r="GZK20" s="183"/>
      <c r="GZL20" s="107"/>
      <c r="GZM20" s="183"/>
      <c r="GZN20" s="107"/>
      <c r="GZO20" s="183"/>
      <c r="GZP20" s="107"/>
      <c r="GZQ20" s="183"/>
      <c r="GZR20" s="107"/>
      <c r="GZS20" s="183"/>
      <c r="GZT20" s="107"/>
      <c r="GZU20" s="183"/>
      <c r="GZV20" s="107"/>
      <c r="GZW20" s="183"/>
      <c r="GZX20" s="107"/>
      <c r="GZY20" s="183"/>
      <c r="GZZ20" s="107"/>
      <c r="HAA20" s="183"/>
      <c r="HAB20" s="107"/>
      <c r="HAC20" s="183"/>
      <c r="HAD20" s="107"/>
      <c r="HAE20" s="183"/>
      <c r="HAF20" s="107"/>
      <c r="HAG20" s="183"/>
      <c r="HAH20" s="107"/>
      <c r="HAI20" s="183"/>
      <c r="HAJ20" s="107"/>
      <c r="HAK20" s="183"/>
      <c r="HAL20" s="107"/>
      <c r="HAM20" s="183"/>
      <c r="HAN20" s="107"/>
      <c r="HAO20" s="183"/>
      <c r="HAP20" s="107"/>
      <c r="HAQ20" s="183"/>
      <c r="HAR20" s="107"/>
      <c r="HAS20" s="183"/>
      <c r="HAT20" s="107"/>
      <c r="HAU20" s="183"/>
      <c r="HAV20" s="107"/>
      <c r="HAW20" s="183"/>
      <c r="HAX20" s="107"/>
      <c r="HAY20" s="183"/>
      <c r="HAZ20" s="107"/>
      <c r="HBA20" s="183"/>
      <c r="HBB20" s="107"/>
      <c r="HBC20" s="183"/>
      <c r="HBD20" s="107"/>
      <c r="HBE20" s="183"/>
      <c r="HBF20" s="107"/>
      <c r="HBG20" s="183"/>
      <c r="HBH20" s="107"/>
      <c r="HBI20" s="183"/>
      <c r="HBJ20" s="107"/>
      <c r="HBK20" s="183"/>
      <c r="HBL20" s="107"/>
      <c r="HBM20" s="183"/>
      <c r="HBN20" s="107"/>
      <c r="HBO20" s="183"/>
      <c r="HBP20" s="107"/>
      <c r="HBQ20" s="183"/>
      <c r="HBR20" s="107"/>
      <c r="HBS20" s="183"/>
      <c r="HBT20" s="107"/>
      <c r="HBU20" s="183"/>
      <c r="HBV20" s="107"/>
      <c r="HBW20" s="183"/>
      <c r="HBX20" s="107"/>
      <c r="HBY20" s="183"/>
      <c r="HBZ20" s="107"/>
      <c r="HCA20" s="183"/>
      <c r="HCB20" s="107"/>
      <c r="HCC20" s="183"/>
      <c r="HCD20" s="107"/>
      <c r="HCE20" s="183"/>
      <c r="HCF20" s="107"/>
      <c r="HCG20" s="183"/>
      <c r="HCH20" s="107"/>
      <c r="HCI20" s="183"/>
      <c r="HCJ20" s="107"/>
      <c r="HCK20" s="183"/>
      <c r="HCL20" s="107"/>
      <c r="HCM20" s="183"/>
      <c r="HCN20" s="107"/>
      <c r="HCO20" s="183"/>
      <c r="HCP20" s="107"/>
      <c r="HCQ20" s="183"/>
      <c r="HCR20" s="107"/>
      <c r="HCS20" s="183"/>
      <c r="HCT20" s="107"/>
      <c r="HCU20" s="183"/>
      <c r="HCV20" s="107"/>
      <c r="HCW20" s="183"/>
      <c r="HCX20" s="107"/>
      <c r="HCY20" s="183"/>
      <c r="HCZ20" s="107"/>
      <c r="HDA20" s="183"/>
      <c r="HDB20" s="107"/>
      <c r="HDC20" s="183"/>
      <c r="HDD20" s="107"/>
      <c r="HDE20" s="183"/>
      <c r="HDF20" s="107"/>
      <c r="HDG20" s="183"/>
      <c r="HDH20" s="107"/>
      <c r="HDI20" s="183"/>
      <c r="HDJ20" s="107"/>
      <c r="HDK20" s="183"/>
      <c r="HDL20" s="107"/>
      <c r="HDM20" s="183"/>
      <c r="HDN20" s="107"/>
      <c r="HDO20" s="183"/>
      <c r="HDP20" s="107"/>
      <c r="HDQ20" s="183"/>
      <c r="HDR20" s="107"/>
      <c r="HDS20" s="183"/>
      <c r="HDT20" s="107"/>
      <c r="HDU20" s="183"/>
      <c r="HDV20" s="107"/>
      <c r="HDW20" s="183"/>
      <c r="HDX20" s="107"/>
      <c r="HDY20" s="183"/>
      <c r="HDZ20" s="107"/>
      <c r="HEA20" s="183"/>
      <c r="HEB20" s="107"/>
      <c r="HEC20" s="183"/>
      <c r="HED20" s="107"/>
      <c r="HEE20" s="183"/>
      <c r="HEF20" s="107"/>
      <c r="HEG20" s="183"/>
      <c r="HEH20" s="107"/>
      <c r="HEI20" s="183"/>
      <c r="HEJ20" s="107"/>
      <c r="HEK20" s="183"/>
      <c r="HEL20" s="107"/>
      <c r="HEM20" s="183"/>
      <c r="HEN20" s="107"/>
      <c r="HEO20" s="183"/>
      <c r="HEP20" s="107"/>
      <c r="HEQ20" s="183"/>
      <c r="HER20" s="107"/>
      <c r="HES20" s="183"/>
      <c r="HET20" s="107"/>
      <c r="HEU20" s="183"/>
      <c r="HEV20" s="107"/>
      <c r="HEW20" s="183"/>
      <c r="HEX20" s="107"/>
      <c r="HEY20" s="183"/>
      <c r="HEZ20" s="107"/>
      <c r="HFA20" s="183"/>
      <c r="HFB20" s="107"/>
      <c r="HFC20" s="183"/>
      <c r="HFD20" s="107"/>
      <c r="HFE20" s="183"/>
      <c r="HFF20" s="107"/>
      <c r="HFG20" s="183"/>
      <c r="HFH20" s="107"/>
      <c r="HFI20" s="183"/>
      <c r="HFJ20" s="107"/>
      <c r="HFK20" s="183"/>
      <c r="HFL20" s="107"/>
      <c r="HFM20" s="183"/>
      <c r="HFN20" s="107"/>
      <c r="HFO20" s="183"/>
      <c r="HFP20" s="107"/>
      <c r="HFQ20" s="183"/>
      <c r="HFR20" s="107"/>
      <c r="HFS20" s="183"/>
      <c r="HFT20" s="107"/>
      <c r="HFU20" s="183"/>
      <c r="HFV20" s="107"/>
      <c r="HFW20" s="183"/>
      <c r="HFX20" s="107"/>
      <c r="HFY20" s="183"/>
      <c r="HFZ20" s="107"/>
      <c r="HGA20" s="183"/>
      <c r="HGB20" s="107"/>
      <c r="HGC20" s="183"/>
      <c r="HGD20" s="107"/>
      <c r="HGE20" s="183"/>
      <c r="HGF20" s="107"/>
      <c r="HGG20" s="183"/>
      <c r="HGH20" s="107"/>
      <c r="HGI20" s="183"/>
      <c r="HGJ20" s="107"/>
      <c r="HGK20" s="183"/>
      <c r="HGL20" s="107"/>
      <c r="HGM20" s="183"/>
      <c r="HGN20" s="107"/>
      <c r="HGO20" s="183"/>
      <c r="HGP20" s="107"/>
      <c r="HGQ20" s="183"/>
      <c r="HGR20" s="107"/>
      <c r="HGS20" s="183"/>
      <c r="HGT20" s="107"/>
      <c r="HGU20" s="183"/>
      <c r="HGV20" s="107"/>
      <c r="HGW20" s="183"/>
      <c r="HGX20" s="107"/>
      <c r="HGY20" s="183"/>
      <c r="HGZ20" s="107"/>
      <c r="HHA20" s="183"/>
      <c r="HHB20" s="107"/>
      <c r="HHC20" s="183"/>
      <c r="HHD20" s="107"/>
      <c r="HHE20" s="183"/>
      <c r="HHF20" s="107"/>
      <c r="HHG20" s="183"/>
      <c r="HHH20" s="107"/>
      <c r="HHI20" s="183"/>
      <c r="HHJ20" s="107"/>
      <c r="HHK20" s="183"/>
      <c r="HHL20" s="107"/>
      <c r="HHM20" s="183"/>
      <c r="HHN20" s="107"/>
      <c r="HHO20" s="183"/>
      <c r="HHP20" s="107"/>
      <c r="HHQ20" s="183"/>
      <c r="HHR20" s="107"/>
      <c r="HHS20" s="183"/>
      <c r="HHT20" s="107"/>
      <c r="HHU20" s="183"/>
      <c r="HHV20" s="107"/>
      <c r="HHW20" s="183"/>
      <c r="HHX20" s="107"/>
      <c r="HHY20" s="183"/>
      <c r="HHZ20" s="107"/>
      <c r="HIA20" s="183"/>
      <c r="HIB20" s="107"/>
      <c r="HIC20" s="183"/>
      <c r="HID20" s="107"/>
      <c r="HIE20" s="183"/>
      <c r="HIF20" s="107"/>
      <c r="HIG20" s="183"/>
      <c r="HIH20" s="107"/>
      <c r="HII20" s="183"/>
      <c r="HIJ20" s="107"/>
      <c r="HIK20" s="183"/>
      <c r="HIL20" s="107"/>
      <c r="HIM20" s="183"/>
      <c r="HIN20" s="107"/>
      <c r="HIO20" s="183"/>
      <c r="HIP20" s="107"/>
      <c r="HIQ20" s="183"/>
      <c r="HIR20" s="107"/>
      <c r="HIS20" s="183"/>
      <c r="HIT20" s="107"/>
      <c r="HIU20" s="183"/>
      <c r="HIV20" s="107"/>
      <c r="HIW20" s="183"/>
      <c r="HIX20" s="107"/>
      <c r="HIY20" s="183"/>
      <c r="HIZ20" s="107"/>
      <c r="HJA20" s="183"/>
      <c r="HJB20" s="107"/>
      <c r="HJC20" s="183"/>
      <c r="HJD20" s="107"/>
      <c r="HJE20" s="183"/>
      <c r="HJF20" s="107"/>
      <c r="HJG20" s="183"/>
      <c r="HJH20" s="107"/>
      <c r="HJI20" s="183"/>
      <c r="HJJ20" s="107"/>
      <c r="HJK20" s="183"/>
      <c r="HJL20" s="107"/>
      <c r="HJM20" s="183"/>
      <c r="HJN20" s="107"/>
      <c r="HJO20" s="183"/>
      <c r="HJP20" s="107"/>
      <c r="HJQ20" s="183"/>
      <c r="HJR20" s="107"/>
      <c r="HJS20" s="183"/>
      <c r="HJT20" s="107"/>
      <c r="HJU20" s="183"/>
      <c r="HJV20" s="107"/>
      <c r="HJW20" s="183"/>
      <c r="HJX20" s="107"/>
      <c r="HJY20" s="183"/>
      <c r="HJZ20" s="107"/>
      <c r="HKA20" s="183"/>
      <c r="HKB20" s="107"/>
      <c r="HKC20" s="183"/>
      <c r="HKD20" s="107"/>
      <c r="HKE20" s="183"/>
      <c r="HKF20" s="107"/>
      <c r="HKG20" s="183"/>
      <c r="HKH20" s="107"/>
      <c r="HKI20" s="183"/>
      <c r="HKJ20" s="107"/>
      <c r="HKK20" s="183"/>
      <c r="HKL20" s="107"/>
      <c r="HKM20" s="183"/>
      <c r="HKN20" s="107"/>
      <c r="HKO20" s="183"/>
      <c r="HKP20" s="107"/>
      <c r="HKQ20" s="183"/>
      <c r="HKR20" s="107"/>
      <c r="HKS20" s="183"/>
      <c r="HKT20" s="107"/>
      <c r="HKU20" s="183"/>
      <c r="HKV20" s="107"/>
      <c r="HKW20" s="183"/>
      <c r="HKX20" s="107"/>
      <c r="HKY20" s="183"/>
      <c r="HKZ20" s="107"/>
      <c r="HLA20" s="183"/>
      <c r="HLB20" s="107"/>
      <c r="HLC20" s="183"/>
      <c r="HLD20" s="107"/>
      <c r="HLE20" s="183"/>
      <c r="HLF20" s="107"/>
      <c r="HLG20" s="183"/>
      <c r="HLH20" s="107"/>
      <c r="HLI20" s="183"/>
      <c r="HLJ20" s="107"/>
      <c r="HLK20" s="183"/>
      <c r="HLL20" s="107"/>
      <c r="HLM20" s="183"/>
      <c r="HLN20" s="107"/>
      <c r="HLO20" s="183"/>
      <c r="HLP20" s="107"/>
      <c r="HLQ20" s="183"/>
      <c r="HLR20" s="107"/>
      <c r="HLS20" s="183"/>
      <c r="HLT20" s="107"/>
      <c r="HLU20" s="183"/>
      <c r="HLV20" s="107"/>
      <c r="HLW20" s="183"/>
      <c r="HLX20" s="107"/>
      <c r="HLY20" s="183"/>
      <c r="HLZ20" s="107"/>
      <c r="HMA20" s="183"/>
      <c r="HMB20" s="107"/>
      <c r="HMC20" s="183"/>
      <c r="HMD20" s="107"/>
      <c r="HME20" s="183"/>
      <c r="HMF20" s="107"/>
      <c r="HMG20" s="183"/>
      <c r="HMH20" s="107"/>
      <c r="HMI20" s="183"/>
      <c r="HMJ20" s="107"/>
      <c r="HMK20" s="183"/>
      <c r="HML20" s="107"/>
      <c r="HMM20" s="183"/>
      <c r="HMN20" s="107"/>
      <c r="HMO20" s="183"/>
      <c r="HMP20" s="107"/>
      <c r="HMQ20" s="183"/>
      <c r="HMR20" s="107"/>
      <c r="HMS20" s="183"/>
      <c r="HMT20" s="107"/>
      <c r="HMU20" s="183"/>
      <c r="HMV20" s="107"/>
      <c r="HMW20" s="183"/>
      <c r="HMX20" s="107"/>
      <c r="HMY20" s="183"/>
      <c r="HMZ20" s="107"/>
      <c r="HNA20" s="183"/>
      <c r="HNB20" s="107"/>
      <c r="HNC20" s="183"/>
      <c r="HND20" s="107"/>
      <c r="HNE20" s="183"/>
      <c r="HNF20" s="107"/>
      <c r="HNG20" s="183"/>
      <c r="HNH20" s="107"/>
      <c r="HNI20" s="183"/>
      <c r="HNJ20" s="107"/>
      <c r="HNK20" s="183"/>
      <c r="HNL20" s="107"/>
      <c r="HNM20" s="183"/>
      <c r="HNN20" s="107"/>
      <c r="HNO20" s="183"/>
      <c r="HNP20" s="107"/>
      <c r="HNQ20" s="183"/>
      <c r="HNR20" s="107"/>
      <c r="HNS20" s="183"/>
      <c r="HNT20" s="107"/>
      <c r="HNU20" s="183"/>
      <c r="HNV20" s="107"/>
      <c r="HNW20" s="183"/>
      <c r="HNX20" s="107"/>
      <c r="HNY20" s="183"/>
      <c r="HNZ20" s="107"/>
      <c r="HOA20" s="183"/>
      <c r="HOB20" s="107"/>
      <c r="HOC20" s="183"/>
      <c r="HOD20" s="107"/>
      <c r="HOE20" s="183"/>
      <c r="HOF20" s="107"/>
      <c r="HOG20" s="183"/>
      <c r="HOH20" s="107"/>
      <c r="HOI20" s="183"/>
      <c r="HOJ20" s="107"/>
      <c r="HOK20" s="183"/>
      <c r="HOL20" s="107"/>
      <c r="HOM20" s="183"/>
      <c r="HON20" s="107"/>
      <c r="HOO20" s="183"/>
      <c r="HOP20" s="107"/>
      <c r="HOQ20" s="183"/>
      <c r="HOR20" s="107"/>
      <c r="HOS20" s="183"/>
      <c r="HOT20" s="107"/>
      <c r="HOU20" s="183"/>
      <c r="HOV20" s="107"/>
      <c r="HOW20" s="183"/>
      <c r="HOX20" s="107"/>
      <c r="HOY20" s="183"/>
      <c r="HOZ20" s="107"/>
      <c r="HPA20" s="183"/>
      <c r="HPB20" s="107"/>
      <c r="HPC20" s="183"/>
      <c r="HPD20" s="107"/>
      <c r="HPE20" s="183"/>
      <c r="HPF20" s="107"/>
      <c r="HPG20" s="183"/>
      <c r="HPH20" s="107"/>
      <c r="HPI20" s="183"/>
      <c r="HPJ20" s="107"/>
      <c r="HPK20" s="183"/>
      <c r="HPL20" s="107"/>
      <c r="HPM20" s="183"/>
      <c r="HPN20" s="107"/>
      <c r="HPO20" s="183"/>
      <c r="HPP20" s="107"/>
      <c r="HPQ20" s="183"/>
      <c r="HPR20" s="107"/>
      <c r="HPS20" s="183"/>
      <c r="HPT20" s="107"/>
      <c r="HPU20" s="183"/>
      <c r="HPV20" s="107"/>
      <c r="HPW20" s="183"/>
      <c r="HPX20" s="107"/>
      <c r="HPY20" s="183"/>
      <c r="HPZ20" s="107"/>
      <c r="HQA20" s="183"/>
      <c r="HQB20" s="107"/>
      <c r="HQC20" s="183"/>
      <c r="HQD20" s="107"/>
      <c r="HQE20" s="183"/>
      <c r="HQF20" s="107"/>
      <c r="HQG20" s="183"/>
      <c r="HQH20" s="107"/>
      <c r="HQI20" s="183"/>
      <c r="HQJ20" s="107"/>
      <c r="HQK20" s="183"/>
      <c r="HQL20" s="107"/>
      <c r="HQM20" s="183"/>
      <c r="HQN20" s="107"/>
      <c r="HQO20" s="183"/>
      <c r="HQP20" s="107"/>
      <c r="HQQ20" s="183"/>
      <c r="HQR20" s="107"/>
      <c r="HQS20" s="183"/>
      <c r="HQT20" s="107"/>
      <c r="HQU20" s="183"/>
      <c r="HQV20" s="107"/>
      <c r="HQW20" s="183"/>
      <c r="HQX20" s="107"/>
      <c r="HQY20" s="183"/>
      <c r="HQZ20" s="107"/>
      <c r="HRA20" s="183"/>
      <c r="HRB20" s="107"/>
      <c r="HRC20" s="183"/>
      <c r="HRD20" s="107"/>
      <c r="HRE20" s="183"/>
      <c r="HRF20" s="107"/>
      <c r="HRG20" s="183"/>
      <c r="HRH20" s="107"/>
      <c r="HRI20" s="183"/>
      <c r="HRJ20" s="107"/>
      <c r="HRK20" s="183"/>
      <c r="HRL20" s="107"/>
      <c r="HRM20" s="183"/>
      <c r="HRN20" s="107"/>
      <c r="HRO20" s="183"/>
      <c r="HRP20" s="107"/>
      <c r="HRQ20" s="183"/>
      <c r="HRR20" s="107"/>
      <c r="HRS20" s="183"/>
      <c r="HRT20" s="107"/>
      <c r="HRU20" s="183"/>
      <c r="HRV20" s="107"/>
      <c r="HRW20" s="183"/>
      <c r="HRX20" s="107"/>
      <c r="HRY20" s="183"/>
      <c r="HRZ20" s="107"/>
      <c r="HSA20" s="183"/>
      <c r="HSB20" s="107"/>
      <c r="HSC20" s="183"/>
      <c r="HSD20" s="107"/>
      <c r="HSE20" s="183"/>
      <c r="HSF20" s="107"/>
      <c r="HSG20" s="183"/>
      <c r="HSH20" s="107"/>
      <c r="HSI20" s="183"/>
      <c r="HSJ20" s="107"/>
      <c r="HSK20" s="183"/>
      <c r="HSL20" s="107"/>
      <c r="HSM20" s="183"/>
      <c r="HSN20" s="107"/>
      <c r="HSO20" s="183"/>
      <c r="HSP20" s="107"/>
      <c r="HSQ20" s="183"/>
      <c r="HSR20" s="107"/>
      <c r="HSS20" s="183"/>
      <c r="HST20" s="107"/>
      <c r="HSU20" s="183"/>
      <c r="HSV20" s="107"/>
      <c r="HSW20" s="183"/>
      <c r="HSX20" s="107"/>
      <c r="HSY20" s="183"/>
      <c r="HSZ20" s="107"/>
      <c r="HTA20" s="183"/>
      <c r="HTB20" s="107"/>
      <c r="HTC20" s="183"/>
      <c r="HTD20" s="107"/>
      <c r="HTE20" s="183"/>
      <c r="HTF20" s="107"/>
      <c r="HTG20" s="183"/>
      <c r="HTH20" s="107"/>
      <c r="HTI20" s="183"/>
      <c r="HTJ20" s="107"/>
      <c r="HTK20" s="183"/>
      <c r="HTL20" s="107"/>
      <c r="HTM20" s="183"/>
      <c r="HTN20" s="107"/>
      <c r="HTO20" s="183"/>
      <c r="HTP20" s="107"/>
      <c r="HTQ20" s="183"/>
      <c r="HTR20" s="107"/>
      <c r="HTS20" s="183"/>
      <c r="HTT20" s="107"/>
      <c r="HTU20" s="183"/>
      <c r="HTV20" s="107"/>
      <c r="HTW20" s="183"/>
      <c r="HTX20" s="107"/>
      <c r="HTY20" s="183"/>
      <c r="HTZ20" s="107"/>
      <c r="HUA20" s="183"/>
      <c r="HUB20" s="107"/>
      <c r="HUC20" s="183"/>
      <c r="HUD20" s="107"/>
      <c r="HUE20" s="183"/>
      <c r="HUF20" s="107"/>
      <c r="HUG20" s="183"/>
      <c r="HUH20" s="107"/>
      <c r="HUI20" s="183"/>
      <c r="HUJ20" s="107"/>
      <c r="HUK20" s="183"/>
      <c r="HUL20" s="107"/>
      <c r="HUM20" s="183"/>
      <c r="HUN20" s="107"/>
      <c r="HUO20" s="183"/>
      <c r="HUP20" s="107"/>
      <c r="HUQ20" s="183"/>
      <c r="HUR20" s="107"/>
      <c r="HUS20" s="183"/>
      <c r="HUT20" s="107"/>
      <c r="HUU20" s="183"/>
      <c r="HUV20" s="107"/>
      <c r="HUW20" s="183"/>
      <c r="HUX20" s="107"/>
      <c r="HUY20" s="183"/>
      <c r="HUZ20" s="107"/>
      <c r="HVA20" s="183"/>
      <c r="HVB20" s="107"/>
      <c r="HVC20" s="183"/>
      <c r="HVD20" s="107"/>
      <c r="HVE20" s="183"/>
      <c r="HVF20" s="107"/>
      <c r="HVG20" s="183"/>
      <c r="HVH20" s="107"/>
      <c r="HVI20" s="183"/>
      <c r="HVJ20" s="107"/>
      <c r="HVK20" s="183"/>
      <c r="HVL20" s="107"/>
      <c r="HVM20" s="183"/>
      <c r="HVN20" s="107"/>
      <c r="HVO20" s="183"/>
      <c r="HVP20" s="107"/>
      <c r="HVQ20" s="183"/>
      <c r="HVR20" s="107"/>
      <c r="HVS20" s="183"/>
      <c r="HVT20" s="107"/>
      <c r="HVU20" s="183"/>
      <c r="HVV20" s="107"/>
      <c r="HVW20" s="183"/>
      <c r="HVX20" s="107"/>
      <c r="HVY20" s="183"/>
      <c r="HVZ20" s="107"/>
      <c r="HWA20" s="183"/>
      <c r="HWB20" s="107"/>
      <c r="HWC20" s="183"/>
      <c r="HWD20" s="107"/>
      <c r="HWE20" s="183"/>
      <c r="HWF20" s="107"/>
      <c r="HWG20" s="183"/>
      <c r="HWH20" s="107"/>
      <c r="HWI20" s="183"/>
      <c r="HWJ20" s="107"/>
      <c r="HWK20" s="183"/>
      <c r="HWL20" s="107"/>
      <c r="HWM20" s="183"/>
      <c r="HWN20" s="107"/>
      <c r="HWO20" s="183"/>
      <c r="HWP20" s="107"/>
      <c r="HWQ20" s="183"/>
      <c r="HWR20" s="107"/>
      <c r="HWS20" s="183"/>
      <c r="HWT20" s="107"/>
      <c r="HWU20" s="183"/>
      <c r="HWV20" s="107"/>
      <c r="HWW20" s="183"/>
      <c r="HWX20" s="107"/>
      <c r="HWY20" s="183"/>
      <c r="HWZ20" s="107"/>
      <c r="HXA20" s="183"/>
      <c r="HXB20" s="107"/>
      <c r="HXC20" s="183"/>
      <c r="HXD20" s="107"/>
      <c r="HXE20" s="183"/>
      <c r="HXF20" s="107"/>
      <c r="HXG20" s="183"/>
      <c r="HXH20" s="107"/>
      <c r="HXI20" s="183"/>
      <c r="HXJ20" s="107"/>
      <c r="HXK20" s="183"/>
      <c r="HXL20" s="107"/>
      <c r="HXM20" s="183"/>
      <c r="HXN20" s="107"/>
      <c r="HXO20" s="183"/>
      <c r="HXP20" s="107"/>
      <c r="HXQ20" s="183"/>
      <c r="HXR20" s="107"/>
      <c r="HXS20" s="183"/>
      <c r="HXT20" s="107"/>
      <c r="HXU20" s="183"/>
      <c r="HXV20" s="107"/>
      <c r="HXW20" s="183"/>
      <c r="HXX20" s="107"/>
      <c r="HXY20" s="183"/>
      <c r="HXZ20" s="107"/>
      <c r="HYA20" s="183"/>
      <c r="HYB20" s="107"/>
      <c r="HYC20" s="183"/>
      <c r="HYD20" s="107"/>
      <c r="HYE20" s="183"/>
      <c r="HYF20" s="107"/>
      <c r="HYG20" s="183"/>
      <c r="HYH20" s="107"/>
      <c r="HYI20" s="183"/>
      <c r="HYJ20" s="107"/>
      <c r="HYK20" s="183"/>
      <c r="HYL20" s="107"/>
      <c r="HYM20" s="183"/>
      <c r="HYN20" s="107"/>
      <c r="HYO20" s="183"/>
      <c r="HYP20" s="107"/>
      <c r="HYQ20" s="183"/>
      <c r="HYR20" s="107"/>
      <c r="HYS20" s="183"/>
      <c r="HYT20" s="107"/>
      <c r="HYU20" s="183"/>
      <c r="HYV20" s="107"/>
      <c r="HYW20" s="183"/>
      <c r="HYX20" s="107"/>
      <c r="HYY20" s="183"/>
      <c r="HYZ20" s="107"/>
      <c r="HZA20" s="183"/>
      <c r="HZB20" s="107"/>
      <c r="HZC20" s="183"/>
      <c r="HZD20" s="107"/>
      <c r="HZE20" s="183"/>
      <c r="HZF20" s="107"/>
      <c r="HZG20" s="183"/>
      <c r="HZH20" s="107"/>
      <c r="HZI20" s="183"/>
      <c r="HZJ20" s="107"/>
      <c r="HZK20" s="183"/>
      <c r="HZL20" s="107"/>
      <c r="HZM20" s="183"/>
      <c r="HZN20" s="107"/>
      <c r="HZO20" s="183"/>
      <c r="HZP20" s="107"/>
      <c r="HZQ20" s="183"/>
      <c r="HZR20" s="107"/>
      <c r="HZS20" s="183"/>
      <c r="HZT20" s="107"/>
      <c r="HZU20" s="183"/>
      <c r="HZV20" s="107"/>
      <c r="HZW20" s="183"/>
      <c r="HZX20" s="107"/>
      <c r="HZY20" s="183"/>
      <c r="HZZ20" s="107"/>
      <c r="IAA20" s="183"/>
      <c r="IAB20" s="107"/>
      <c r="IAC20" s="183"/>
      <c r="IAD20" s="107"/>
      <c r="IAE20" s="183"/>
      <c r="IAF20" s="107"/>
      <c r="IAG20" s="183"/>
      <c r="IAH20" s="107"/>
      <c r="IAI20" s="183"/>
      <c r="IAJ20" s="107"/>
      <c r="IAK20" s="183"/>
      <c r="IAL20" s="107"/>
      <c r="IAM20" s="183"/>
      <c r="IAN20" s="107"/>
      <c r="IAO20" s="183"/>
      <c r="IAP20" s="107"/>
      <c r="IAQ20" s="183"/>
      <c r="IAR20" s="107"/>
      <c r="IAS20" s="183"/>
      <c r="IAT20" s="107"/>
      <c r="IAU20" s="183"/>
      <c r="IAV20" s="107"/>
      <c r="IAW20" s="183"/>
      <c r="IAX20" s="107"/>
      <c r="IAY20" s="183"/>
      <c r="IAZ20" s="107"/>
      <c r="IBA20" s="183"/>
      <c r="IBB20" s="107"/>
      <c r="IBC20" s="183"/>
      <c r="IBD20" s="107"/>
      <c r="IBE20" s="183"/>
      <c r="IBF20" s="107"/>
      <c r="IBG20" s="183"/>
      <c r="IBH20" s="107"/>
      <c r="IBI20" s="183"/>
      <c r="IBJ20" s="107"/>
      <c r="IBK20" s="183"/>
      <c r="IBL20" s="107"/>
      <c r="IBM20" s="183"/>
      <c r="IBN20" s="107"/>
      <c r="IBO20" s="183"/>
      <c r="IBP20" s="107"/>
      <c r="IBQ20" s="183"/>
      <c r="IBR20" s="107"/>
      <c r="IBS20" s="183"/>
      <c r="IBT20" s="107"/>
      <c r="IBU20" s="183"/>
      <c r="IBV20" s="107"/>
      <c r="IBW20" s="183"/>
      <c r="IBX20" s="107"/>
      <c r="IBY20" s="183"/>
      <c r="IBZ20" s="107"/>
      <c r="ICA20" s="183"/>
      <c r="ICB20" s="107"/>
      <c r="ICC20" s="183"/>
      <c r="ICD20" s="107"/>
      <c r="ICE20" s="183"/>
      <c r="ICF20" s="107"/>
      <c r="ICG20" s="183"/>
      <c r="ICH20" s="107"/>
      <c r="ICI20" s="183"/>
      <c r="ICJ20" s="107"/>
      <c r="ICK20" s="183"/>
      <c r="ICL20" s="107"/>
      <c r="ICM20" s="183"/>
      <c r="ICN20" s="107"/>
      <c r="ICO20" s="183"/>
      <c r="ICP20" s="107"/>
      <c r="ICQ20" s="183"/>
      <c r="ICR20" s="107"/>
      <c r="ICS20" s="183"/>
      <c r="ICT20" s="107"/>
      <c r="ICU20" s="183"/>
      <c r="ICV20" s="107"/>
      <c r="ICW20" s="183"/>
      <c r="ICX20" s="107"/>
      <c r="ICY20" s="183"/>
      <c r="ICZ20" s="107"/>
      <c r="IDA20" s="183"/>
      <c r="IDB20" s="107"/>
      <c r="IDC20" s="183"/>
      <c r="IDD20" s="107"/>
      <c r="IDE20" s="183"/>
      <c r="IDF20" s="107"/>
      <c r="IDG20" s="183"/>
      <c r="IDH20" s="107"/>
      <c r="IDI20" s="183"/>
      <c r="IDJ20" s="107"/>
      <c r="IDK20" s="183"/>
      <c r="IDL20" s="107"/>
      <c r="IDM20" s="183"/>
      <c r="IDN20" s="107"/>
      <c r="IDO20" s="183"/>
      <c r="IDP20" s="107"/>
      <c r="IDQ20" s="183"/>
      <c r="IDR20" s="107"/>
      <c r="IDS20" s="183"/>
      <c r="IDT20" s="107"/>
      <c r="IDU20" s="183"/>
      <c r="IDV20" s="107"/>
      <c r="IDW20" s="183"/>
      <c r="IDX20" s="107"/>
      <c r="IDY20" s="183"/>
      <c r="IDZ20" s="107"/>
      <c r="IEA20" s="183"/>
      <c r="IEB20" s="107"/>
      <c r="IEC20" s="183"/>
      <c r="IED20" s="107"/>
      <c r="IEE20" s="183"/>
      <c r="IEF20" s="107"/>
      <c r="IEG20" s="183"/>
      <c r="IEH20" s="107"/>
      <c r="IEI20" s="183"/>
      <c r="IEJ20" s="107"/>
      <c r="IEK20" s="183"/>
      <c r="IEL20" s="107"/>
      <c r="IEM20" s="183"/>
      <c r="IEN20" s="107"/>
      <c r="IEO20" s="183"/>
      <c r="IEP20" s="107"/>
      <c r="IEQ20" s="183"/>
      <c r="IER20" s="107"/>
      <c r="IES20" s="183"/>
      <c r="IET20" s="107"/>
      <c r="IEU20" s="183"/>
      <c r="IEV20" s="107"/>
      <c r="IEW20" s="183"/>
      <c r="IEX20" s="107"/>
      <c r="IEY20" s="183"/>
      <c r="IEZ20" s="107"/>
      <c r="IFA20" s="183"/>
      <c r="IFB20" s="107"/>
      <c r="IFC20" s="183"/>
      <c r="IFD20" s="107"/>
      <c r="IFE20" s="183"/>
      <c r="IFF20" s="107"/>
      <c r="IFG20" s="183"/>
      <c r="IFH20" s="107"/>
      <c r="IFI20" s="183"/>
      <c r="IFJ20" s="107"/>
      <c r="IFK20" s="183"/>
      <c r="IFL20" s="107"/>
      <c r="IFM20" s="183"/>
      <c r="IFN20" s="107"/>
      <c r="IFO20" s="183"/>
      <c r="IFP20" s="107"/>
      <c r="IFQ20" s="183"/>
      <c r="IFR20" s="107"/>
      <c r="IFS20" s="183"/>
      <c r="IFT20" s="107"/>
      <c r="IFU20" s="183"/>
      <c r="IFV20" s="107"/>
      <c r="IFW20" s="183"/>
      <c r="IFX20" s="107"/>
      <c r="IFY20" s="183"/>
      <c r="IFZ20" s="107"/>
      <c r="IGA20" s="183"/>
      <c r="IGB20" s="107"/>
      <c r="IGC20" s="183"/>
      <c r="IGD20" s="107"/>
      <c r="IGE20" s="183"/>
      <c r="IGF20" s="107"/>
      <c r="IGG20" s="183"/>
      <c r="IGH20" s="107"/>
      <c r="IGI20" s="183"/>
      <c r="IGJ20" s="107"/>
      <c r="IGK20" s="183"/>
      <c r="IGL20" s="107"/>
      <c r="IGM20" s="183"/>
      <c r="IGN20" s="107"/>
      <c r="IGO20" s="183"/>
      <c r="IGP20" s="107"/>
      <c r="IGQ20" s="183"/>
      <c r="IGR20" s="107"/>
      <c r="IGS20" s="183"/>
      <c r="IGT20" s="107"/>
      <c r="IGU20" s="183"/>
      <c r="IGV20" s="107"/>
      <c r="IGW20" s="183"/>
      <c r="IGX20" s="107"/>
      <c r="IGY20" s="183"/>
      <c r="IGZ20" s="107"/>
      <c r="IHA20" s="183"/>
      <c r="IHB20" s="107"/>
      <c r="IHC20" s="183"/>
      <c r="IHD20" s="107"/>
      <c r="IHE20" s="183"/>
      <c r="IHF20" s="107"/>
      <c r="IHG20" s="183"/>
      <c r="IHH20" s="107"/>
      <c r="IHI20" s="183"/>
      <c r="IHJ20" s="107"/>
      <c r="IHK20" s="183"/>
      <c r="IHL20" s="107"/>
      <c r="IHM20" s="183"/>
      <c r="IHN20" s="107"/>
      <c r="IHO20" s="183"/>
      <c r="IHP20" s="107"/>
      <c r="IHQ20" s="183"/>
      <c r="IHR20" s="107"/>
      <c r="IHS20" s="183"/>
      <c r="IHT20" s="107"/>
      <c r="IHU20" s="183"/>
      <c r="IHV20" s="107"/>
      <c r="IHW20" s="183"/>
      <c r="IHX20" s="107"/>
      <c r="IHY20" s="183"/>
      <c r="IHZ20" s="107"/>
      <c r="IIA20" s="183"/>
      <c r="IIB20" s="107"/>
      <c r="IIC20" s="183"/>
      <c r="IID20" s="107"/>
      <c r="IIE20" s="183"/>
      <c r="IIF20" s="107"/>
      <c r="IIG20" s="183"/>
      <c r="IIH20" s="107"/>
      <c r="III20" s="183"/>
      <c r="IIJ20" s="107"/>
      <c r="IIK20" s="183"/>
      <c r="IIL20" s="107"/>
      <c r="IIM20" s="183"/>
      <c r="IIN20" s="107"/>
      <c r="IIO20" s="183"/>
      <c r="IIP20" s="107"/>
      <c r="IIQ20" s="183"/>
      <c r="IIR20" s="107"/>
      <c r="IIS20" s="183"/>
      <c r="IIT20" s="107"/>
      <c r="IIU20" s="183"/>
      <c r="IIV20" s="107"/>
      <c r="IIW20" s="183"/>
      <c r="IIX20" s="107"/>
      <c r="IIY20" s="183"/>
      <c r="IIZ20" s="107"/>
      <c r="IJA20" s="183"/>
      <c r="IJB20" s="107"/>
      <c r="IJC20" s="183"/>
      <c r="IJD20" s="107"/>
      <c r="IJE20" s="183"/>
      <c r="IJF20" s="107"/>
      <c r="IJG20" s="183"/>
      <c r="IJH20" s="107"/>
      <c r="IJI20" s="183"/>
      <c r="IJJ20" s="107"/>
      <c r="IJK20" s="183"/>
      <c r="IJL20" s="107"/>
      <c r="IJM20" s="183"/>
      <c r="IJN20" s="107"/>
      <c r="IJO20" s="183"/>
      <c r="IJP20" s="107"/>
      <c r="IJQ20" s="183"/>
      <c r="IJR20" s="107"/>
      <c r="IJS20" s="183"/>
      <c r="IJT20" s="107"/>
      <c r="IJU20" s="183"/>
      <c r="IJV20" s="107"/>
      <c r="IJW20" s="183"/>
      <c r="IJX20" s="107"/>
      <c r="IJY20" s="183"/>
      <c r="IJZ20" s="107"/>
      <c r="IKA20" s="183"/>
      <c r="IKB20" s="107"/>
      <c r="IKC20" s="183"/>
      <c r="IKD20" s="107"/>
      <c r="IKE20" s="183"/>
      <c r="IKF20" s="107"/>
      <c r="IKG20" s="183"/>
      <c r="IKH20" s="107"/>
      <c r="IKI20" s="183"/>
      <c r="IKJ20" s="107"/>
      <c r="IKK20" s="183"/>
      <c r="IKL20" s="107"/>
      <c r="IKM20" s="183"/>
      <c r="IKN20" s="107"/>
      <c r="IKO20" s="183"/>
      <c r="IKP20" s="107"/>
      <c r="IKQ20" s="183"/>
      <c r="IKR20" s="107"/>
      <c r="IKS20" s="183"/>
      <c r="IKT20" s="107"/>
      <c r="IKU20" s="183"/>
      <c r="IKV20" s="107"/>
      <c r="IKW20" s="183"/>
      <c r="IKX20" s="107"/>
      <c r="IKY20" s="183"/>
      <c r="IKZ20" s="107"/>
      <c r="ILA20" s="183"/>
      <c r="ILB20" s="107"/>
      <c r="ILC20" s="183"/>
      <c r="ILD20" s="107"/>
      <c r="ILE20" s="183"/>
      <c r="ILF20" s="107"/>
      <c r="ILG20" s="183"/>
      <c r="ILH20" s="107"/>
      <c r="ILI20" s="183"/>
      <c r="ILJ20" s="107"/>
      <c r="ILK20" s="183"/>
      <c r="ILL20" s="107"/>
      <c r="ILM20" s="183"/>
      <c r="ILN20" s="107"/>
      <c r="ILO20" s="183"/>
      <c r="ILP20" s="107"/>
      <c r="ILQ20" s="183"/>
      <c r="ILR20" s="107"/>
      <c r="ILS20" s="183"/>
      <c r="ILT20" s="107"/>
      <c r="ILU20" s="183"/>
      <c r="ILV20" s="107"/>
      <c r="ILW20" s="183"/>
      <c r="ILX20" s="107"/>
      <c r="ILY20" s="183"/>
      <c r="ILZ20" s="107"/>
      <c r="IMA20" s="183"/>
      <c r="IMB20" s="107"/>
      <c r="IMC20" s="183"/>
      <c r="IMD20" s="107"/>
      <c r="IME20" s="183"/>
      <c r="IMF20" s="107"/>
      <c r="IMG20" s="183"/>
      <c r="IMH20" s="107"/>
      <c r="IMI20" s="183"/>
      <c r="IMJ20" s="107"/>
      <c r="IMK20" s="183"/>
      <c r="IML20" s="107"/>
      <c r="IMM20" s="183"/>
      <c r="IMN20" s="107"/>
      <c r="IMO20" s="183"/>
      <c r="IMP20" s="107"/>
      <c r="IMQ20" s="183"/>
      <c r="IMR20" s="107"/>
      <c r="IMS20" s="183"/>
      <c r="IMT20" s="107"/>
      <c r="IMU20" s="183"/>
      <c r="IMV20" s="107"/>
      <c r="IMW20" s="183"/>
      <c r="IMX20" s="107"/>
      <c r="IMY20" s="183"/>
      <c r="IMZ20" s="107"/>
      <c r="INA20" s="183"/>
      <c r="INB20" s="107"/>
      <c r="INC20" s="183"/>
      <c r="IND20" s="107"/>
      <c r="INE20" s="183"/>
      <c r="INF20" s="107"/>
      <c r="ING20" s="183"/>
      <c r="INH20" s="107"/>
      <c r="INI20" s="183"/>
      <c r="INJ20" s="107"/>
      <c r="INK20" s="183"/>
      <c r="INL20" s="107"/>
      <c r="INM20" s="183"/>
      <c r="INN20" s="107"/>
      <c r="INO20" s="183"/>
      <c r="INP20" s="107"/>
      <c r="INQ20" s="183"/>
      <c r="INR20" s="107"/>
      <c r="INS20" s="183"/>
      <c r="INT20" s="107"/>
      <c r="INU20" s="183"/>
      <c r="INV20" s="107"/>
      <c r="INW20" s="183"/>
      <c r="INX20" s="107"/>
      <c r="INY20" s="183"/>
      <c r="INZ20" s="107"/>
      <c r="IOA20" s="183"/>
      <c r="IOB20" s="107"/>
      <c r="IOC20" s="183"/>
      <c r="IOD20" s="107"/>
      <c r="IOE20" s="183"/>
      <c r="IOF20" s="107"/>
      <c r="IOG20" s="183"/>
      <c r="IOH20" s="107"/>
      <c r="IOI20" s="183"/>
      <c r="IOJ20" s="107"/>
      <c r="IOK20" s="183"/>
      <c r="IOL20" s="107"/>
      <c r="IOM20" s="183"/>
      <c r="ION20" s="107"/>
      <c r="IOO20" s="183"/>
      <c r="IOP20" s="107"/>
      <c r="IOQ20" s="183"/>
      <c r="IOR20" s="107"/>
      <c r="IOS20" s="183"/>
      <c r="IOT20" s="107"/>
      <c r="IOU20" s="183"/>
      <c r="IOV20" s="107"/>
      <c r="IOW20" s="183"/>
      <c r="IOX20" s="107"/>
      <c r="IOY20" s="183"/>
      <c r="IOZ20" s="107"/>
      <c r="IPA20" s="183"/>
      <c r="IPB20" s="107"/>
      <c r="IPC20" s="183"/>
      <c r="IPD20" s="107"/>
      <c r="IPE20" s="183"/>
      <c r="IPF20" s="107"/>
      <c r="IPG20" s="183"/>
      <c r="IPH20" s="107"/>
      <c r="IPI20" s="183"/>
      <c r="IPJ20" s="107"/>
      <c r="IPK20" s="183"/>
      <c r="IPL20" s="107"/>
      <c r="IPM20" s="183"/>
      <c r="IPN20" s="107"/>
      <c r="IPO20" s="183"/>
      <c r="IPP20" s="107"/>
      <c r="IPQ20" s="183"/>
      <c r="IPR20" s="107"/>
      <c r="IPS20" s="183"/>
      <c r="IPT20" s="107"/>
      <c r="IPU20" s="183"/>
      <c r="IPV20" s="107"/>
      <c r="IPW20" s="183"/>
      <c r="IPX20" s="107"/>
      <c r="IPY20" s="183"/>
      <c r="IPZ20" s="107"/>
      <c r="IQA20" s="183"/>
      <c r="IQB20" s="107"/>
      <c r="IQC20" s="183"/>
      <c r="IQD20" s="107"/>
      <c r="IQE20" s="183"/>
      <c r="IQF20" s="107"/>
      <c r="IQG20" s="183"/>
      <c r="IQH20" s="107"/>
      <c r="IQI20" s="183"/>
      <c r="IQJ20" s="107"/>
      <c r="IQK20" s="183"/>
      <c r="IQL20" s="107"/>
      <c r="IQM20" s="183"/>
      <c r="IQN20" s="107"/>
      <c r="IQO20" s="183"/>
      <c r="IQP20" s="107"/>
      <c r="IQQ20" s="183"/>
      <c r="IQR20" s="107"/>
      <c r="IQS20" s="183"/>
      <c r="IQT20" s="107"/>
      <c r="IQU20" s="183"/>
      <c r="IQV20" s="107"/>
      <c r="IQW20" s="183"/>
      <c r="IQX20" s="107"/>
      <c r="IQY20" s="183"/>
      <c r="IQZ20" s="107"/>
      <c r="IRA20" s="183"/>
      <c r="IRB20" s="107"/>
      <c r="IRC20" s="183"/>
      <c r="IRD20" s="107"/>
      <c r="IRE20" s="183"/>
      <c r="IRF20" s="107"/>
      <c r="IRG20" s="183"/>
      <c r="IRH20" s="107"/>
      <c r="IRI20" s="183"/>
      <c r="IRJ20" s="107"/>
      <c r="IRK20" s="183"/>
      <c r="IRL20" s="107"/>
      <c r="IRM20" s="183"/>
      <c r="IRN20" s="107"/>
      <c r="IRO20" s="183"/>
      <c r="IRP20" s="107"/>
      <c r="IRQ20" s="183"/>
      <c r="IRR20" s="107"/>
      <c r="IRS20" s="183"/>
      <c r="IRT20" s="107"/>
      <c r="IRU20" s="183"/>
      <c r="IRV20" s="107"/>
      <c r="IRW20" s="183"/>
      <c r="IRX20" s="107"/>
      <c r="IRY20" s="183"/>
      <c r="IRZ20" s="107"/>
      <c r="ISA20" s="183"/>
      <c r="ISB20" s="107"/>
      <c r="ISC20" s="183"/>
      <c r="ISD20" s="107"/>
      <c r="ISE20" s="183"/>
      <c r="ISF20" s="107"/>
      <c r="ISG20" s="183"/>
      <c r="ISH20" s="107"/>
      <c r="ISI20" s="183"/>
      <c r="ISJ20" s="107"/>
      <c r="ISK20" s="183"/>
      <c r="ISL20" s="107"/>
      <c r="ISM20" s="183"/>
      <c r="ISN20" s="107"/>
      <c r="ISO20" s="183"/>
      <c r="ISP20" s="107"/>
      <c r="ISQ20" s="183"/>
      <c r="ISR20" s="107"/>
      <c r="ISS20" s="183"/>
      <c r="IST20" s="107"/>
      <c r="ISU20" s="183"/>
      <c r="ISV20" s="107"/>
      <c r="ISW20" s="183"/>
      <c r="ISX20" s="107"/>
      <c r="ISY20" s="183"/>
      <c r="ISZ20" s="107"/>
      <c r="ITA20" s="183"/>
      <c r="ITB20" s="107"/>
      <c r="ITC20" s="183"/>
      <c r="ITD20" s="107"/>
      <c r="ITE20" s="183"/>
      <c r="ITF20" s="107"/>
      <c r="ITG20" s="183"/>
      <c r="ITH20" s="107"/>
      <c r="ITI20" s="183"/>
      <c r="ITJ20" s="107"/>
      <c r="ITK20" s="183"/>
      <c r="ITL20" s="107"/>
      <c r="ITM20" s="183"/>
      <c r="ITN20" s="107"/>
      <c r="ITO20" s="183"/>
      <c r="ITP20" s="107"/>
      <c r="ITQ20" s="183"/>
      <c r="ITR20" s="107"/>
      <c r="ITS20" s="183"/>
      <c r="ITT20" s="107"/>
      <c r="ITU20" s="183"/>
      <c r="ITV20" s="107"/>
      <c r="ITW20" s="183"/>
      <c r="ITX20" s="107"/>
      <c r="ITY20" s="183"/>
      <c r="ITZ20" s="107"/>
      <c r="IUA20" s="183"/>
      <c r="IUB20" s="107"/>
      <c r="IUC20" s="183"/>
      <c r="IUD20" s="107"/>
      <c r="IUE20" s="183"/>
      <c r="IUF20" s="107"/>
      <c r="IUG20" s="183"/>
      <c r="IUH20" s="107"/>
      <c r="IUI20" s="183"/>
      <c r="IUJ20" s="107"/>
      <c r="IUK20" s="183"/>
      <c r="IUL20" s="107"/>
      <c r="IUM20" s="183"/>
      <c r="IUN20" s="107"/>
      <c r="IUO20" s="183"/>
      <c r="IUP20" s="107"/>
      <c r="IUQ20" s="183"/>
      <c r="IUR20" s="107"/>
      <c r="IUS20" s="183"/>
      <c r="IUT20" s="107"/>
      <c r="IUU20" s="183"/>
      <c r="IUV20" s="107"/>
      <c r="IUW20" s="183"/>
      <c r="IUX20" s="107"/>
      <c r="IUY20" s="183"/>
      <c r="IUZ20" s="107"/>
      <c r="IVA20" s="183"/>
      <c r="IVB20" s="107"/>
      <c r="IVC20" s="183"/>
      <c r="IVD20" s="107"/>
      <c r="IVE20" s="183"/>
      <c r="IVF20" s="107"/>
      <c r="IVG20" s="183"/>
      <c r="IVH20" s="107"/>
      <c r="IVI20" s="183"/>
      <c r="IVJ20" s="107"/>
      <c r="IVK20" s="183"/>
      <c r="IVL20" s="107"/>
      <c r="IVM20" s="183"/>
      <c r="IVN20" s="107"/>
      <c r="IVO20" s="183"/>
      <c r="IVP20" s="107"/>
      <c r="IVQ20" s="183"/>
      <c r="IVR20" s="107"/>
      <c r="IVS20" s="183"/>
      <c r="IVT20" s="107"/>
      <c r="IVU20" s="183"/>
      <c r="IVV20" s="107"/>
      <c r="IVW20" s="183"/>
      <c r="IVX20" s="107"/>
      <c r="IVY20" s="183"/>
      <c r="IVZ20" s="107"/>
      <c r="IWA20" s="183"/>
      <c r="IWB20" s="107"/>
      <c r="IWC20" s="183"/>
      <c r="IWD20" s="107"/>
      <c r="IWE20" s="183"/>
      <c r="IWF20" s="107"/>
      <c r="IWG20" s="183"/>
      <c r="IWH20" s="107"/>
      <c r="IWI20" s="183"/>
      <c r="IWJ20" s="107"/>
      <c r="IWK20" s="183"/>
      <c r="IWL20" s="107"/>
      <c r="IWM20" s="183"/>
      <c r="IWN20" s="107"/>
      <c r="IWO20" s="183"/>
      <c r="IWP20" s="107"/>
      <c r="IWQ20" s="183"/>
      <c r="IWR20" s="107"/>
      <c r="IWS20" s="183"/>
      <c r="IWT20" s="107"/>
      <c r="IWU20" s="183"/>
      <c r="IWV20" s="107"/>
      <c r="IWW20" s="183"/>
      <c r="IWX20" s="107"/>
      <c r="IWY20" s="183"/>
      <c r="IWZ20" s="107"/>
      <c r="IXA20" s="183"/>
      <c r="IXB20" s="107"/>
      <c r="IXC20" s="183"/>
      <c r="IXD20" s="107"/>
      <c r="IXE20" s="183"/>
      <c r="IXF20" s="107"/>
      <c r="IXG20" s="183"/>
      <c r="IXH20" s="107"/>
      <c r="IXI20" s="183"/>
      <c r="IXJ20" s="107"/>
      <c r="IXK20" s="183"/>
      <c r="IXL20" s="107"/>
      <c r="IXM20" s="183"/>
      <c r="IXN20" s="107"/>
      <c r="IXO20" s="183"/>
      <c r="IXP20" s="107"/>
      <c r="IXQ20" s="183"/>
      <c r="IXR20" s="107"/>
      <c r="IXS20" s="183"/>
      <c r="IXT20" s="107"/>
      <c r="IXU20" s="183"/>
      <c r="IXV20" s="107"/>
      <c r="IXW20" s="183"/>
      <c r="IXX20" s="107"/>
      <c r="IXY20" s="183"/>
      <c r="IXZ20" s="107"/>
      <c r="IYA20" s="183"/>
      <c r="IYB20" s="107"/>
      <c r="IYC20" s="183"/>
      <c r="IYD20" s="107"/>
      <c r="IYE20" s="183"/>
      <c r="IYF20" s="107"/>
      <c r="IYG20" s="183"/>
      <c r="IYH20" s="107"/>
      <c r="IYI20" s="183"/>
      <c r="IYJ20" s="107"/>
      <c r="IYK20" s="183"/>
      <c r="IYL20" s="107"/>
      <c r="IYM20" s="183"/>
      <c r="IYN20" s="107"/>
      <c r="IYO20" s="183"/>
      <c r="IYP20" s="107"/>
      <c r="IYQ20" s="183"/>
      <c r="IYR20" s="107"/>
      <c r="IYS20" s="183"/>
      <c r="IYT20" s="107"/>
      <c r="IYU20" s="183"/>
      <c r="IYV20" s="107"/>
      <c r="IYW20" s="183"/>
      <c r="IYX20" s="107"/>
      <c r="IYY20" s="183"/>
      <c r="IYZ20" s="107"/>
      <c r="IZA20" s="183"/>
      <c r="IZB20" s="107"/>
      <c r="IZC20" s="183"/>
      <c r="IZD20" s="107"/>
      <c r="IZE20" s="183"/>
      <c r="IZF20" s="107"/>
      <c r="IZG20" s="183"/>
      <c r="IZH20" s="107"/>
      <c r="IZI20" s="183"/>
      <c r="IZJ20" s="107"/>
      <c r="IZK20" s="183"/>
      <c r="IZL20" s="107"/>
      <c r="IZM20" s="183"/>
      <c r="IZN20" s="107"/>
      <c r="IZO20" s="183"/>
      <c r="IZP20" s="107"/>
      <c r="IZQ20" s="183"/>
      <c r="IZR20" s="107"/>
      <c r="IZS20" s="183"/>
      <c r="IZT20" s="107"/>
      <c r="IZU20" s="183"/>
      <c r="IZV20" s="107"/>
      <c r="IZW20" s="183"/>
      <c r="IZX20" s="107"/>
      <c r="IZY20" s="183"/>
      <c r="IZZ20" s="107"/>
      <c r="JAA20" s="183"/>
      <c r="JAB20" s="107"/>
      <c r="JAC20" s="183"/>
      <c r="JAD20" s="107"/>
      <c r="JAE20" s="183"/>
      <c r="JAF20" s="107"/>
      <c r="JAG20" s="183"/>
      <c r="JAH20" s="107"/>
      <c r="JAI20" s="183"/>
      <c r="JAJ20" s="107"/>
      <c r="JAK20" s="183"/>
      <c r="JAL20" s="107"/>
      <c r="JAM20" s="183"/>
      <c r="JAN20" s="107"/>
      <c r="JAO20" s="183"/>
      <c r="JAP20" s="107"/>
      <c r="JAQ20" s="183"/>
      <c r="JAR20" s="107"/>
      <c r="JAS20" s="183"/>
      <c r="JAT20" s="107"/>
      <c r="JAU20" s="183"/>
      <c r="JAV20" s="107"/>
      <c r="JAW20" s="183"/>
      <c r="JAX20" s="107"/>
      <c r="JAY20" s="183"/>
      <c r="JAZ20" s="107"/>
      <c r="JBA20" s="183"/>
      <c r="JBB20" s="107"/>
      <c r="JBC20" s="183"/>
      <c r="JBD20" s="107"/>
      <c r="JBE20" s="183"/>
      <c r="JBF20" s="107"/>
      <c r="JBG20" s="183"/>
      <c r="JBH20" s="107"/>
      <c r="JBI20" s="183"/>
      <c r="JBJ20" s="107"/>
      <c r="JBK20" s="183"/>
      <c r="JBL20" s="107"/>
      <c r="JBM20" s="183"/>
      <c r="JBN20" s="107"/>
      <c r="JBO20" s="183"/>
      <c r="JBP20" s="107"/>
      <c r="JBQ20" s="183"/>
      <c r="JBR20" s="107"/>
      <c r="JBS20" s="183"/>
      <c r="JBT20" s="107"/>
      <c r="JBU20" s="183"/>
      <c r="JBV20" s="107"/>
      <c r="JBW20" s="183"/>
      <c r="JBX20" s="107"/>
      <c r="JBY20" s="183"/>
      <c r="JBZ20" s="107"/>
      <c r="JCA20" s="183"/>
      <c r="JCB20" s="107"/>
      <c r="JCC20" s="183"/>
      <c r="JCD20" s="107"/>
      <c r="JCE20" s="183"/>
      <c r="JCF20" s="107"/>
      <c r="JCG20" s="183"/>
      <c r="JCH20" s="107"/>
      <c r="JCI20" s="183"/>
      <c r="JCJ20" s="107"/>
      <c r="JCK20" s="183"/>
      <c r="JCL20" s="107"/>
      <c r="JCM20" s="183"/>
      <c r="JCN20" s="107"/>
      <c r="JCO20" s="183"/>
      <c r="JCP20" s="107"/>
      <c r="JCQ20" s="183"/>
      <c r="JCR20" s="107"/>
      <c r="JCS20" s="183"/>
      <c r="JCT20" s="107"/>
      <c r="JCU20" s="183"/>
      <c r="JCV20" s="107"/>
      <c r="JCW20" s="183"/>
      <c r="JCX20" s="107"/>
      <c r="JCY20" s="183"/>
      <c r="JCZ20" s="107"/>
      <c r="JDA20" s="183"/>
      <c r="JDB20" s="107"/>
      <c r="JDC20" s="183"/>
      <c r="JDD20" s="107"/>
      <c r="JDE20" s="183"/>
      <c r="JDF20" s="107"/>
      <c r="JDG20" s="183"/>
      <c r="JDH20" s="107"/>
      <c r="JDI20" s="183"/>
      <c r="JDJ20" s="107"/>
      <c r="JDK20" s="183"/>
      <c r="JDL20" s="107"/>
      <c r="JDM20" s="183"/>
      <c r="JDN20" s="107"/>
      <c r="JDO20" s="183"/>
      <c r="JDP20" s="107"/>
      <c r="JDQ20" s="183"/>
      <c r="JDR20" s="107"/>
      <c r="JDS20" s="183"/>
      <c r="JDT20" s="107"/>
      <c r="JDU20" s="183"/>
      <c r="JDV20" s="107"/>
      <c r="JDW20" s="183"/>
      <c r="JDX20" s="107"/>
      <c r="JDY20" s="183"/>
      <c r="JDZ20" s="107"/>
      <c r="JEA20" s="183"/>
      <c r="JEB20" s="107"/>
      <c r="JEC20" s="183"/>
      <c r="JED20" s="107"/>
      <c r="JEE20" s="183"/>
      <c r="JEF20" s="107"/>
      <c r="JEG20" s="183"/>
      <c r="JEH20" s="107"/>
      <c r="JEI20" s="183"/>
      <c r="JEJ20" s="107"/>
      <c r="JEK20" s="183"/>
      <c r="JEL20" s="107"/>
      <c r="JEM20" s="183"/>
      <c r="JEN20" s="107"/>
      <c r="JEO20" s="183"/>
      <c r="JEP20" s="107"/>
      <c r="JEQ20" s="183"/>
      <c r="JER20" s="107"/>
      <c r="JES20" s="183"/>
      <c r="JET20" s="107"/>
      <c r="JEU20" s="183"/>
      <c r="JEV20" s="107"/>
      <c r="JEW20" s="183"/>
      <c r="JEX20" s="107"/>
      <c r="JEY20" s="183"/>
      <c r="JEZ20" s="107"/>
      <c r="JFA20" s="183"/>
      <c r="JFB20" s="107"/>
      <c r="JFC20" s="183"/>
      <c r="JFD20" s="107"/>
      <c r="JFE20" s="183"/>
      <c r="JFF20" s="107"/>
      <c r="JFG20" s="183"/>
      <c r="JFH20" s="107"/>
      <c r="JFI20" s="183"/>
      <c r="JFJ20" s="107"/>
      <c r="JFK20" s="183"/>
      <c r="JFL20" s="107"/>
      <c r="JFM20" s="183"/>
      <c r="JFN20" s="107"/>
      <c r="JFO20" s="183"/>
      <c r="JFP20" s="107"/>
      <c r="JFQ20" s="183"/>
      <c r="JFR20" s="107"/>
      <c r="JFS20" s="183"/>
      <c r="JFT20" s="107"/>
      <c r="JFU20" s="183"/>
      <c r="JFV20" s="107"/>
      <c r="JFW20" s="183"/>
      <c r="JFX20" s="107"/>
      <c r="JFY20" s="183"/>
      <c r="JFZ20" s="107"/>
      <c r="JGA20" s="183"/>
      <c r="JGB20" s="107"/>
      <c r="JGC20" s="183"/>
      <c r="JGD20" s="107"/>
      <c r="JGE20" s="183"/>
      <c r="JGF20" s="107"/>
      <c r="JGG20" s="183"/>
      <c r="JGH20" s="107"/>
      <c r="JGI20" s="183"/>
      <c r="JGJ20" s="107"/>
      <c r="JGK20" s="183"/>
      <c r="JGL20" s="107"/>
      <c r="JGM20" s="183"/>
      <c r="JGN20" s="107"/>
      <c r="JGO20" s="183"/>
      <c r="JGP20" s="107"/>
      <c r="JGQ20" s="183"/>
      <c r="JGR20" s="107"/>
      <c r="JGS20" s="183"/>
      <c r="JGT20" s="107"/>
      <c r="JGU20" s="183"/>
      <c r="JGV20" s="107"/>
      <c r="JGW20" s="183"/>
      <c r="JGX20" s="107"/>
      <c r="JGY20" s="183"/>
      <c r="JGZ20" s="107"/>
      <c r="JHA20" s="183"/>
      <c r="JHB20" s="107"/>
      <c r="JHC20" s="183"/>
      <c r="JHD20" s="107"/>
      <c r="JHE20" s="183"/>
      <c r="JHF20" s="107"/>
      <c r="JHG20" s="183"/>
      <c r="JHH20" s="107"/>
      <c r="JHI20" s="183"/>
      <c r="JHJ20" s="107"/>
      <c r="JHK20" s="183"/>
      <c r="JHL20" s="107"/>
      <c r="JHM20" s="183"/>
      <c r="JHN20" s="107"/>
      <c r="JHO20" s="183"/>
      <c r="JHP20" s="107"/>
      <c r="JHQ20" s="183"/>
      <c r="JHR20" s="107"/>
      <c r="JHS20" s="183"/>
      <c r="JHT20" s="107"/>
      <c r="JHU20" s="183"/>
      <c r="JHV20" s="107"/>
      <c r="JHW20" s="183"/>
      <c r="JHX20" s="107"/>
      <c r="JHY20" s="183"/>
      <c r="JHZ20" s="107"/>
      <c r="JIA20" s="183"/>
      <c r="JIB20" s="107"/>
      <c r="JIC20" s="183"/>
      <c r="JID20" s="107"/>
      <c r="JIE20" s="183"/>
      <c r="JIF20" s="107"/>
      <c r="JIG20" s="183"/>
      <c r="JIH20" s="107"/>
      <c r="JII20" s="183"/>
      <c r="JIJ20" s="107"/>
      <c r="JIK20" s="183"/>
      <c r="JIL20" s="107"/>
      <c r="JIM20" s="183"/>
      <c r="JIN20" s="107"/>
      <c r="JIO20" s="183"/>
      <c r="JIP20" s="107"/>
      <c r="JIQ20" s="183"/>
      <c r="JIR20" s="107"/>
      <c r="JIS20" s="183"/>
      <c r="JIT20" s="107"/>
      <c r="JIU20" s="183"/>
      <c r="JIV20" s="107"/>
      <c r="JIW20" s="183"/>
      <c r="JIX20" s="107"/>
      <c r="JIY20" s="183"/>
      <c r="JIZ20" s="107"/>
      <c r="JJA20" s="183"/>
      <c r="JJB20" s="107"/>
      <c r="JJC20" s="183"/>
      <c r="JJD20" s="107"/>
      <c r="JJE20" s="183"/>
      <c r="JJF20" s="107"/>
      <c r="JJG20" s="183"/>
      <c r="JJH20" s="107"/>
      <c r="JJI20" s="183"/>
      <c r="JJJ20" s="107"/>
      <c r="JJK20" s="183"/>
      <c r="JJL20" s="107"/>
      <c r="JJM20" s="183"/>
      <c r="JJN20" s="107"/>
      <c r="JJO20" s="183"/>
      <c r="JJP20" s="107"/>
      <c r="JJQ20" s="183"/>
      <c r="JJR20" s="107"/>
      <c r="JJS20" s="183"/>
      <c r="JJT20" s="107"/>
      <c r="JJU20" s="183"/>
      <c r="JJV20" s="107"/>
      <c r="JJW20" s="183"/>
      <c r="JJX20" s="107"/>
      <c r="JJY20" s="183"/>
      <c r="JJZ20" s="107"/>
      <c r="JKA20" s="183"/>
      <c r="JKB20" s="107"/>
      <c r="JKC20" s="183"/>
      <c r="JKD20" s="107"/>
      <c r="JKE20" s="183"/>
      <c r="JKF20" s="107"/>
      <c r="JKG20" s="183"/>
      <c r="JKH20" s="107"/>
      <c r="JKI20" s="183"/>
      <c r="JKJ20" s="107"/>
      <c r="JKK20" s="183"/>
      <c r="JKL20" s="107"/>
      <c r="JKM20" s="183"/>
      <c r="JKN20" s="107"/>
      <c r="JKO20" s="183"/>
      <c r="JKP20" s="107"/>
      <c r="JKQ20" s="183"/>
      <c r="JKR20" s="107"/>
      <c r="JKS20" s="183"/>
      <c r="JKT20" s="107"/>
      <c r="JKU20" s="183"/>
      <c r="JKV20" s="107"/>
      <c r="JKW20" s="183"/>
      <c r="JKX20" s="107"/>
      <c r="JKY20" s="183"/>
      <c r="JKZ20" s="107"/>
      <c r="JLA20" s="183"/>
      <c r="JLB20" s="107"/>
      <c r="JLC20" s="183"/>
      <c r="JLD20" s="107"/>
      <c r="JLE20" s="183"/>
      <c r="JLF20" s="107"/>
      <c r="JLG20" s="183"/>
      <c r="JLH20" s="107"/>
      <c r="JLI20" s="183"/>
      <c r="JLJ20" s="107"/>
      <c r="JLK20" s="183"/>
      <c r="JLL20" s="107"/>
      <c r="JLM20" s="183"/>
      <c r="JLN20" s="107"/>
      <c r="JLO20" s="183"/>
      <c r="JLP20" s="107"/>
      <c r="JLQ20" s="183"/>
      <c r="JLR20" s="107"/>
      <c r="JLS20" s="183"/>
      <c r="JLT20" s="107"/>
      <c r="JLU20" s="183"/>
      <c r="JLV20" s="107"/>
      <c r="JLW20" s="183"/>
      <c r="JLX20" s="107"/>
      <c r="JLY20" s="183"/>
      <c r="JLZ20" s="107"/>
      <c r="JMA20" s="183"/>
      <c r="JMB20" s="107"/>
      <c r="JMC20" s="183"/>
      <c r="JMD20" s="107"/>
      <c r="JME20" s="183"/>
      <c r="JMF20" s="107"/>
      <c r="JMG20" s="183"/>
      <c r="JMH20" s="107"/>
      <c r="JMI20" s="183"/>
      <c r="JMJ20" s="107"/>
      <c r="JMK20" s="183"/>
      <c r="JML20" s="107"/>
      <c r="JMM20" s="183"/>
      <c r="JMN20" s="107"/>
      <c r="JMO20" s="183"/>
      <c r="JMP20" s="107"/>
      <c r="JMQ20" s="183"/>
      <c r="JMR20" s="107"/>
      <c r="JMS20" s="183"/>
      <c r="JMT20" s="107"/>
      <c r="JMU20" s="183"/>
      <c r="JMV20" s="107"/>
      <c r="JMW20" s="183"/>
      <c r="JMX20" s="107"/>
      <c r="JMY20" s="183"/>
      <c r="JMZ20" s="107"/>
      <c r="JNA20" s="183"/>
      <c r="JNB20" s="107"/>
      <c r="JNC20" s="183"/>
      <c r="JND20" s="107"/>
      <c r="JNE20" s="183"/>
      <c r="JNF20" s="107"/>
      <c r="JNG20" s="183"/>
      <c r="JNH20" s="107"/>
      <c r="JNI20" s="183"/>
      <c r="JNJ20" s="107"/>
      <c r="JNK20" s="183"/>
      <c r="JNL20" s="107"/>
      <c r="JNM20" s="183"/>
      <c r="JNN20" s="107"/>
      <c r="JNO20" s="183"/>
      <c r="JNP20" s="107"/>
      <c r="JNQ20" s="183"/>
      <c r="JNR20" s="107"/>
      <c r="JNS20" s="183"/>
      <c r="JNT20" s="107"/>
      <c r="JNU20" s="183"/>
      <c r="JNV20" s="107"/>
      <c r="JNW20" s="183"/>
      <c r="JNX20" s="107"/>
      <c r="JNY20" s="183"/>
      <c r="JNZ20" s="107"/>
      <c r="JOA20" s="183"/>
      <c r="JOB20" s="107"/>
      <c r="JOC20" s="183"/>
      <c r="JOD20" s="107"/>
      <c r="JOE20" s="183"/>
      <c r="JOF20" s="107"/>
      <c r="JOG20" s="183"/>
      <c r="JOH20" s="107"/>
      <c r="JOI20" s="183"/>
      <c r="JOJ20" s="107"/>
      <c r="JOK20" s="183"/>
      <c r="JOL20" s="107"/>
      <c r="JOM20" s="183"/>
      <c r="JON20" s="107"/>
      <c r="JOO20" s="183"/>
      <c r="JOP20" s="107"/>
      <c r="JOQ20" s="183"/>
      <c r="JOR20" s="107"/>
      <c r="JOS20" s="183"/>
      <c r="JOT20" s="107"/>
      <c r="JOU20" s="183"/>
      <c r="JOV20" s="107"/>
      <c r="JOW20" s="183"/>
      <c r="JOX20" s="107"/>
      <c r="JOY20" s="183"/>
      <c r="JOZ20" s="107"/>
      <c r="JPA20" s="183"/>
      <c r="JPB20" s="107"/>
      <c r="JPC20" s="183"/>
      <c r="JPD20" s="107"/>
      <c r="JPE20" s="183"/>
      <c r="JPF20" s="107"/>
      <c r="JPG20" s="183"/>
      <c r="JPH20" s="107"/>
      <c r="JPI20" s="183"/>
      <c r="JPJ20" s="107"/>
      <c r="JPK20" s="183"/>
      <c r="JPL20" s="107"/>
      <c r="JPM20" s="183"/>
      <c r="JPN20" s="107"/>
      <c r="JPO20" s="183"/>
      <c r="JPP20" s="107"/>
      <c r="JPQ20" s="183"/>
      <c r="JPR20" s="107"/>
      <c r="JPS20" s="183"/>
      <c r="JPT20" s="107"/>
      <c r="JPU20" s="183"/>
      <c r="JPV20" s="107"/>
      <c r="JPW20" s="183"/>
      <c r="JPX20" s="107"/>
      <c r="JPY20" s="183"/>
      <c r="JPZ20" s="107"/>
      <c r="JQA20" s="183"/>
      <c r="JQB20" s="107"/>
      <c r="JQC20" s="183"/>
      <c r="JQD20" s="107"/>
      <c r="JQE20" s="183"/>
      <c r="JQF20" s="107"/>
      <c r="JQG20" s="183"/>
      <c r="JQH20" s="107"/>
      <c r="JQI20" s="183"/>
      <c r="JQJ20" s="107"/>
      <c r="JQK20" s="183"/>
      <c r="JQL20" s="107"/>
      <c r="JQM20" s="183"/>
      <c r="JQN20" s="107"/>
      <c r="JQO20" s="183"/>
      <c r="JQP20" s="107"/>
      <c r="JQQ20" s="183"/>
      <c r="JQR20" s="107"/>
      <c r="JQS20" s="183"/>
      <c r="JQT20" s="107"/>
      <c r="JQU20" s="183"/>
      <c r="JQV20" s="107"/>
      <c r="JQW20" s="183"/>
      <c r="JQX20" s="107"/>
      <c r="JQY20" s="183"/>
      <c r="JQZ20" s="107"/>
      <c r="JRA20" s="183"/>
      <c r="JRB20" s="107"/>
      <c r="JRC20" s="183"/>
      <c r="JRD20" s="107"/>
      <c r="JRE20" s="183"/>
      <c r="JRF20" s="107"/>
      <c r="JRG20" s="183"/>
      <c r="JRH20" s="107"/>
      <c r="JRI20" s="183"/>
      <c r="JRJ20" s="107"/>
      <c r="JRK20" s="183"/>
      <c r="JRL20" s="107"/>
      <c r="JRM20" s="183"/>
      <c r="JRN20" s="107"/>
      <c r="JRO20" s="183"/>
      <c r="JRP20" s="107"/>
      <c r="JRQ20" s="183"/>
      <c r="JRR20" s="107"/>
      <c r="JRS20" s="183"/>
      <c r="JRT20" s="107"/>
      <c r="JRU20" s="183"/>
      <c r="JRV20" s="107"/>
      <c r="JRW20" s="183"/>
      <c r="JRX20" s="107"/>
      <c r="JRY20" s="183"/>
      <c r="JRZ20" s="107"/>
      <c r="JSA20" s="183"/>
      <c r="JSB20" s="107"/>
      <c r="JSC20" s="183"/>
      <c r="JSD20" s="107"/>
      <c r="JSE20" s="183"/>
      <c r="JSF20" s="107"/>
      <c r="JSG20" s="183"/>
      <c r="JSH20" s="107"/>
      <c r="JSI20" s="183"/>
      <c r="JSJ20" s="107"/>
      <c r="JSK20" s="183"/>
      <c r="JSL20" s="107"/>
      <c r="JSM20" s="183"/>
      <c r="JSN20" s="107"/>
      <c r="JSO20" s="183"/>
      <c r="JSP20" s="107"/>
      <c r="JSQ20" s="183"/>
      <c r="JSR20" s="107"/>
      <c r="JSS20" s="183"/>
      <c r="JST20" s="107"/>
      <c r="JSU20" s="183"/>
      <c r="JSV20" s="107"/>
      <c r="JSW20" s="183"/>
      <c r="JSX20" s="107"/>
      <c r="JSY20" s="183"/>
      <c r="JSZ20" s="107"/>
      <c r="JTA20" s="183"/>
      <c r="JTB20" s="107"/>
      <c r="JTC20" s="183"/>
      <c r="JTD20" s="107"/>
      <c r="JTE20" s="183"/>
      <c r="JTF20" s="107"/>
      <c r="JTG20" s="183"/>
      <c r="JTH20" s="107"/>
      <c r="JTI20" s="183"/>
      <c r="JTJ20" s="107"/>
      <c r="JTK20" s="183"/>
      <c r="JTL20" s="107"/>
      <c r="JTM20" s="183"/>
      <c r="JTN20" s="107"/>
      <c r="JTO20" s="183"/>
      <c r="JTP20" s="107"/>
      <c r="JTQ20" s="183"/>
      <c r="JTR20" s="107"/>
      <c r="JTS20" s="183"/>
      <c r="JTT20" s="107"/>
      <c r="JTU20" s="183"/>
      <c r="JTV20" s="107"/>
      <c r="JTW20" s="183"/>
      <c r="JTX20" s="107"/>
      <c r="JTY20" s="183"/>
      <c r="JTZ20" s="107"/>
      <c r="JUA20" s="183"/>
      <c r="JUB20" s="107"/>
      <c r="JUC20" s="183"/>
      <c r="JUD20" s="107"/>
      <c r="JUE20" s="183"/>
      <c r="JUF20" s="107"/>
      <c r="JUG20" s="183"/>
      <c r="JUH20" s="107"/>
      <c r="JUI20" s="183"/>
      <c r="JUJ20" s="107"/>
      <c r="JUK20" s="183"/>
      <c r="JUL20" s="107"/>
      <c r="JUM20" s="183"/>
      <c r="JUN20" s="107"/>
      <c r="JUO20" s="183"/>
      <c r="JUP20" s="107"/>
      <c r="JUQ20" s="183"/>
      <c r="JUR20" s="107"/>
      <c r="JUS20" s="183"/>
      <c r="JUT20" s="107"/>
      <c r="JUU20" s="183"/>
      <c r="JUV20" s="107"/>
      <c r="JUW20" s="183"/>
      <c r="JUX20" s="107"/>
      <c r="JUY20" s="183"/>
      <c r="JUZ20" s="107"/>
      <c r="JVA20" s="183"/>
      <c r="JVB20" s="107"/>
      <c r="JVC20" s="183"/>
      <c r="JVD20" s="107"/>
      <c r="JVE20" s="183"/>
      <c r="JVF20" s="107"/>
      <c r="JVG20" s="183"/>
      <c r="JVH20" s="107"/>
      <c r="JVI20" s="183"/>
      <c r="JVJ20" s="107"/>
      <c r="JVK20" s="183"/>
      <c r="JVL20" s="107"/>
      <c r="JVM20" s="183"/>
      <c r="JVN20" s="107"/>
      <c r="JVO20" s="183"/>
      <c r="JVP20" s="107"/>
      <c r="JVQ20" s="183"/>
      <c r="JVR20" s="107"/>
      <c r="JVS20" s="183"/>
      <c r="JVT20" s="107"/>
      <c r="JVU20" s="183"/>
      <c r="JVV20" s="107"/>
      <c r="JVW20" s="183"/>
      <c r="JVX20" s="107"/>
      <c r="JVY20" s="183"/>
      <c r="JVZ20" s="107"/>
      <c r="JWA20" s="183"/>
      <c r="JWB20" s="107"/>
      <c r="JWC20" s="183"/>
      <c r="JWD20" s="107"/>
      <c r="JWE20" s="183"/>
      <c r="JWF20" s="107"/>
      <c r="JWG20" s="183"/>
      <c r="JWH20" s="107"/>
      <c r="JWI20" s="183"/>
      <c r="JWJ20" s="107"/>
      <c r="JWK20" s="183"/>
      <c r="JWL20" s="107"/>
      <c r="JWM20" s="183"/>
      <c r="JWN20" s="107"/>
      <c r="JWO20" s="183"/>
      <c r="JWP20" s="107"/>
      <c r="JWQ20" s="183"/>
      <c r="JWR20" s="107"/>
      <c r="JWS20" s="183"/>
      <c r="JWT20" s="107"/>
      <c r="JWU20" s="183"/>
      <c r="JWV20" s="107"/>
      <c r="JWW20" s="183"/>
      <c r="JWX20" s="107"/>
      <c r="JWY20" s="183"/>
      <c r="JWZ20" s="107"/>
      <c r="JXA20" s="183"/>
      <c r="JXB20" s="107"/>
      <c r="JXC20" s="183"/>
      <c r="JXD20" s="107"/>
      <c r="JXE20" s="183"/>
      <c r="JXF20" s="107"/>
      <c r="JXG20" s="183"/>
      <c r="JXH20" s="107"/>
      <c r="JXI20" s="183"/>
      <c r="JXJ20" s="107"/>
      <c r="JXK20" s="183"/>
      <c r="JXL20" s="107"/>
      <c r="JXM20" s="183"/>
      <c r="JXN20" s="107"/>
      <c r="JXO20" s="183"/>
      <c r="JXP20" s="107"/>
      <c r="JXQ20" s="183"/>
      <c r="JXR20" s="107"/>
      <c r="JXS20" s="183"/>
      <c r="JXT20" s="107"/>
      <c r="JXU20" s="183"/>
      <c r="JXV20" s="107"/>
      <c r="JXW20" s="183"/>
      <c r="JXX20" s="107"/>
      <c r="JXY20" s="183"/>
      <c r="JXZ20" s="107"/>
      <c r="JYA20" s="183"/>
      <c r="JYB20" s="107"/>
      <c r="JYC20" s="183"/>
      <c r="JYD20" s="107"/>
      <c r="JYE20" s="183"/>
      <c r="JYF20" s="107"/>
      <c r="JYG20" s="183"/>
      <c r="JYH20" s="107"/>
      <c r="JYI20" s="183"/>
      <c r="JYJ20" s="107"/>
      <c r="JYK20" s="183"/>
      <c r="JYL20" s="107"/>
      <c r="JYM20" s="183"/>
      <c r="JYN20" s="107"/>
      <c r="JYO20" s="183"/>
      <c r="JYP20" s="107"/>
      <c r="JYQ20" s="183"/>
      <c r="JYR20" s="107"/>
      <c r="JYS20" s="183"/>
      <c r="JYT20" s="107"/>
      <c r="JYU20" s="183"/>
      <c r="JYV20" s="107"/>
      <c r="JYW20" s="183"/>
      <c r="JYX20" s="107"/>
      <c r="JYY20" s="183"/>
      <c r="JYZ20" s="107"/>
      <c r="JZA20" s="183"/>
      <c r="JZB20" s="107"/>
      <c r="JZC20" s="183"/>
      <c r="JZD20" s="107"/>
      <c r="JZE20" s="183"/>
      <c r="JZF20" s="107"/>
      <c r="JZG20" s="183"/>
      <c r="JZH20" s="107"/>
      <c r="JZI20" s="183"/>
      <c r="JZJ20" s="107"/>
      <c r="JZK20" s="183"/>
      <c r="JZL20" s="107"/>
      <c r="JZM20" s="183"/>
      <c r="JZN20" s="107"/>
      <c r="JZO20" s="183"/>
      <c r="JZP20" s="107"/>
      <c r="JZQ20" s="183"/>
      <c r="JZR20" s="107"/>
      <c r="JZS20" s="183"/>
      <c r="JZT20" s="107"/>
      <c r="JZU20" s="183"/>
      <c r="JZV20" s="107"/>
      <c r="JZW20" s="183"/>
      <c r="JZX20" s="107"/>
      <c r="JZY20" s="183"/>
      <c r="JZZ20" s="107"/>
      <c r="KAA20" s="183"/>
      <c r="KAB20" s="107"/>
      <c r="KAC20" s="183"/>
      <c r="KAD20" s="107"/>
      <c r="KAE20" s="183"/>
      <c r="KAF20" s="107"/>
      <c r="KAG20" s="183"/>
      <c r="KAH20" s="107"/>
      <c r="KAI20" s="183"/>
      <c r="KAJ20" s="107"/>
      <c r="KAK20" s="183"/>
      <c r="KAL20" s="107"/>
      <c r="KAM20" s="183"/>
      <c r="KAN20" s="107"/>
      <c r="KAO20" s="183"/>
      <c r="KAP20" s="107"/>
      <c r="KAQ20" s="183"/>
      <c r="KAR20" s="107"/>
      <c r="KAS20" s="183"/>
      <c r="KAT20" s="107"/>
      <c r="KAU20" s="183"/>
      <c r="KAV20" s="107"/>
      <c r="KAW20" s="183"/>
      <c r="KAX20" s="107"/>
      <c r="KAY20" s="183"/>
      <c r="KAZ20" s="107"/>
      <c r="KBA20" s="183"/>
      <c r="KBB20" s="107"/>
      <c r="KBC20" s="183"/>
      <c r="KBD20" s="107"/>
      <c r="KBE20" s="183"/>
      <c r="KBF20" s="107"/>
      <c r="KBG20" s="183"/>
      <c r="KBH20" s="107"/>
      <c r="KBI20" s="183"/>
      <c r="KBJ20" s="107"/>
      <c r="KBK20" s="183"/>
      <c r="KBL20" s="107"/>
      <c r="KBM20" s="183"/>
      <c r="KBN20" s="107"/>
      <c r="KBO20" s="183"/>
      <c r="KBP20" s="107"/>
      <c r="KBQ20" s="183"/>
      <c r="KBR20" s="107"/>
      <c r="KBS20" s="183"/>
      <c r="KBT20" s="107"/>
      <c r="KBU20" s="183"/>
      <c r="KBV20" s="107"/>
      <c r="KBW20" s="183"/>
      <c r="KBX20" s="107"/>
      <c r="KBY20" s="183"/>
      <c r="KBZ20" s="107"/>
      <c r="KCA20" s="183"/>
      <c r="KCB20" s="107"/>
      <c r="KCC20" s="183"/>
      <c r="KCD20" s="107"/>
      <c r="KCE20" s="183"/>
      <c r="KCF20" s="107"/>
      <c r="KCG20" s="183"/>
      <c r="KCH20" s="107"/>
      <c r="KCI20" s="183"/>
      <c r="KCJ20" s="107"/>
      <c r="KCK20" s="183"/>
      <c r="KCL20" s="107"/>
      <c r="KCM20" s="183"/>
      <c r="KCN20" s="107"/>
      <c r="KCO20" s="183"/>
      <c r="KCP20" s="107"/>
      <c r="KCQ20" s="183"/>
      <c r="KCR20" s="107"/>
      <c r="KCS20" s="183"/>
      <c r="KCT20" s="107"/>
      <c r="KCU20" s="183"/>
      <c r="KCV20" s="107"/>
      <c r="KCW20" s="183"/>
      <c r="KCX20" s="107"/>
      <c r="KCY20" s="183"/>
      <c r="KCZ20" s="107"/>
      <c r="KDA20" s="183"/>
      <c r="KDB20" s="107"/>
      <c r="KDC20" s="183"/>
      <c r="KDD20" s="107"/>
      <c r="KDE20" s="183"/>
      <c r="KDF20" s="107"/>
      <c r="KDG20" s="183"/>
      <c r="KDH20" s="107"/>
      <c r="KDI20" s="183"/>
      <c r="KDJ20" s="107"/>
      <c r="KDK20" s="183"/>
      <c r="KDL20" s="107"/>
      <c r="KDM20" s="183"/>
      <c r="KDN20" s="107"/>
      <c r="KDO20" s="183"/>
      <c r="KDP20" s="107"/>
      <c r="KDQ20" s="183"/>
      <c r="KDR20" s="107"/>
      <c r="KDS20" s="183"/>
      <c r="KDT20" s="107"/>
      <c r="KDU20" s="183"/>
      <c r="KDV20" s="107"/>
      <c r="KDW20" s="183"/>
      <c r="KDX20" s="107"/>
      <c r="KDY20" s="183"/>
      <c r="KDZ20" s="107"/>
      <c r="KEA20" s="183"/>
      <c r="KEB20" s="107"/>
      <c r="KEC20" s="183"/>
      <c r="KED20" s="107"/>
      <c r="KEE20" s="183"/>
      <c r="KEF20" s="107"/>
      <c r="KEG20" s="183"/>
      <c r="KEH20" s="107"/>
      <c r="KEI20" s="183"/>
      <c r="KEJ20" s="107"/>
      <c r="KEK20" s="183"/>
      <c r="KEL20" s="107"/>
      <c r="KEM20" s="183"/>
      <c r="KEN20" s="107"/>
      <c r="KEO20" s="183"/>
      <c r="KEP20" s="107"/>
      <c r="KEQ20" s="183"/>
      <c r="KER20" s="107"/>
      <c r="KES20" s="183"/>
      <c r="KET20" s="107"/>
      <c r="KEU20" s="183"/>
      <c r="KEV20" s="107"/>
      <c r="KEW20" s="183"/>
      <c r="KEX20" s="107"/>
      <c r="KEY20" s="183"/>
      <c r="KEZ20" s="107"/>
      <c r="KFA20" s="183"/>
      <c r="KFB20" s="107"/>
      <c r="KFC20" s="183"/>
      <c r="KFD20" s="107"/>
      <c r="KFE20" s="183"/>
      <c r="KFF20" s="107"/>
      <c r="KFG20" s="183"/>
      <c r="KFH20" s="107"/>
      <c r="KFI20" s="183"/>
      <c r="KFJ20" s="107"/>
      <c r="KFK20" s="183"/>
      <c r="KFL20" s="107"/>
      <c r="KFM20" s="183"/>
      <c r="KFN20" s="107"/>
      <c r="KFO20" s="183"/>
      <c r="KFP20" s="107"/>
      <c r="KFQ20" s="183"/>
      <c r="KFR20" s="107"/>
      <c r="KFS20" s="183"/>
      <c r="KFT20" s="107"/>
      <c r="KFU20" s="183"/>
      <c r="KFV20" s="107"/>
      <c r="KFW20" s="183"/>
      <c r="KFX20" s="107"/>
      <c r="KFY20" s="183"/>
      <c r="KFZ20" s="107"/>
      <c r="KGA20" s="183"/>
      <c r="KGB20" s="107"/>
      <c r="KGC20" s="183"/>
      <c r="KGD20" s="107"/>
      <c r="KGE20" s="183"/>
      <c r="KGF20" s="107"/>
      <c r="KGG20" s="183"/>
      <c r="KGH20" s="107"/>
      <c r="KGI20" s="183"/>
      <c r="KGJ20" s="107"/>
      <c r="KGK20" s="183"/>
      <c r="KGL20" s="107"/>
      <c r="KGM20" s="183"/>
      <c r="KGN20" s="107"/>
      <c r="KGO20" s="183"/>
      <c r="KGP20" s="107"/>
      <c r="KGQ20" s="183"/>
      <c r="KGR20" s="107"/>
      <c r="KGS20" s="183"/>
      <c r="KGT20" s="107"/>
      <c r="KGU20" s="183"/>
      <c r="KGV20" s="107"/>
      <c r="KGW20" s="183"/>
      <c r="KGX20" s="107"/>
      <c r="KGY20" s="183"/>
      <c r="KGZ20" s="107"/>
      <c r="KHA20" s="183"/>
      <c r="KHB20" s="107"/>
      <c r="KHC20" s="183"/>
      <c r="KHD20" s="107"/>
      <c r="KHE20" s="183"/>
      <c r="KHF20" s="107"/>
      <c r="KHG20" s="183"/>
      <c r="KHH20" s="107"/>
      <c r="KHI20" s="183"/>
      <c r="KHJ20" s="107"/>
      <c r="KHK20" s="183"/>
      <c r="KHL20" s="107"/>
      <c r="KHM20" s="183"/>
      <c r="KHN20" s="107"/>
      <c r="KHO20" s="183"/>
      <c r="KHP20" s="107"/>
      <c r="KHQ20" s="183"/>
      <c r="KHR20" s="107"/>
      <c r="KHS20" s="183"/>
      <c r="KHT20" s="107"/>
      <c r="KHU20" s="183"/>
      <c r="KHV20" s="107"/>
      <c r="KHW20" s="183"/>
      <c r="KHX20" s="107"/>
      <c r="KHY20" s="183"/>
      <c r="KHZ20" s="107"/>
      <c r="KIA20" s="183"/>
      <c r="KIB20" s="107"/>
      <c r="KIC20" s="183"/>
      <c r="KID20" s="107"/>
      <c r="KIE20" s="183"/>
      <c r="KIF20" s="107"/>
      <c r="KIG20" s="183"/>
      <c r="KIH20" s="107"/>
      <c r="KII20" s="183"/>
      <c r="KIJ20" s="107"/>
      <c r="KIK20" s="183"/>
      <c r="KIL20" s="107"/>
      <c r="KIM20" s="183"/>
      <c r="KIN20" s="107"/>
      <c r="KIO20" s="183"/>
      <c r="KIP20" s="107"/>
      <c r="KIQ20" s="183"/>
      <c r="KIR20" s="107"/>
      <c r="KIS20" s="183"/>
      <c r="KIT20" s="107"/>
      <c r="KIU20" s="183"/>
      <c r="KIV20" s="107"/>
      <c r="KIW20" s="183"/>
      <c r="KIX20" s="107"/>
      <c r="KIY20" s="183"/>
      <c r="KIZ20" s="107"/>
      <c r="KJA20" s="183"/>
      <c r="KJB20" s="107"/>
      <c r="KJC20" s="183"/>
      <c r="KJD20" s="107"/>
      <c r="KJE20" s="183"/>
      <c r="KJF20" s="107"/>
      <c r="KJG20" s="183"/>
      <c r="KJH20" s="107"/>
      <c r="KJI20" s="183"/>
      <c r="KJJ20" s="107"/>
      <c r="KJK20" s="183"/>
      <c r="KJL20" s="107"/>
      <c r="KJM20" s="183"/>
      <c r="KJN20" s="107"/>
      <c r="KJO20" s="183"/>
      <c r="KJP20" s="107"/>
      <c r="KJQ20" s="183"/>
      <c r="KJR20" s="107"/>
      <c r="KJS20" s="183"/>
      <c r="KJT20" s="107"/>
      <c r="KJU20" s="183"/>
      <c r="KJV20" s="107"/>
      <c r="KJW20" s="183"/>
      <c r="KJX20" s="107"/>
      <c r="KJY20" s="183"/>
      <c r="KJZ20" s="107"/>
      <c r="KKA20" s="183"/>
      <c r="KKB20" s="107"/>
      <c r="KKC20" s="183"/>
      <c r="KKD20" s="107"/>
      <c r="KKE20" s="183"/>
      <c r="KKF20" s="107"/>
      <c r="KKG20" s="183"/>
      <c r="KKH20" s="107"/>
      <c r="KKI20" s="183"/>
      <c r="KKJ20" s="107"/>
      <c r="KKK20" s="183"/>
      <c r="KKL20" s="107"/>
      <c r="KKM20" s="183"/>
      <c r="KKN20" s="107"/>
      <c r="KKO20" s="183"/>
      <c r="KKP20" s="107"/>
      <c r="KKQ20" s="183"/>
      <c r="KKR20" s="107"/>
      <c r="KKS20" s="183"/>
      <c r="KKT20" s="107"/>
      <c r="KKU20" s="183"/>
      <c r="KKV20" s="107"/>
      <c r="KKW20" s="183"/>
      <c r="KKX20" s="107"/>
      <c r="KKY20" s="183"/>
      <c r="KKZ20" s="107"/>
      <c r="KLA20" s="183"/>
      <c r="KLB20" s="107"/>
      <c r="KLC20" s="183"/>
      <c r="KLD20" s="107"/>
      <c r="KLE20" s="183"/>
      <c r="KLF20" s="107"/>
      <c r="KLG20" s="183"/>
      <c r="KLH20" s="107"/>
      <c r="KLI20" s="183"/>
      <c r="KLJ20" s="107"/>
      <c r="KLK20" s="183"/>
      <c r="KLL20" s="107"/>
      <c r="KLM20" s="183"/>
      <c r="KLN20" s="107"/>
      <c r="KLO20" s="183"/>
      <c r="KLP20" s="107"/>
      <c r="KLQ20" s="183"/>
      <c r="KLR20" s="107"/>
      <c r="KLS20" s="183"/>
      <c r="KLT20" s="107"/>
      <c r="KLU20" s="183"/>
      <c r="KLV20" s="107"/>
      <c r="KLW20" s="183"/>
      <c r="KLX20" s="107"/>
      <c r="KLY20" s="183"/>
      <c r="KLZ20" s="107"/>
      <c r="KMA20" s="183"/>
      <c r="KMB20" s="107"/>
      <c r="KMC20" s="183"/>
      <c r="KMD20" s="107"/>
      <c r="KME20" s="183"/>
      <c r="KMF20" s="107"/>
      <c r="KMG20" s="183"/>
      <c r="KMH20" s="107"/>
      <c r="KMI20" s="183"/>
      <c r="KMJ20" s="107"/>
      <c r="KMK20" s="183"/>
      <c r="KML20" s="107"/>
      <c r="KMM20" s="183"/>
      <c r="KMN20" s="107"/>
      <c r="KMO20" s="183"/>
      <c r="KMP20" s="107"/>
      <c r="KMQ20" s="183"/>
      <c r="KMR20" s="107"/>
      <c r="KMS20" s="183"/>
      <c r="KMT20" s="107"/>
      <c r="KMU20" s="183"/>
      <c r="KMV20" s="107"/>
      <c r="KMW20" s="183"/>
      <c r="KMX20" s="107"/>
      <c r="KMY20" s="183"/>
      <c r="KMZ20" s="107"/>
      <c r="KNA20" s="183"/>
      <c r="KNB20" s="107"/>
      <c r="KNC20" s="183"/>
      <c r="KND20" s="107"/>
      <c r="KNE20" s="183"/>
      <c r="KNF20" s="107"/>
      <c r="KNG20" s="183"/>
      <c r="KNH20" s="107"/>
      <c r="KNI20" s="183"/>
      <c r="KNJ20" s="107"/>
      <c r="KNK20" s="183"/>
      <c r="KNL20" s="107"/>
      <c r="KNM20" s="183"/>
      <c r="KNN20" s="107"/>
      <c r="KNO20" s="183"/>
      <c r="KNP20" s="107"/>
      <c r="KNQ20" s="183"/>
      <c r="KNR20" s="107"/>
      <c r="KNS20" s="183"/>
      <c r="KNT20" s="107"/>
      <c r="KNU20" s="183"/>
      <c r="KNV20" s="107"/>
      <c r="KNW20" s="183"/>
      <c r="KNX20" s="107"/>
      <c r="KNY20" s="183"/>
      <c r="KNZ20" s="107"/>
      <c r="KOA20" s="183"/>
      <c r="KOB20" s="107"/>
      <c r="KOC20" s="183"/>
      <c r="KOD20" s="107"/>
      <c r="KOE20" s="183"/>
      <c r="KOF20" s="107"/>
      <c r="KOG20" s="183"/>
      <c r="KOH20" s="107"/>
      <c r="KOI20" s="183"/>
      <c r="KOJ20" s="107"/>
      <c r="KOK20" s="183"/>
      <c r="KOL20" s="107"/>
      <c r="KOM20" s="183"/>
      <c r="KON20" s="107"/>
      <c r="KOO20" s="183"/>
      <c r="KOP20" s="107"/>
      <c r="KOQ20" s="183"/>
      <c r="KOR20" s="107"/>
      <c r="KOS20" s="183"/>
      <c r="KOT20" s="107"/>
      <c r="KOU20" s="183"/>
      <c r="KOV20" s="107"/>
      <c r="KOW20" s="183"/>
      <c r="KOX20" s="107"/>
      <c r="KOY20" s="183"/>
      <c r="KOZ20" s="107"/>
      <c r="KPA20" s="183"/>
      <c r="KPB20" s="107"/>
      <c r="KPC20" s="183"/>
      <c r="KPD20" s="107"/>
      <c r="KPE20" s="183"/>
      <c r="KPF20" s="107"/>
      <c r="KPG20" s="183"/>
      <c r="KPH20" s="107"/>
      <c r="KPI20" s="183"/>
      <c r="KPJ20" s="107"/>
      <c r="KPK20" s="183"/>
      <c r="KPL20" s="107"/>
      <c r="KPM20" s="183"/>
      <c r="KPN20" s="107"/>
      <c r="KPO20" s="183"/>
      <c r="KPP20" s="107"/>
      <c r="KPQ20" s="183"/>
      <c r="KPR20" s="107"/>
      <c r="KPS20" s="183"/>
      <c r="KPT20" s="107"/>
      <c r="KPU20" s="183"/>
      <c r="KPV20" s="107"/>
      <c r="KPW20" s="183"/>
      <c r="KPX20" s="107"/>
      <c r="KPY20" s="183"/>
      <c r="KPZ20" s="107"/>
      <c r="KQA20" s="183"/>
      <c r="KQB20" s="107"/>
      <c r="KQC20" s="183"/>
      <c r="KQD20" s="107"/>
      <c r="KQE20" s="183"/>
      <c r="KQF20" s="107"/>
      <c r="KQG20" s="183"/>
      <c r="KQH20" s="107"/>
      <c r="KQI20" s="183"/>
      <c r="KQJ20" s="107"/>
      <c r="KQK20" s="183"/>
      <c r="KQL20" s="107"/>
      <c r="KQM20" s="183"/>
      <c r="KQN20" s="107"/>
      <c r="KQO20" s="183"/>
      <c r="KQP20" s="107"/>
      <c r="KQQ20" s="183"/>
      <c r="KQR20" s="107"/>
      <c r="KQS20" s="183"/>
      <c r="KQT20" s="107"/>
      <c r="KQU20" s="183"/>
      <c r="KQV20" s="107"/>
      <c r="KQW20" s="183"/>
      <c r="KQX20" s="107"/>
      <c r="KQY20" s="183"/>
      <c r="KQZ20" s="107"/>
      <c r="KRA20" s="183"/>
      <c r="KRB20" s="107"/>
      <c r="KRC20" s="183"/>
      <c r="KRD20" s="107"/>
      <c r="KRE20" s="183"/>
      <c r="KRF20" s="107"/>
      <c r="KRG20" s="183"/>
      <c r="KRH20" s="107"/>
      <c r="KRI20" s="183"/>
      <c r="KRJ20" s="107"/>
      <c r="KRK20" s="183"/>
      <c r="KRL20" s="107"/>
      <c r="KRM20" s="183"/>
      <c r="KRN20" s="107"/>
      <c r="KRO20" s="183"/>
      <c r="KRP20" s="107"/>
      <c r="KRQ20" s="183"/>
      <c r="KRR20" s="107"/>
      <c r="KRS20" s="183"/>
      <c r="KRT20" s="107"/>
      <c r="KRU20" s="183"/>
      <c r="KRV20" s="107"/>
      <c r="KRW20" s="183"/>
      <c r="KRX20" s="107"/>
      <c r="KRY20" s="183"/>
      <c r="KRZ20" s="107"/>
      <c r="KSA20" s="183"/>
      <c r="KSB20" s="107"/>
      <c r="KSC20" s="183"/>
      <c r="KSD20" s="107"/>
      <c r="KSE20" s="183"/>
      <c r="KSF20" s="107"/>
      <c r="KSG20" s="183"/>
      <c r="KSH20" s="107"/>
      <c r="KSI20" s="183"/>
      <c r="KSJ20" s="107"/>
      <c r="KSK20" s="183"/>
      <c r="KSL20" s="107"/>
      <c r="KSM20" s="183"/>
      <c r="KSN20" s="107"/>
      <c r="KSO20" s="183"/>
      <c r="KSP20" s="107"/>
      <c r="KSQ20" s="183"/>
      <c r="KSR20" s="107"/>
      <c r="KSS20" s="183"/>
      <c r="KST20" s="107"/>
      <c r="KSU20" s="183"/>
      <c r="KSV20" s="107"/>
      <c r="KSW20" s="183"/>
      <c r="KSX20" s="107"/>
      <c r="KSY20" s="183"/>
      <c r="KSZ20" s="107"/>
      <c r="KTA20" s="183"/>
      <c r="KTB20" s="107"/>
      <c r="KTC20" s="183"/>
      <c r="KTD20" s="107"/>
      <c r="KTE20" s="183"/>
      <c r="KTF20" s="107"/>
      <c r="KTG20" s="183"/>
      <c r="KTH20" s="107"/>
      <c r="KTI20" s="183"/>
      <c r="KTJ20" s="107"/>
      <c r="KTK20" s="183"/>
      <c r="KTL20" s="107"/>
      <c r="KTM20" s="183"/>
      <c r="KTN20" s="107"/>
      <c r="KTO20" s="183"/>
      <c r="KTP20" s="107"/>
      <c r="KTQ20" s="183"/>
      <c r="KTR20" s="107"/>
      <c r="KTS20" s="183"/>
      <c r="KTT20" s="107"/>
      <c r="KTU20" s="183"/>
      <c r="KTV20" s="107"/>
      <c r="KTW20" s="183"/>
      <c r="KTX20" s="107"/>
      <c r="KTY20" s="183"/>
      <c r="KTZ20" s="107"/>
      <c r="KUA20" s="183"/>
      <c r="KUB20" s="107"/>
      <c r="KUC20" s="183"/>
      <c r="KUD20" s="107"/>
      <c r="KUE20" s="183"/>
      <c r="KUF20" s="107"/>
      <c r="KUG20" s="183"/>
      <c r="KUH20" s="107"/>
      <c r="KUI20" s="183"/>
      <c r="KUJ20" s="107"/>
      <c r="KUK20" s="183"/>
      <c r="KUL20" s="107"/>
      <c r="KUM20" s="183"/>
      <c r="KUN20" s="107"/>
      <c r="KUO20" s="183"/>
      <c r="KUP20" s="107"/>
      <c r="KUQ20" s="183"/>
      <c r="KUR20" s="107"/>
      <c r="KUS20" s="183"/>
      <c r="KUT20" s="107"/>
      <c r="KUU20" s="183"/>
      <c r="KUV20" s="107"/>
      <c r="KUW20" s="183"/>
      <c r="KUX20" s="107"/>
      <c r="KUY20" s="183"/>
      <c r="KUZ20" s="107"/>
      <c r="KVA20" s="183"/>
      <c r="KVB20" s="107"/>
      <c r="KVC20" s="183"/>
      <c r="KVD20" s="107"/>
      <c r="KVE20" s="183"/>
      <c r="KVF20" s="107"/>
      <c r="KVG20" s="183"/>
      <c r="KVH20" s="107"/>
      <c r="KVI20" s="183"/>
      <c r="KVJ20" s="107"/>
      <c r="KVK20" s="183"/>
      <c r="KVL20" s="107"/>
      <c r="KVM20" s="183"/>
      <c r="KVN20" s="107"/>
      <c r="KVO20" s="183"/>
      <c r="KVP20" s="107"/>
      <c r="KVQ20" s="183"/>
      <c r="KVR20" s="107"/>
      <c r="KVS20" s="183"/>
      <c r="KVT20" s="107"/>
      <c r="KVU20" s="183"/>
      <c r="KVV20" s="107"/>
      <c r="KVW20" s="183"/>
      <c r="KVX20" s="107"/>
      <c r="KVY20" s="183"/>
      <c r="KVZ20" s="107"/>
      <c r="KWA20" s="183"/>
      <c r="KWB20" s="107"/>
      <c r="KWC20" s="183"/>
      <c r="KWD20" s="107"/>
      <c r="KWE20" s="183"/>
      <c r="KWF20" s="107"/>
      <c r="KWG20" s="183"/>
      <c r="KWH20" s="107"/>
      <c r="KWI20" s="183"/>
      <c r="KWJ20" s="107"/>
      <c r="KWK20" s="183"/>
      <c r="KWL20" s="107"/>
      <c r="KWM20" s="183"/>
      <c r="KWN20" s="107"/>
      <c r="KWO20" s="183"/>
      <c r="KWP20" s="107"/>
      <c r="KWQ20" s="183"/>
      <c r="KWR20" s="107"/>
      <c r="KWS20" s="183"/>
      <c r="KWT20" s="107"/>
      <c r="KWU20" s="183"/>
      <c r="KWV20" s="107"/>
      <c r="KWW20" s="183"/>
      <c r="KWX20" s="107"/>
      <c r="KWY20" s="183"/>
      <c r="KWZ20" s="107"/>
      <c r="KXA20" s="183"/>
      <c r="KXB20" s="107"/>
      <c r="KXC20" s="183"/>
      <c r="KXD20" s="107"/>
      <c r="KXE20" s="183"/>
      <c r="KXF20" s="107"/>
      <c r="KXG20" s="183"/>
      <c r="KXH20" s="107"/>
      <c r="KXI20" s="183"/>
      <c r="KXJ20" s="107"/>
      <c r="KXK20" s="183"/>
      <c r="KXL20" s="107"/>
      <c r="KXM20" s="183"/>
      <c r="KXN20" s="107"/>
      <c r="KXO20" s="183"/>
      <c r="KXP20" s="107"/>
      <c r="KXQ20" s="183"/>
      <c r="KXR20" s="107"/>
      <c r="KXS20" s="183"/>
      <c r="KXT20" s="107"/>
      <c r="KXU20" s="183"/>
      <c r="KXV20" s="107"/>
      <c r="KXW20" s="183"/>
      <c r="KXX20" s="107"/>
      <c r="KXY20" s="183"/>
      <c r="KXZ20" s="107"/>
      <c r="KYA20" s="183"/>
      <c r="KYB20" s="107"/>
      <c r="KYC20" s="183"/>
      <c r="KYD20" s="107"/>
      <c r="KYE20" s="183"/>
      <c r="KYF20" s="107"/>
      <c r="KYG20" s="183"/>
      <c r="KYH20" s="107"/>
      <c r="KYI20" s="183"/>
      <c r="KYJ20" s="107"/>
      <c r="KYK20" s="183"/>
      <c r="KYL20" s="107"/>
      <c r="KYM20" s="183"/>
      <c r="KYN20" s="107"/>
      <c r="KYO20" s="183"/>
      <c r="KYP20" s="107"/>
      <c r="KYQ20" s="183"/>
      <c r="KYR20" s="107"/>
      <c r="KYS20" s="183"/>
      <c r="KYT20" s="107"/>
      <c r="KYU20" s="183"/>
      <c r="KYV20" s="107"/>
      <c r="KYW20" s="183"/>
      <c r="KYX20" s="107"/>
      <c r="KYY20" s="183"/>
      <c r="KYZ20" s="107"/>
      <c r="KZA20" s="183"/>
      <c r="KZB20" s="107"/>
      <c r="KZC20" s="183"/>
      <c r="KZD20" s="107"/>
      <c r="KZE20" s="183"/>
      <c r="KZF20" s="107"/>
      <c r="KZG20" s="183"/>
      <c r="KZH20" s="107"/>
      <c r="KZI20" s="183"/>
      <c r="KZJ20" s="107"/>
      <c r="KZK20" s="183"/>
      <c r="KZL20" s="107"/>
      <c r="KZM20" s="183"/>
      <c r="KZN20" s="107"/>
      <c r="KZO20" s="183"/>
      <c r="KZP20" s="107"/>
      <c r="KZQ20" s="183"/>
      <c r="KZR20" s="107"/>
      <c r="KZS20" s="183"/>
      <c r="KZT20" s="107"/>
      <c r="KZU20" s="183"/>
      <c r="KZV20" s="107"/>
      <c r="KZW20" s="183"/>
      <c r="KZX20" s="107"/>
      <c r="KZY20" s="183"/>
      <c r="KZZ20" s="107"/>
      <c r="LAA20" s="183"/>
      <c r="LAB20" s="107"/>
      <c r="LAC20" s="183"/>
      <c r="LAD20" s="107"/>
      <c r="LAE20" s="183"/>
      <c r="LAF20" s="107"/>
      <c r="LAG20" s="183"/>
      <c r="LAH20" s="107"/>
      <c r="LAI20" s="183"/>
      <c r="LAJ20" s="107"/>
      <c r="LAK20" s="183"/>
      <c r="LAL20" s="107"/>
      <c r="LAM20" s="183"/>
      <c r="LAN20" s="107"/>
      <c r="LAO20" s="183"/>
      <c r="LAP20" s="107"/>
      <c r="LAQ20" s="183"/>
      <c r="LAR20" s="107"/>
      <c r="LAS20" s="183"/>
      <c r="LAT20" s="107"/>
      <c r="LAU20" s="183"/>
      <c r="LAV20" s="107"/>
      <c r="LAW20" s="183"/>
      <c r="LAX20" s="107"/>
      <c r="LAY20" s="183"/>
      <c r="LAZ20" s="107"/>
      <c r="LBA20" s="183"/>
      <c r="LBB20" s="107"/>
      <c r="LBC20" s="183"/>
      <c r="LBD20" s="107"/>
      <c r="LBE20" s="183"/>
      <c r="LBF20" s="107"/>
      <c r="LBG20" s="183"/>
      <c r="LBH20" s="107"/>
      <c r="LBI20" s="183"/>
      <c r="LBJ20" s="107"/>
      <c r="LBK20" s="183"/>
      <c r="LBL20" s="107"/>
      <c r="LBM20" s="183"/>
      <c r="LBN20" s="107"/>
      <c r="LBO20" s="183"/>
      <c r="LBP20" s="107"/>
      <c r="LBQ20" s="183"/>
      <c r="LBR20" s="107"/>
      <c r="LBS20" s="183"/>
      <c r="LBT20" s="107"/>
      <c r="LBU20" s="183"/>
      <c r="LBV20" s="107"/>
      <c r="LBW20" s="183"/>
      <c r="LBX20" s="107"/>
      <c r="LBY20" s="183"/>
      <c r="LBZ20" s="107"/>
      <c r="LCA20" s="183"/>
      <c r="LCB20" s="107"/>
      <c r="LCC20" s="183"/>
      <c r="LCD20" s="107"/>
      <c r="LCE20" s="183"/>
      <c r="LCF20" s="107"/>
      <c r="LCG20" s="183"/>
      <c r="LCH20" s="107"/>
      <c r="LCI20" s="183"/>
      <c r="LCJ20" s="107"/>
      <c r="LCK20" s="183"/>
      <c r="LCL20" s="107"/>
      <c r="LCM20" s="183"/>
      <c r="LCN20" s="107"/>
      <c r="LCO20" s="183"/>
      <c r="LCP20" s="107"/>
      <c r="LCQ20" s="183"/>
      <c r="LCR20" s="107"/>
      <c r="LCS20" s="183"/>
      <c r="LCT20" s="107"/>
      <c r="LCU20" s="183"/>
      <c r="LCV20" s="107"/>
      <c r="LCW20" s="183"/>
      <c r="LCX20" s="107"/>
      <c r="LCY20" s="183"/>
      <c r="LCZ20" s="107"/>
      <c r="LDA20" s="183"/>
      <c r="LDB20" s="107"/>
      <c r="LDC20" s="183"/>
      <c r="LDD20" s="107"/>
      <c r="LDE20" s="183"/>
      <c r="LDF20" s="107"/>
      <c r="LDG20" s="183"/>
      <c r="LDH20" s="107"/>
      <c r="LDI20" s="183"/>
      <c r="LDJ20" s="107"/>
      <c r="LDK20" s="183"/>
      <c r="LDL20" s="107"/>
      <c r="LDM20" s="183"/>
      <c r="LDN20" s="107"/>
      <c r="LDO20" s="183"/>
      <c r="LDP20" s="107"/>
      <c r="LDQ20" s="183"/>
      <c r="LDR20" s="107"/>
      <c r="LDS20" s="183"/>
      <c r="LDT20" s="107"/>
      <c r="LDU20" s="183"/>
      <c r="LDV20" s="107"/>
      <c r="LDW20" s="183"/>
      <c r="LDX20" s="107"/>
      <c r="LDY20" s="183"/>
      <c r="LDZ20" s="107"/>
      <c r="LEA20" s="183"/>
      <c r="LEB20" s="107"/>
      <c r="LEC20" s="183"/>
      <c r="LED20" s="107"/>
      <c r="LEE20" s="183"/>
      <c r="LEF20" s="107"/>
      <c r="LEG20" s="183"/>
      <c r="LEH20" s="107"/>
      <c r="LEI20" s="183"/>
      <c r="LEJ20" s="107"/>
      <c r="LEK20" s="183"/>
      <c r="LEL20" s="107"/>
      <c r="LEM20" s="183"/>
      <c r="LEN20" s="107"/>
      <c r="LEO20" s="183"/>
      <c r="LEP20" s="107"/>
      <c r="LEQ20" s="183"/>
      <c r="LER20" s="107"/>
      <c r="LES20" s="183"/>
      <c r="LET20" s="107"/>
      <c r="LEU20" s="183"/>
      <c r="LEV20" s="107"/>
      <c r="LEW20" s="183"/>
      <c r="LEX20" s="107"/>
      <c r="LEY20" s="183"/>
      <c r="LEZ20" s="107"/>
      <c r="LFA20" s="183"/>
      <c r="LFB20" s="107"/>
      <c r="LFC20" s="183"/>
      <c r="LFD20" s="107"/>
      <c r="LFE20" s="183"/>
      <c r="LFF20" s="107"/>
      <c r="LFG20" s="183"/>
      <c r="LFH20" s="107"/>
      <c r="LFI20" s="183"/>
      <c r="LFJ20" s="107"/>
      <c r="LFK20" s="183"/>
      <c r="LFL20" s="107"/>
      <c r="LFM20" s="183"/>
      <c r="LFN20" s="107"/>
      <c r="LFO20" s="183"/>
      <c r="LFP20" s="107"/>
      <c r="LFQ20" s="183"/>
      <c r="LFR20" s="107"/>
      <c r="LFS20" s="183"/>
      <c r="LFT20" s="107"/>
      <c r="LFU20" s="183"/>
      <c r="LFV20" s="107"/>
      <c r="LFW20" s="183"/>
      <c r="LFX20" s="107"/>
      <c r="LFY20" s="183"/>
      <c r="LFZ20" s="107"/>
      <c r="LGA20" s="183"/>
      <c r="LGB20" s="107"/>
      <c r="LGC20" s="183"/>
      <c r="LGD20" s="107"/>
      <c r="LGE20" s="183"/>
      <c r="LGF20" s="107"/>
      <c r="LGG20" s="183"/>
      <c r="LGH20" s="107"/>
      <c r="LGI20" s="183"/>
      <c r="LGJ20" s="107"/>
      <c r="LGK20" s="183"/>
      <c r="LGL20" s="107"/>
      <c r="LGM20" s="183"/>
      <c r="LGN20" s="107"/>
      <c r="LGO20" s="183"/>
      <c r="LGP20" s="107"/>
      <c r="LGQ20" s="183"/>
      <c r="LGR20" s="107"/>
      <c r="LGS20" s="183"/>
      <c r="LGT20" s="107"/>
      <c r="LGU20" s="183"/>
      <c r="LGV20" s="107"/>
      <c r="LGW20" s="183"/>
      <c r="LGX20" s="107"/>
      <c r="LGY20" s="183"/>
      <c r="LGZ20" s="107"/>
      <c r="LHA20" s="183"/>
      <c r="LHB20" s="107"/>
      <c r="LHC20" s="183"/>
      <c r="LHD20" s="107"/>
      <c r="LHE20" s="183"/>
      <c r="LHF20" s="107"/>
      <c r="LHG20" s="183"/>
      <c r="LHH20" s="107"/>
      <c r="LHI20" s="183"/>
      <c r="LHJ20" s="107"/>
      <c r="LHK20" s="183"/>
      <c r="LHL20" s="107"/>
      <c r="LHM20" s="183"/>
      <c r="LHN20" s="107"/>
      <c r="LHO20" s="183"/>
      <c r="LHP20" s="107"/>
      <c r="LHQ20" s="183"/>
      <c r="LHR20" s="107"/>
      <c r="LHS20" s="183"/>
      <c r="LHT20" s="107"/>
      <c r="LHU20" s="183"/>
      <c r="LHV20" s="107"/>
      <c r="LHW20" s="183"/>
      <c r="LHX20" s="107"/>
      <c r="LHY20" s="183"/>
      <c r="LHZ20" s="107"/>
      <c r="LIA20" s="183"/>
      <c r="LIB20" s="107"/>
      <c r="LIC20" s="183"/>
      <c r="LID20" s="107"/>
      <c r="LIE20" s="183"/>
      <c r="LIF20" s="107"/>
      <c r="LIG20" s="183"/>
      <c r="LIH20" s="107"/>
      <c r="LII20" s="183"/>
      <c r="LIJ20" s="107"/>
      <c r="LIK20" s="183"/>
      <c r="LIL20" s="107"/>
      <c r="LIM20" s="183"/>
      <c r="LIN20" s="107"/>
      <c r="LIO20" s="183"/>
      <c r="LIP20" s="107"/>
      <c r="LIQ20" s="183"/>
      <c r="LIR20" s="107"/>
      <c r="LIS20" s="183"/>
      <c r="LIT20" s="107"/>
      <c r="LIU20" s="183"/>
      <c r="LIV20" s="107"/>
      <c r="LIW20" s="183"/>
      <c r="LIX20" s="107"/>
      <c r="LIY20" s="183"/>
      <c r="LIZ20" s="107"/>
      <c r="LJA20" s="183"/>
      <c r="LJB20" s="107"/>
      <c r="LJC20" s="183"/>
      <c r="LJD20" s="107"/>
      <c r="LJE20" s="183"/>
      <c r="LJF20" s="107"/>
      <c r="LJG20" s="183"/>
      <c r="LJH20" s="107"/>
      <c r="LJI20" s="183"/>
      <c r="LJJ20" s="107"/>
      <c r="LJK20" s="183"/>
      <c r="LJL20" s="107"/>
      <c r="LJM20" s="183"/>
      <c r="LJN20" s="107"/>
      <c r="LJO20" s="183"/>
      <c r="LJP20" s="107"/>
      <c r="LJQ20" s="183"/>
      <c r="LJR20" s="107"/>
      <c r="LJS20" s="183"/>
      <c r="LJT20" s="107"/>
      <c r="LJU20" s="183"/>
      <c r="LJV20" s="107"/>
      <c r="LJW20" s="183"/>
      <c r="LJX20" s="107"/>
      <c r="LJY20" s="183"/>
      <c r="LJZ20" s="107"/>
      <c r="LKA20" s="183"/>
      <c r="LKB20" s="107"/>
      <c r="LKC20" s="183"/>
      <c r="LKD20" s="107"/>
      <c r="LKE20" s="183"/>
      <c r="LKF20" s="107"/>
      <c r="LKG20" s="183"/>
      <c r="LKH20" s="107"/>
      <c r="LKI20" s="183"/>
      <c r="LKJ20" s="107"/>
      <c r="LKK20" s="183"/>
      <c r="LKL20" s="107"/>
      <c r="LKM20" s="183"/>
      <c r="LKN20" s="107"/>
      <c r="LKO20" s="183"/>
      <c r="LKP20" s="107"/>
      <c r="LKQ20" s="183"/>
      <c r="LKR20" s="107"/>
      <c r="LKS20" s="183"/>
      <c r="LKT20" s="107"/>
      <c r="LKU20" s="183"/>
      <c r="LKV20" s="107"/>
      <c r="LKW20" s="183"/>
      <c r="LKX20" s="107"/>
      <c r="LKY20" s="183"/>
      <c r="LKZ20" s="107"/>
      <c r="LLA20" s="183"/>
      <c r="LLB20" s="107"/>
      <c r="LLC20" s="183"/>
      <c r="LLD20" s="107"/>
      <c r="LLE20" s="183"/>
      <c r="LLF20" s="107"/>
      <c r="LLG20" s="183"/>
      <c r="LLH20" s="107"/>
      <c r="LLI20" s="183"/>
      <c r="LLJ20" s="107"/>
      <c r="LLK20" s="183"/>
      <c r="LLL20" s="107"/>
      <c r="LLM20" s="183"/>
      <c r="LLN20" s="107"/>
      <c r="LLO20" s="183"/>
      <c r="LLP20" s="107"/>
      <c r="LLQ20" s="183"/>
      <c r="LLR20" s="107"/>
      <c r="LLS20" s="183"/>
      <c r="LLT20" s="107"/>
      <c r="LLU20" s="183"/>
      <c r="LLV20" s="107"/>
      <c r="LLW20" s="183"/>
      <c r="LLX20" s="107"/>
      <c r="LLY20" s="183"/>
      <c r="LLZ20" s="107"/>
      <c r="LMA20" s="183"/>
      <c r="LMB20" s="107"/>
      <c r="LMC20" s="183"/>
      <c r="LMD20" s="107"/>
      <c r="LME20" s="183"/>
      <c r="LMF20" s="107"/>
      <c r="LMG20" s="183"/>
      <c r="LMH20" s="107"/>
      <c r="LMI20" s="183"/>
      <c r="LMJ20" s="107"/>
      <c r="LMK20" s="183"/>
      <c r="LML20" s="107"/>
      <c r="LMM20" s="183"/>
      <c r="LMN20" s="107"/>
      <c r="LMO20" s="183"/>
      <c r="LMP20" s="107"/>
      <c r="LMQ20" s="183"/>
      <c r="LMR20" s="107"/>
      <c r="LMS20" s="183"/>
      <c r="LMT20" s="107"/>
      <c r="LMU20" s="183"/>
      <c r="LMV20" s="107"/>
      <c r="LMW20" s="183"/>
      <c r="LMX20" s="107"/>
      <c r="LMY20" s="183"/>
      <c r="LMZ20" s="107"/>
      <c r="LNA20" s="183"/>
      <c r="LNB20" s="107"/>
      <c r="LNC20" s="183"/>
      <c r="LND20" s="107"/>
      <c r="LNE20" s="183"/>
      <c r="LNF20" s="107"/>
      <c r="LNG20" s="183"/>
      <c r="LNH20" s="107"/>
      <c r="LNI20" s="183"/>
      <c r="LNJ20" s="107"/>
      <c r="LNK20" s="183"/>
      <c r="LNL20" s="107"/>
      <c r="LNM20" s="183"/>
      <c r="LNN20" s="107"/>
      <c r="LNO20" s="183"/>
      <c r="LNP20" s="107"/>
      <c r="LNQ20" s="183"/>
      <c r="LNR20" s="107"/>
      <c r="LNS20" s="183"/>
      <c r="LNT20" s="107"/>
      <c r="LNU20" s="183"/>
      <c r="LNV20" s="107"/>
      <c r="LNW20" s="183"/>
      <c r="LNX20" s="107"/>
      <c r="LNY20" s="183"/>
      <c r="LNZ20" s="107"/>
      <c r="LOA20" s="183"/>
      <c r="LOB20" s="107"/>
      <c r="LOC20" s="183"/>
      <c r="LOD20" s="107"/>
      <c r="LOE20" s="183"/>
      <c r="LOF20" s="107"/>
      <c r="LOG20" s="183"/>
      <c r="LOH20" s="107"/>
      <c r="LOI20" s="183"/>
      <c r="LOJ20" s="107"/>
      <c r="LOK20" s="183"/>
      <c r="LOL20" s="107"/>
      <c r="LOM20" s="183"/>
      <c r="LON20" s="107"/>
      <c r="LOO20" s="183"/>
      <c r="LOP20" s="107"/>
      <c r="LOQ20" s="183"/>
      <c r="LOR20" s="107"/>
      <c r="LOS20" s="183"/>
      <c r="LOT20" s="107"/>
      <c r="LOU20" s="183"/>
      <c r="LOV20" s="107"/>
      <c r="LOW20" s="183"/>
      <c r="LOX20" s="107"/>
      <c r="LOY20" s="183"/>
      <c r="LOZ20" s="107"/>
      <c r="LPA20" s="183"/>
      <c r="LPB20" s="107"/>
      <c r="LPC20" s="183"/>
      <c r="LPD20" s="107"/>
      <c r="LPE20" s="183"/>
      <c r="LPF20" s="107"/>
      <c r="LPG20" s="183"/>
      <c r="LPH20" s="107"/>
      <c r="LPI20" s="183"/>
      <c r="LPJ20" s="107"/>
      <c r="LPK20" s="183"/>
      <c r="LPL20" s="107"/>
      <c r="LPM20" s="183"/>
      <c r="LPN20" s="107"/>
      <c r="LPO20" s="183"/>
      <c r="LPP20" s="107"/>
      <c r="LPQ20" s="183"/>
      <c r="LPR20" s="107"/>
      <c r="LPS20" s="183"/>
      <c r="LPT20" s="107"/>
      <c r="LPU20" s="183"/>
      <c r="LPV20" s="107"/>
      <c r="LPW20" s="183"/>
      <c r="LPX20" s="107"/>
      <c r="LPY20" s="183"/>
      <c r="LPZ20" s="107"/>
      <c r="LQA20" s="183"/>
      <c r="LQB20" s="107"/>
      <c r="LQC20" s="183"/>
      <c r="LQD20" s="107"/>
      <c r="LQE20" s="183"/>
      <c r="LQF20" s="107"/>
      <c r="LQG20" s="183"/>
      <c r="LQH20" s="107"/>
      <c r="LQI20" s="183"/>
      <c r="LQJ20" s="107"/>
      <c r="LQK20" s="183"/>
      <c r="LQL20" s="107"/>
      <c r="LQM20" s="183"/>
      <c r="LQN20" s="107"/>
      <c r="LQO20" s="183"/>
      <c r="LQP20" s="107"/>
      <c r="LQQ20" s="183"/>
      <c r="LQR20" s="107"/>
      <c r="LQS20" s="183"/>
      <c r="LQT20" s="107"/>
      <c r="LQU20" s="183"/>
      <c r="LQV20" s="107"/>
      <c r="LQW20" s="183"/>
      <c r="LQX20" s="107"/>
      <c r="LQY20" s="183"/>
      <c r="LQZ20" s="107"/>
      <c r="LRA20" s="183"/>
      <c r="LRB20" s="107"/>
      <c r="LRC20" s="183"/>
      <c r="LRD20" s="107"/>
      <c r="LRE20" s="183"/>
      <c r="LRF20" s="107"/>
      <c r="LRG20" s="183"/>
      <c r="LRH20" s="107"/>
      <c r="LRI20" s="183"/>
      <c r="LRJ20" s="107"/>
      <c r="LRK20" s="183"/>
      <c r="LRL20" s="107"/>
      <c r="LRM20" s="183"/>
      <c r="LRN20" s="107"/>
      <c r="LRO20" s="183"/>
      <c r="LRP20" s="107"/>
      <c r="LRQ20" s="183"/>
      <c r="LRR20" s="107"/>
      <c r="LRS20" s="183"/>
      <c r="LRT20" s="107"/>
      <c r="LRU20" s="183"/>
      <c r="LRV20" s="107"/>
      <c r="LRW20" s="183"/>
      <c r="LRX20" s="107"/>
      <c r="LRY20" s="183"/>
      <c r="LRZ20" s="107"/>
      <c r="LSA20" s="183"/>
      <c r="LSB20" s="107"/>
      <c r="LSC20" s="183"/>
      <c r="LSD20" s="107"/>
      <c r="LSE20" s="183"/>
      <c r="LSF20" s="107"/>
      <c r="LSG20" s="183"/>
      <c r="LSH20" s="107"/>
      <c r="LSI20" s="183"/>
      <c r="LSJ20" s="107"/>
      <c r="LSK20" s="183"/>
      <c r="LSL20" s="107"/>
      <c r="LSM20" s="183"/>
      <c r="LSN20" s="107"/>
      <c r="LSO20" s="183"/>
      <c r="LSP20" s="107"/>
      <c r="LSQ20" s="183"/>
      <c r="LSR20" s="107"/>
      <c r="LSS20" s="183"/>
      <c r="LST20" s="107"/>
      <c r="LSU20" s="183"/>
      <c r="LSV20" s="107"/>
      <c r="LSW20" s="183"/>
      <c r="LSX20" s="107"/>
      <c r="LSY20" s="183"/>
      <c r="LSZ20" s="107"/>
      <c r="LTA20" s="183"/>
      <c r="LTB20" s="107"/>
      <c r="LTC20" s="183"/>
      <c r="LTD20" s="107"/>
      <c r="LTE20" s="183"/>
      <c r="LTF20" s="107"/>
      <c r="LTG20" s="183"/>
      <c r="LTH20" s="107"/>
      <c r="LTI20" s="183"/>
      <c r="LTJ20" s="107"/>
      <c r="LTK20" s="183"/>
      <c r="LTL20" s="107"/>
      <c r="LTM20" s="183"/>
      <c r="LTN20" s="107"/>
      <c r="LTO20" s="183"/>
      <c r="LTP20" s="107"/>
      <c r="LTQ20" s="183"/>
      <c r="LTR20" s="107"/>
      <c r="LTS20" s="183"/>
      <c r="LTT20" s="107"/>
      <c r="LTU20" s="183"/>
      <c r="LTV20" s="107"/>
      <c r="LTW20" s="183"/>
      <c r="LTX20" s="107"/>
      <c r="LTY20" s="183"/>
      <c r="LTZ20" s="107"/>
      <c r="LUA20" s="183"/>
      <c r="LUB20" s="107"/>
      <c r="LUC20" s="183"/>
      <c r="LUD20" s="107"/>
      <c r="LUE20" s="183"/>
      <c r="LUF20" s="107"/>
      <c r="LUG20" s="183"/>
      <c r="LUH20" s="107"/>
      <c r="LUI20" s="183"/>
      <c r="LUJ20" s="107"/>
      <c r="LUK20" s="183"/>
      <c r="LUL20" s="107"/>
      <c r="LUM20" s="183"/>
      <c r="LUN20" s="107"/>
      <c r="LUO20" s="183"/>
      <c r="LUP20" s="107"/>
      <c r="LUQ20" s="183"/>
      <c r="LUR20" s="107"/>
      <c r="LUS20" s="183"/>
      <c r="LUT20" s="107"/>
      <c r="LUU20" s="183"/>
      <c r="LUV20" s="107"/>
      <c r="LUW20" s="183"/>
      <c r="LUX20" s="107"/>
      <c r="LUY20" s="183"/>
      <c r="LUZ20" s="107"/>
      <c r="LVA20" s="183"/>
      <c r="LVB20" s="107"/>
      <c r="LVC20" s="183"/>
      <c r="LVD20" s="107"/>
      <c r="LVE20" s="183"/>
      <c r="LVF20" s="107"/>
      <c r="LVG20" s="183"/>
      <c r="LVH20" s="107"/>
      <c r="LVI20" s="183"/>
      <c r="LVJ20" s="107"/>
      <c r="LVK20" s="183"/>
      <c r="LVL20" s="107"/>
      <c r="LVM20" s="183"/>
      <c r="LVN20" s="107"/>
      <c r="LVO20" s="183"/>
      <c r="LVP20" s="107"/>
      <c r="LVQ20" s="183"/>
      <c r="LVR20" s="107"/>
      <c r="LVS20" s="183"/>
      <c r="LVT20" s="107"/>
      <c r="LVU20" s="183"/>
      <c r="LVV20" s="107"/>
      <c r="LVW20" s="183"/>
      <c r="LVX20" s="107"/>
      <c r="LVY20" s="183"/>
      <c r="LVZ20" s="107"/>
      <c r="LWA20" s="183"/>
      <c r="LWB20" s="107"/>
      <c r="LWC20" s="183"/>
      <c r="LWD20" s="107"/>
      <c r="LWE20" s="183"/>
      <c r="LWF20" s="107"/>
      <c r="LWG20" s="183"/>
      <c r="LWH20" s="107"/>
      <c r="LWI20" s="183"/>
      <c r="LWJ20" s="107"/>
      <c r="LWK20" s="183"/>
      <c r="LWL20" s="107"/>
      <c r="LWM20" s="183"/>
      <c r="LWN20" s="107"/>
      <c r="LWO20" s="183"/>
      <c r="LWP20" s="107"/>
      <c r="LWQ20" s="183"/>
      <c r="LWR20" s="107"/>
      <c r="LWS20" s="183"/>
      <c r="LWT20" s="107"/>
      <c r="LWU20" s="183"/>
      <c r="LWV20" s="107"/>
      <c r="LWW20" s="183"/>
      <c r="LWX20" s="107"/>
      <c r="LWY20" s="183"/>
      <c r="LWZ20" s="107"/>
      <c r="LXA20" s="183"/>
      <c r="LXB20" s="107"/>
      <c r="LXC20" s="183"/>
      <c r="LXD20" s="107"/>
      <c r="LXE20" s="183"/>
      <c r="LXF20" s="107"/>
      <c r="LXG20" s="183"/>
      <c r="LXH20" s="107"/>
      <c r="LXI20" s="183"/>
      <c r="LXJ20" s="107"/>
      <c r="LXK20" s="183"/>
      <c r="LXL20" s="107"/>
      <c r="LXM20" s="183"/>
      <c r="LXN20" s="107"/>
      <c r="LXO20" s="183"/>
      <c r="LXP20" s="107"/>
      <c r="LXQ20" s="183"/>
      <c r="LXR20" s="107"/>
      <c r="LXS20" s="183"/>
      <c r="LXT20" s="107"/>
      <c r="LXU20" s="183"/>
      <c r="LXV20" s="107"/>
      <c r="LXW20" s="183"/>
      <c r="LXX20" s="107"/>
      <c r="LXY20" s="183"/>
      <c r="LXZ20" s="107"/>
      <c r="LYA20" s="183"/>
      <c r="LYB20" s="107"/>
      <c r="LYC20" s="183"/>
      <c r="LYD20" s="107"/>
      <c r="LYE20" s="183"/>
      <c r="LYF20" s="107"/>
      <c r="LYG20" s="183"/>
      <c r="LYH20" s="107"/>
      <c r="LYI20" s="183"/>
      <c r="LYJ20" s="107"/>
      <c r="LYK20" s="183"/>
      <c r="LYL20" s="107"/>
      <c r="LYM20" s="183"/>
      <c r="LYN20" s="107"/>
      <c r="LYO20" s="183"/>
      <c r="LYP20" s="107"/>
      <c r="LYQ20" s="183"/>
      <c r="LYR20" s="107"/>
      <c r="LYS20" s="183"/>
      <c r="LYT20" s="107"/>
      <c r="LYU20" s="183"/>
      <c r="LYV20" s="107"/>
      <c r="LYW20" s="183"/>
      <c r="LYX20" s="107"/>
      <c r="LYY20" s="183"/>
      <c r="LYZ20" s="107"/>
      <c r="LZA20" s="183"/>
      <c r="LZB20" s="107"/>
      <c r="LZC20" s="183"/>
      <c r="LZD20" s="107"/>
      <c r="LZE20" s="183"/>
      <c r="LZF20" s="107"/>
      <c r="LZG20" s="183"/>
      <c r="LZH20" s="107"/>
      <c r="LZI20" s="183"/>
      <c r="LZJ20" s="107"/>
      <c r="LZK20" s="183"/>
      <c r="LZL20" s="107"/>
      <c r="LZM20" s="183"/>
      <c r="LZN20" s="107"/>
      <c r="LZO20" s="183"/>
      <c r="LZP20" s="107"/>
      <c r="LZQ20" s="183"/>
      <c r="LZR20" s="107"/>
      <c r="LZS20" s="183"/>
      <c r="LZT20" s="107"/>
      <c r="LZU20" s="183"/>
      <c r="LZV20" s="107"/>
      <c r="LZW20" s="183"/>
      <c r="LZX20" s="107"/>
      <c r="LZY20" s="183"/>
      <c r="LZZ20" s="107"/>
      <c r="MAA20" s="183"/>
      <c r="MAB20" s="107"/>
      <c r="MAC20" s="183"/>
      <c r="MAD20" s="107"/>
      <c r="MAE20" s="183"/>
      <c r="MAF20" s="107"/>
      <c r="MAG20" s="183"/>
      <c r="MAH20" s="107"/>
      <c r="MAI20" s="183"/>
      <c r="MAJ20" s="107"/>
      <c r="MAK20" s="183"/>
      <c r="MAL20" s="107"/>
      <c r="MAM20" s="183"/>
      <c r="MAN20" s="107"/>
      <c r="MAO20" s="183"/>
      <c r="MAP20" s="107"/>
      <c r="MAQ20" s="183"/>
      <c r="MAR20" s="107"/>
      <c r="MAS20" s="183"/>
      <c r="MAT20" s="107"/>
      <c r="MAU20" s="183"/>
      <c r="MAV20" s="107"/>
      <c r="MAW20" s="183"/>
      <c r="MAX20" s="107"/>
      <c r="MAY20" s="183"/>
      <c r="MAZ20" s="107"/>
      <c r="MBA20" s="183"/>
      <c r="MBB20" s="107"/>
      <c r="MBC20" s="183"/>
      <c r="MBD20" s="107"/>
      <c r="MBE20" s="183"/>
      <c r="MBF20" s="107"/>
      <c r="MBG20" s="183"/>
      <c r="MBH20" s="107"/>
      <c r="MBI20" s="183"/>
      <c r="MBJ20" s="107"/>
      <c r="MBK20" s="183"/>
      <c r="MBL20" s="107"/>
      <c r="MBM20" s="183"/>
      <c r="MBN20" s="107"/>
      <c r="MBO20" s="183"/>
      <c r="MBP20" s="107"/>
      <c r="MBQ20" s="183"/>
      <c r="MBR20" s="107"/>
      <c r="MBS20" s="183"/>
      <c r="MBT20" s="107"/>
      <c r="MBU20" s="183"/>
      <c r="MBV20" s="107"/>
      <c r="MBW20" s="183"/>
      <c r="MBX20" s="107"/>
      <c r="MBY20" s="183"/>
      <c r="MBZ20" s="107"/>
      <c r="MCA20" s="183"/>
      <c r="MCB20" s="107"/>
      <c r="MCC20" s="183"/>
      <c r="MCD20" s="107"/>
      <c r="MCE20" s="183"/>
      <c r="MCF20" s="107"/>
      <c r="MCG20" s="183"/>
      <c r="MCH20" s="107"/>
      <c r="MCI20" s="183"/>
      <c r="MCJ20" s="107"/>
      <c r="MCK20" s="183"/>
      <c r="MCL20" s="107"/>
      <c r="MCM20" s="183"/>
      <c r="MCN20" s="107"/>
      <c r="MCO20" s="183"/>
      <c r="MCP20" s="107"/>
      <c r="MCQ20" s="183"/>
      <c r="MCR20" s="107"/>
      <c r="MCS20" s="183"/>
      <c r="MCT20" s="107"/>
      <c r="MCU20" s="183"/>
      <c r="MCV20" s="107"/>
      <c r="MCW20" s="183"/>
      <c r="MCX20" s="107"/>
      <c r="MCY20" s="183"/>
      <c r="MCZ20" s="107"/>
      <c r="MDA20" s="183"/>
      <c r="MDB20" s="107"/>
      <c r="MDC20" s="183"/>
      <c r="MDD20" s="107"/>
      <c r="MDE20" s="183"/>
      <c r="MDF20" s="107"/>
      <c r="MDG20" s="183"/>
      <c r="MDH20" s="107"/>
      <c r="MDI20" s="183"/>
      <c r="MDJ20" s="107"/>
      <c r="MDK20" s="183"/>
      <c r="MDL20" s="107"/>
      <c r="MDM20" s="183"/>
      <c r="MDN20" s="107"/>
      <c r="MDO20" s="183"/>
      <c r="MDP20" s="107"/>
      <c r="MDQ20" s="183"/>
      <c r="MDR20" s="107"/>
      <c r="MDS20" s="183"/>
      <c r="MDT20" s="107"/>
      <c r="MDU20" s="183"/>
      <c r="MDV20" s="107"/>
      <c r="MDW20" s="183"/>
      <c r="MDX20" s="107"/>
      <c r="MDY20" s="183"/>
      <c r="MDZ20" s="107"/>
      <c r="MEA20" s="183"/>
      <c r="MEB20" s="107"/>
      <c r="MEC20" s="183"/>
      <c r="MED20" s="107"/>
      <c r="MEE20" s="183"/>
      <c r="MEF20" s="107"/>
      <c r="MEG20" s="183"/>
      <c r="MEH20" s="107"/>
      <c r="MEI20" s="183"/>
      <c r="MEJ20" s="107"/>
      <c r="MEK20" s="183"/>
      <c r="MEL20" s="107"/>
      <c r="MEM20" s="183"/>
      <c r="MEN20" s="107"/>
      <c r="MEO20" s="183"/>
      <c r="MEP20" s="107"/>
      <c r="MEQ20" s="183"/>
      <c r="MER20" s="107"/>
      <c r="MES20" s="183"/>
      <c r="MET20" s="107"/>
      <c r="MEU20" s="183"/>
      <c r="MEV20" s="107"/>
      <c r="MEW20" s="183"/>
      <c r="MEX20" s="107"/>
      <c r="MEY20" s="183"/>
      <c r="MEZ20" s="107"/>
      <c r="MFA20" s="183"/>
      <c r="MFB20" s="107"/>
      <c r="MFC20" s="183"/>
      <c r="MFD20" s="107"/>
      <c r="MFE20" s="183"/>
      <c r="MFF20" s="107"/>
      <c r="MFG20" s="183"/>
      <c r="MFH20" s="107"/>
      <c r="MFI20" s="183"/>
      <c r="MFJ20" s="107"/>
      <c r="MFK20" s="183"/>
      <c r="MFL20" s="107"/>
      <c r="MFM20" s="183"/>
      <c r="MFN20" s="107"/>
      <c r="MFO20" s="183"/>
      <c r="MFP20" s="107"/>
      <c r="MFQ20" s="183"/>
      <c r="MFR20" s="107"/>
      <c r="MFS20" s="183"/>
      <c r="MFT20" s="107"/>
      <c r="MFU20" s="183"/>
      <c r="MFV20" s="107"/>
      <c r="MFW20" s="183"/>
      <c r="MFX20" s="107"/>
      <c r="MFY20" s="183"/>
      <c r="MFZ20" s="107"/>
      <c r="MGA20" s="183"/>
      <c r="MGB20" s="107"/>
      <c r="MGC20" s="183"/>
      <c r="MGD20" s="107"/>
      <c r="MGE20" s="183"/>
      <c r="MGF20" s="107"/>
      <c r="MGG20" s="183"/>
      <c r="MGH20" s="107"/>
      <c r="MGI20" s="183"/>
      <c r="MGJ20" s="107"/>
      <c r="MGK20" s="183"/>
      <c r="MGL20" s="107"/>
      <c r="MGM20" s="183"/>
      <c r="MGN20" s="107"/>
      <c r="MGO20" s="183"/>
      <c r="MGP20" s="107"/>
      <c r="MGQ20" s="183"/>
      <c r="MGR20" s="107"/>
      <c r="MGS20" s="183"/>
      <c r="MGT20" s="107"/>
      <c r="MGU20" s="183"/>
      <c r="MGV20" s="107"/>
      <c r="MGW20" s="183"/>
      <c r="MGX20" s="107"/>
      <c r="MGY20" s="183"/>
      <c r="MGZ20" s="107"/>
      <c r="MHA20" s="183"/>
      <c r="MHB20" s="107"/>
      <c r="MHC20" s="183"/>
      <c r="MHD20" s="107"/>
      <c r="MHE20" s="183"/>
      <c r="MHF20" s="107"/>
      <c r="MHG20" s="183"/>
      <c r="MHH20" s="107"/>
      <c r="MHI20" s="183"/>
      <c r="MHJ20" s="107"/>
      <c r="MHK20" s="183"/>
      <c r="MHL20" s="107"/>
      <c r="MHM20" s="183"/>
      <c r="MHN20" s="107"/>
      <c r="MHO20" s="183"/>
      <c r="MHP20" s="107"/>
      <c r="MHQ20" s="183"/>
      <c r="MHR20" s="107"/>
      <c r="MHS20" s="183"/>
      <c r="MHT20" s="107"/>
      <c r="MHU20" s="183"/>
      <c r="MHV20" s="107"/>
      <c r="MHW20" s="183"/>
      <c r="MHX20" s="107"/>
      <c r="MHY20" s="183"/>
      <c r="MHZ20" s="107"/>
      <c r="MIA20" s="183"/>
      <c r="MIB20" s="107"/>
      <c r="MIC20" s="183"/>
      <c r="MID20" s="107"/>
      <c r="MIE20" s="183"/>
      <c r="MIF20" s="107"/>
      <c r="MIG20" s="183"/>
      <c r="MIH20" s="107"/>
      <c r="MII20" s="183"/>
      <c r="MIJ20" s="107"/>
      <c r="MIK20" s="183"/>
      <c r="MIL20" s="107"/>
      <c r="MIM20" s="183"/>
      <c r="MIN20" s="107"/>
      <c r="MIO20" s="183"/>
      <c r="MIP20" s="107"/>
      <c r="MIQ20" s="183"/>
      <c r="MIR20" s="107"/>
      <c r="MIS20" s="183"/>
      <c r="MIT20" s="107"/>
      <c r="MIU20" s="183"/>
      <c r="MIV20" s="107"/>
      <c r="MIW20" s="183"/>
      <c r="MIX20" s="107"/>
      <c r="MIY20" s="183"/>
      <c r="MIZ20" s="107"/>
      <c r="MJA20" s="183"/>
      <c r="MJB20" s="107"/>
      <c r="MJC20" s="183"/>
      <c r="MJD20" s="107"/>
      <c r="MJE20" s="183"/>
      <c r="MJF20" s="107"/>
      <c r="MJG20" s="183"/>
      <c r="MJH20" s="107"/>
      <c r="MJI20" s="183"/>
      <c r="MJJ20" s="107"/>
      <c r="MJK20" s="183"/>
      <c r="MJL20" s="107"/>
      <c r="MJM20" s="183"/>
      <c r="MJN20" s="107"/>
      <c r="MJO20" s="183"/>
      <c r="MJP20" s="107"/>
      <c r="MJQ20" s="183"/>
      <c r="MJR20" s="107"/>
      <c r="MJS20" s="183"/>
      <c r="MJT20" s="107"/>
      <c r="MJU20" s="183"/>
      <c r="MJV20" s="107"/>
      <c r="MJW20" s="183"/>
      <c r="MJX20" s="107"/>
      <c r="MJY20" s="183"/>
      <c r="MJZ20" s="107"/>
      <c r="MKA20" s="183"/>
      <c r="MKB20" s="107"/>
      <c r="MKC20" s="183"/>
      <c r="MKD20" s="107"/>
      <c r="MKE20" s="183"/>
      <c r="MKF20" s="107"/>
      <c r="MKG20" s="183"/>
      <c r="MKH20" s="107"/>
      <c r="MKI20" s="183"/>
      <c r="MKJ20" s="107"/>
      <c r="MKK20" s="183"/>
      <c r="MKL20" s="107"/>
      <c r="MKM20" s="183"/>
      <c r="MKN20" s="107"/>
      <c r="MKO20" s="183"/>
      <c r="MKP20" s="107"/>
      <c r="MKQ20" s="183"/>
      <c r="MKR20" s="107"/>
      <c r="MKS20" s="183"/>
      <c r="MKT20" s="107"/>
      <c r="MKU20" s="183"/>
      <c r="MKV20" s="107"/>
      <c r="MKW20" s="183"/>
      <c r="MKX20" s="107"/>
      <c r="MKY20" s="183"/>
      <c r="MKZ20" s="107"/>
      <c r="MLA20" s="183"/>
      <c r="MLB20" s="107"/>
      <c r="MLC20" s="183"/>
      <c r="MLD20" s="107"/>
      <c r="MLE20" s="183"/>
      <c r="MLF20" s="107"/>
      <c r="MLG20" s="183"/>
      <c r="MLH20" s="107"/>
      <c r="MLI20" s="183"/>
      <c r="MLJ20" s="107"/>
      <c r="MLK20" s="183"/>
      <c r="MLL20" s="107"/>
      <c r="MLM20" s="183"/>
      <c r="MLN20" s="107"/>
      <c r="MLO20" s="183"/>
      <c r="MLP20" s="107"/>
      <c r="MLQ20" s="183"/>
      <c r="MLR20" s="107"/>
      <c r="MLS20" s="183"/>
      <c r="MLT20" s="107"/>
      <c r="MLU20" s="183"/>
      <c r="MLV20" s="107"/>
      <c r="MLW20" s="183"/>
      <c r="MLX20" s="107"/>
      <c r="MLY20" s="183"/>
      <c r="MLZ20" s="107"/>
      <c r="MMA20" s="183"/>
      <c r="MMB20" s="107"/>
      <c r="MMC20" s="183"/>
      <c r="MMD20" s="107"/>
      <c r="MME20" s="183"/>
      <c r="MMF20" s="107"/>
      <c r="MMG20" s="183"/>
      <c r="MMH20" s="107"/>
      <c r="MMI20" s="183"/>
      <c r="MMJ20" s="107"/>
      <c r="MMK20" s="183"/>
      <c r="MML20" s="107"/>
      <c r="MMM20" s="183"/>
      <c r="MMN20" s="107"/>
      <c r="MMO20" s="183"/>
      <c r="MMP20" s="107"/>
      <c r="MMQ20" s="183"/>
      <c r="MMR20" s="107"/>
      <c r="MMS20" s="183"/>
      <c r="MMT20" s="107"/>
      <c r="MMU20" s="183"/>
      <c r="MMV20" s="107"/>
      <c r="MMW20" s="183"/>
      <c r="MMX20" s="107"/>
      <c r="MMY20" s="183"/>
      <c r="MMZ20" s="107"/>
      <c r="MNA20" s="183"/>
      <c r="MNB20" s="107"/>
      <c r="MNC20" s="183"/>
      <c r="MND20" s="107"/>
      <c r="MNE20" s="183"/>
      <c r="MNF20" s="107"/>
      <c r="MNG20" s="183"/>
      <c r="MNH20" s="107"/>
      <c r="MNI20" s="183"/>
      <c r="MNJ20" s="107"/>
      <c r="MNK20" s="183"/>
      <c r="MNL20" s="107"/>
      <c r="MNM20" s="183"/>
      <c r="MNN20" s="107"/>
      <c r="MNO20" s="183"/>
      <c r="MNP20" s="107"/>
      <c r="MNQ20" s="183"/>
      <c r="MNR20" s="107"/>
      <c r="MNS20" s="183"/>
      <c r="MNT20" s="107"/>
      <c r="MNU20" s="183"/>
      <c r="MNV20" s="107"/>
      <c r="MNW20" s="183"/>
      <c r="MNX20" s="107"/>
      <c r="MNY20" s="183"/>
      <c r="MNZ20" s="107"/>
      <c r="MOA20" s="183"/>
      <c r="MOB20" s="107"/>
      <c r="MOC20" s="183"/>
      <c r="MOD20" s="107"/>
      <c r="MOE20" s="183"/>
      <c r="MOF20" s="107"/>
      <c r="MOG20" s="183"/>
      <c r="MOH20" s="107"/>
      <c r="MOI20" s="183"/>
      <c r="MOJ20" s="107"/>
      <c r="MOK20" s="183"/>
      <c r="MOL20" s="107"/>
      <c r="MOM20" s="183"/>
      <c r="MON20" s="107"/>
      <c r="MOO20" s="183"/>
      <c r="MOP20" s="107"/>
      <c r="MOQ20" s="183"/>
      <c r="MOR20" s="107"/>
      <c r="MOS20" s="183"/>
      <c r="MOT20" s="107"/>
      <c r="MOU20" s="183"/>
      <c r="MOV20" s="107"/>
      <c r="MOW20" s="183"/>
      <c r="MOX20" s="107"/>
      <c r="MOY20" s="183"/>
      <c r="MOZ20" s="107"/>
      <c r="MPA20" s="183"/>
      <c r="MPB20" s="107"/>
      <c r="MPC20" s="183"/>
      <c r="MPD20" s="107"/>
      <c r="MPE20" s="183"/>
      <c r="MPF20" s="107"/>
      <c r="MPG20" s="183"/>
      <c r="MPH20" s="107"/>
      <c r="MPI20" s="183"/>
      <c r="MPJ20" s="107"/>
      <c r="MPK20" s="183"/>
      <c r="MPL20" s="107"/>
      <c r="MPM20" s="183"/>
      <c r="MPN20" s="107"/>
      <c r="MPO20" s="183"/>
      <c r="MPP20" s="107"/>
      <c r="MPQ20" s="183"/>
      <c r="MPR20" s="107"/>
      <c r="MPS20" s="183"/>
      <c r="MPT20" s="107"/>
      <c r="MPU20" s="183"/>
      <c r="MPV20" s="107"/>
      <c r="MPW20" s="183"/>
      <c r="MPX20" s="107"/>
      <c r="MPY20" s="183"/>
      <c r="MPZ20" s="107"/>
      <c r="MQA20" s="183"/>
      <c r="MQB20" s="107"/>
      <c r="MQC20" s="183"/>
      <c r="MQD20" s="107"/>
      <c r="MQE20" s="183"/>
      <c r="MQF20" s="107"/>
      <c r="MQG20" s="183"/>
      <c r="MQH20" s="107"/>
      <c r="MQI20" s="183"/>
      <c r="MQJ20" s="107"/>
      <c r="MQK20" s="183"/>
      <c r="MQL20" s="107"/>
      <c r="MQM20" s="183"/>
      <c r="MQN20" s="107"/>
      <c r="MQO20" s="183"/>
      <c r="MQP20" s="107"/>
      <c r="MQQ20" s="183"/>
      <c r="MQR20" s="107"/>
      <c r="MQS20" s="183"/>
      <c r="MQT20" s="107"/>
      <c r="MQU20" s="183"/>
      <c r="MQV20" s="107"/>
      <c r="MQW20" s="183"/>
      <c r="MQX20" s="107"/>
      <c r="MQY20" s="183"/>
      <c r="MQZ20" s="107"/>
      <c r="MRA20" s="183"/>
      <c r="MRB20" s="107"/>
      <c r="MRC20" s="183"/>
      <c r="MRD20" s="107"/>
      <c r="MRE20" s="183"/>
      <c r="MRF20" s="107"/>
      <c r="MRG20" s="183"/>
      <c r="MRH20" s="107"/>
      <c r="MRI20" s="183"/>
      <c r="MRJ20" s="107"/>
      <c r="MRK20" s="183"/>
      <c r="MRL20" s="107"/>
      <c r="MRM20" s="183"/>
      <c r="MRN20" s="107"/>
      <c r="MRO20" s="183"/>
      <c r="MRP20" s="107"/>
      <c r="MRQ20" s="183"/>
      <c r="MRR20" s="107"/>
      <c r="MRS20" s="183"/>
      <c r="MRT20" s="107"/>
      <c r="MRU20" s="183"/>
      <c r="MRV20" s="107"/>
      <c r="MRW20" s="183"/>
      <c r="MRX20" s="107"/>
      <c r="MRY20" s="183"/>
      <c r="MRZ20" s="107"/>
      <c r="MSA20" s="183"/>
      <c r="MSB20" s="107"/>
      <c r="MSC20" s="183"/>
      <c r="MSD20" s="107"/>
      <c r="MSE20" s="183"/>
      <c r="MSF20" s="107"/>
      <c r="MSG20" s="183"/>
      <c r="MSH20" s="107"/>
      <c r="MSI20" s="183"/>
      <c r="MSJ20" s="107"/>
      <c r="MSK20" s="183"/>
      <c r="MSL20" s="107"/>
      <c r="MSM20" s="183"/>
      <c r="MSN20" s="107"/>
      <c r="MSO20" s="183"/>
      <c r="MSP20" s="107"/>
      <c r="MSQ20" s="183"/>
      <c r="MSR20" s="107"/>
      <c r="MSS20" s="183"/>
      <c r="MST20" s="107"/>
      <c r="MSU20" s="183"/>
      <c r="MSV20" s="107"/>
      <c r="MSW20" s="183"/>
      <c r="MSX20" s="107"/>
      <c r="MSY20" s="183"/>
      <c r="MSZ20" s="107"/>
      <c r="MTA20" s="183"/>
      <c r="MTB20" s="107"/>
      <c r="MTC20" s="183"/>
      <c r="MTD20" s="107"/>
      <c r="MTE20" s="183"/>
      <c r="MTF20" s="107"/>
      <c r="MTG20" s="183"/>
      <c r="MTH20" s="107"/>
      <c r="MTI20" s="183"/>
      <c r="MTJ20" s="107"/>
      <c r="MTK20" s="183"/>
      <c r="MTL20" s="107"/>
      <c r="MTM20" s="183"/>
      <c r="MTN20" s="107"/>
      <c r="MTO20" s="183"/>
      <c r="MTP20" s="107"/>
      <c r="MTQ20" s="183"/>
      <c r="MTR20" s="107"/>
      <c r="MTS20" s="183"/>
      <c r="MTT20" s="107"/>
      <c r="MTU20" s="183"/>
      <c r="MTV20" s="107"/>
      <c r="MTW20" s="183"/>
      <c r="MTX20" s="107"/>
      <c r="MTY20" s="183"/>
      <c r="MTZ20" s="107"/>
      <c r="MUA20" s="183"/>
      <c r="MUB20" s="107"/>
      <c r="MUC20" s="183"/>
      <c r="MUD20" s="107"/>
      <c r="MUE20" s="183"/>
      <c r="MUF20" s="107"/>
      <c r="MUG20" s="183"/>
      <c r="MUH20" s="107"/>
      <c r="MUI20" s="183"/>
      <c r="MUJ20" s="107"/>
      <c r="MUK20" s="183"/>
      <c r="MUL20" s="107"/>
      <c r="MUM20" s="183"/>
      <c r="MUN20" s="107"/>
      <c r="MUO20" s="183"/>
      <c r="MUP20" s="107"/>
      <c r="MUQ20" s="183"/>
      <c r="MUR20" s="107"/>
      <c r="MUS20" s="183"/>
      <c r="MUT20" s="107"/>
      <c r="MUU20" s="183"/>
      <c r="MUV20" s="107"/>
      <c r="MUW20" s="183"/>
      <c r="MUX20" s="107"/>
      <c r="MUY20" s="183"/>
      <c r="MUZ20" s="107"/>
      <c r="MVA20" s="183"/>
      <c r="MVB20" s="107"/>
      <c r="MVC20" s="183"/>
      <c r="MVD20" s="107"/>
      <c r="MVE20" s="183"/>
      <c r="MVF20" s="107"/>
      <c r="MVG20" s="183"/>
      <c r="MVH20" s="107"/>
      <c r="MVI20" s="183"/>
      <c r="MVJ20" s="107"/>
      <c r="MVK20" s="183"/>
      <c r="MVL20" s="107"/>
      <c r="MVM20" s="183"/>
      <c r="MVN20" s="107"/>
      <c r="MVO20" s="183"/>
      <c r="MVP20" s="107"/>
      <c r="MVQ20" s="183"/>
      <c r="MVR20" s="107"/>
      <c r="MVS20" s="183"/>
      <c r="MVT20" s="107"/>
      <c r="MVU20" s="183"/>
      <c r="MVV20" s="107"/>
      <c r="MVW20" s="183"/>
      <c r="MVX20" s="107"/>
      <c r="MVY20" s="183"/>
      <c r="MVZ20" s="107"/>
      <c r="MWA20" s="183"/>
      <c r="MWB20" s="107"/>
      <c r="MWC20" s="183"/>
      <c r="MWD20" s="107"/>
      <c r="MWE20" s="183"/>
      <c r="MWF20" s="107"/>
      <c r="MWG20" s="183"/>
      <c r="MWH20" s="107"/>
      <c r="MWI20" s="183"/>
      <c r="MWJ20" s="107"/>
      <c r="MWK20" s="183"/>
      <c r="MWL20" s="107"/>
      <c r="MWM20" s="183"/>
      <c r="MWN20" s="107"/>
      <c r="MWO20" s="183"/>
      <c r="MWP20" s="107"/>
      <c r="MWQ20" s="183"/>
      <c r="MWR20" s="107"/>
      <c r="MWS20" s="183"/>
      <c r="MWT20" s="107"/>
      <c r="MWU20" s="183"/>
      <c r="MWV20" s="107"/>
      <c r="MWW20" s="183"/>
      <c r="MWX20" s="107"/>
      <c r="MWY20" s="183"/>
      <c r="MWZ20" s="107"/>
      <c r="MXA20" s="183"/>
      <c r="MXB20" s="107"/>
      <c r="MXC20" s="183"/>
      <c r="MXD20" s="107"/>
      <c r="MXE20" s="183"/>
      <c r="MXF20" s="107"/>
      <c r="MXG20" s="183"/>
      <c r="MXH20" s="107"/>
      <c r="MXI20" s="183"/>
      <c r="MXJ20" s="107"/>
      <c r="MXK20" s="183"/>
      <c r="MXL20" s="107"/>
      <c r="MXM20" s="183"/>
      <c r="MXN20" s="107"/>
      <c r="MXO20" s="183"/>
      <c r="MXP20" s="107"/>
      <c r="MXQ20" s="183"/>
      <c r="MXR20" s="107"/>
      <c r="MXS20" s="183"/>
      <c r="MXT20" s="107"/>
      <c r="MXU20" s="183"/>
      <c r="MXV20" s="107"/>
      <c r="MXW20" s="183"/>
      <c r="MXX20" s="107"/>
      <c r="MXY20" s="183"/>
      <c r="MXZ20" s="107"/>
      <c r="MYA20" s="183"/>
      <c r="MYB20" s="107"/>
      <c r="MYC20" s="183"/>
      <c r="MYD20" s="107"/>
      <c r="MYE20" s="183"/>
      <c r="MYF20" s="107"/>
      <c r="MYG20" s="183"/>
      <c r="MYH20" s="107"/>
      <c r="MYI20" s="183"/>
      <c r="MYJ20" s="107"/>
      <c r="MYK20" s="183"/>
      <c r="MYL20" s="107"/>
      <c r="MYM20" s="183"/>
      <c r="MYN20" s="107"/>
      <c r="MYO20" s="183"/>
      <c r="MYP20" s="107"/>
      <c r="MYQ20" s="183"/>
      <c r="MYR20" s="107"/>
      <c r="MYS20" s="183"/>
      <c r="MYT20" s="107"/>
      <c r="MYU20" s="183"/>
      <c r="MYV20" s="107"/>
      <c r="MYW20" s="183"/>
      <c r="MYX20" s="107"/>
      <c r="MYY20" s="183"/>
      <c r="MYZ20" s="107"/>
      <c r="MZA20" s="183"/>
      <c r="MZB20" s="107"/>
      <c r="MZC20" s="183"/>
      <c r="MZD20" s="107"/>
      <c r="MZE20" s="183"/>
      <c r="MZF20" s="107"/>
      <c r="MZG20" s="183"/>
      <c r="MZH20" s="107"/>
      <c r="MZI20" s="183"/>
      <c r="MZJ20" s="107"/>
      <c r="MZK20" s="183"/>
      <c r="MZL20" s="107"/>
      <c r="MZM20" s="183"/>
      <c r="MZN20" s="107"/>
      <c r="MZO20" s="183"/>
      <c r="MZP20" s="107"/>
      <c r="MZQ20" s="183"/>
      <c r="MZR20" s="107"/>
      <c r="MZS20" s="183"/>
      <c r="MZT20" s="107"/>
      <c r="MZU20" s="183"/>
      <c r="MZV20" s="107"/>
      <c r="MZW20" s="183"/>
      <c r="MZX20" s="107"/>
      <c r="MZY20" s="183"/>
      <c r="MZZ20" s="107"/>
      <c r="NAA20" s="183"/>
      <c r="NAB20" s="107"/>
      <c r="NAC20" s="183"/>
      <c r="NAD20" s="107"/>
      <c r="NAE20" s="183"/>
      <c r="NAF20" s="107"/>
      <c r="NAG20" s="183"/>
      <c r="NAH20" s="107"/>
      <c r="NAI20" s="183"/>
      <c r="NAJ20" s="107"/>
      <c r="NAK20" s="183"/>
      <c r="NAL20" s="107"/>
      <c r="NAM20" s="183"/>
      <c r="NAN20" s="107"/>
      <c r="NAO20" s="183"/>
      <c r="NAP20" s="107"/>
      <c r="NAQ20" s="183"/>
      <c r="NAR20" s="107"/>
      <c r="NAS20" s="183"/>
      <c r="NAT20" s="107"/>
      <c r="NAU20" s="183"/>
      <c r="NAV20" s="107"/>
      <c r="NAW20" s="183"/>
      <c r="NAX20" s="107"/>
      <c r="NAY20" s="183"/>
      <c r="NAZ20" s="107"/>
      <c r="NBA20" s="183"/>
      <c r="NBB20" s="107"/>
      <c r="NBC20" s="183"/>
      <c r="NBD20" s="107"/>
      <c r="NBE20" s="183"/>
      <c r="NBF20" s="107"/>
      <c r="NBG20" s="183"/>
      <c r="NBH20" s="107"/>
      <c r="NBI20" s="183"/>
      <c r="NBJ20" s="107"/>
      <c r="NBK20" s="183"/>
      <c r="NBL20" s="107"/>
      <c r="NBM20" s="183"/>
      <c r="NBN20" s="107"/>
      <c r="NBO20" s="183"/>
      <c r="NBP20" s="107"/>
      <c r="NBQ20" s="183"/>
      <c r="NBR20" s="107"/>
      <c r="NBS20" s="183"/>
      <c r="NBT20" s="107"/>
      <c r="NBU20" s="183"/>
      <c r="NBV20" s="107"/>
      <c r="NBW20" s="183"/>
      <c r="NBX20" s="107"/>
      <c r="NBY20" s="183"/>
      <c r="NBZ20" s="107"/>
      <c r="NCA20" s="183"/>
      <c r="NCB20" s="107"/>
      <c r="NCC20" s="183"/>
      <c r="NCD20" s="107"/>
      <c r="NCE20" s="183"/>
      <c r="NCF20" s="107"/>
      <c r="NCG20" s="183"/>
      <c r="NCH20" s="107"/>
      <c r="NCI20" s="183"/>
      <c r="NCJ20" s="107"/>
      <c r="NCK20" s="183"/>
      <c r="NCL20" s="107"/>
      <c r="NCM20" s="183"/>
      <c r="NCN20" s="107"/>
      <c r="NCO20" s="183"/>
      <c r="NCP20" s="107"/>
      <c r="NCQ20" s="183"/>
      <c r="NCR20" s="107"/>
      <c r="NCS20" s="183"/>
      <c r="NCT20" s="107"/>
      <c r="NCU20" s="183"/>
      <c r="NCV20" s="107"/>
      <c r="NCW20" s="183"/>
      <c r="NCX20" s="107"/>
      <c r="NCY20" s="183"/>
      <c r="NCZ20" s="107"/>
      <c r="NDA20" s="183"/>
      <c r="NDB20" s="107"/>
      <c r="NDC20" s="183"/>
      <c r="NDD20" s="107"/>
      <c r="NDE20" s="183"/>
      <c r="NDF20" s="107"/>
      <c r="NDG20" s="183"/>
      <c r="NDH20" s="107"/>
      <c r="NDI20" s="183"/>
      <c r="NDJ20" s="107"/>
      <c r="NDK20" s="183"/>
      <c r="NDL20" s="107"/>
      <c r="NDM20" s="183"/>
      <c r="NDN20" s="107"/>
      <c r="NDO20" s="183"/>
      <c r="NDP20" s="107"/>
      <c r="NDQ20" s="183"/>
      <c r="NDR20" s="107"/>
      <c r="NDS20" s="183"/>
      <c r="NDT20" s="107"/>
      <c r="NDU20" s="183"/>
      <c r="NDV20" s="107"/>
      <c r="NDW20" s="183"/>
      <c r="NDX20" s="107"/>
      <c r="NDY20" s="183"/>
      <c r="NDZ20" s="107"/>
      <c r="NEA20" s="183"/>
      <c r="NEB20" s="107"/>
      <c r="NEC20" s="183"/>
      <c r="NED20" s="107"/>
      <c r="NEE20" s="183"/>
      <c r="NEF20" s="107"/>
      <c r="NEG20" s="183"/>
      <c r="NEH20" s="107"/>
      <c r="NEI20" s="183"/>
      <c r="NEJ20" s="107"/>
      <c r="NEK20" s="183"/>
      <c r="NEL20" s="107"/>
      <c r="NEM20" s="183"/>
      <c r="NEN20" s="107"/>
      <c r="NEO20" s="183"/>
      <c r="NEP20" s="107"/>
      <c r="NEQ20" s="183"/>
      <c r="NER20" s="107"/>
      <c r="NES20" s="183"/>
      <c r="NET20" s="107"/>
      <c r="NEU20" s="183"/>
      <c r="NEV20" s="107"/>
      <c r="NEW20" s="183"/>
      <c r="NEX20" s="107"/>
      <c r="NEY20" s="183"/>
      <c r="NEZ20" s="107"/>
      <c r="NFA20" s="183"/>
      <c r="NFB20" s="107"/>
      <c r="NFC20" s="183"/>
      <c r="NFD20" s="107"/>
      <c r="NFE20" s="183"/>
      <c r="NFF20" s="107"/>
      <c r="NFG20" s="183"/>
      <c r="NFH20" s="107"/>
      <c r="NFI20" s="183"/>
      <c r="NFJ20" s="107"/>
      <c r="NFK20" s="183"/>
      <c r="NFL20" s="107"/>
      <c r="NFM20" s="183"/>
      <c r="NFN20" s="107"/>
      <c r="NFO20" s="183"/>
      <c r="NFP20" s="107"/>
      <c r="NFQ20" s="183"/>
      <c r="NFR20" s="107"/>
      <c r="NFS20" s="183"/>
      <c r="NFT20" s="107"/>
      <c r="NFU20" s="183"/>
      <c r="NFV20" s="107"/>
      <c r="NFW20" s="183"/>
      <c r="NFX20" s="107"/>
      <c r="NFY20" s="183"/>
      <c r="NFZ20" s="107"/>
      <c r="NGA20" s="183"/>
      <c r="NGB20" s="107"/>
      <c r="NGC20" s="183"/>
      <c r="NGD20" s="107"/>
      <c r="NGE20" s="183"/>
      <c r="NGF20" s="107"/>
      <c r="NGG20" s="183"/>
      <c r="NGH20" s="107"/>
      <c r="NGI20" s="183"/>
      <c r="NGJ20" s="107"/>
      <c r="NGK20" s="183"/>
      <c r="NGL20" s="107"/>
      <c r="NGM20" s="183"/>
      <c r="NGN20" s="107"/>
      <c r="NGO20" s="183"/>
      <c r="NGP20" s="107"/>
      <c r="NGQ20" s="183"/>
      <c r="NGR20" s="107"/>
      <c r="NGS20" s="183"/>
      <c r="NGT20" s="107"/>
      <c r="NGU20" s="183"/>
      <c r="NGV20" s="107"/>
      <c r="NGW20" s="183"/>
      <c r="NGX20" s="107"/>
      <c r="NGY20" s="183"/>
      <c r="NGZ20" s="107"/>
      <c r="NHA20" s="183"/>
      <c r="NHB20" s="107"/>
      <c r="NHC20" s="183"/>
      <c r="NHD20" s="107"/>
      <c r="NHE20" s="183"/>
      <c r="NHF20" s="107"/>
      <c r="NHG20" s="183"/>
      <c r="NHH20" s="107"/>
      <c r="NHI20" s="183"/>
      <c r="NHJ20" s="107"/>
      <c r="NHK20" s="183"/>
      <c r="NHL20" s="107"/>
      <c r="NHM20" s="183"/>
      <c r="NHN20" s="107"/>
      <c r="NHO20" s="183"/>
      <c r="NHP20" s="107"/>
      <c r="NHQ20" s="183"/>
      <c r="NHR20" s="107"/>
      <c r="NHS20" s="183"/>
      <c r="NHT20" s="107"/>
      <c r="NHU20" s="183"/>
      <c r="NHV20" s="107"/>
      <c r="NHW20" s="183"/>
      <c r="NHX20" s="107"/>
      <c r="NHY20" s="183"/>
      <c r="NHZ20" s="107"/>
      <c r="NIA20" s="183"/>
      <c r="NIB20" s="107"/>
      <c r="NIC20" s="183"/>
      <c r="NID20" s="107"/>
      <c r="NIE20" s="183"/>
      <c r="NIF20" s="107"/>
      <c r="NIG20" s="183"/>
      <c r="NIH20" s="107"/>
      <c r="NII20" s="183"/>
      <c r="NIJ20" s="107"/>
      <c r="NIK20" s="183"/>
      <c r="NIL20" s="107"/>
      <c r="NIM20" s="183"/>
      <c r="NIN20" s="107"/>
      <c r="NIO20" s="183"/>
      <c r="NIP20" s="107"/>
      <c r="NIQ20" s="183"/>
      <c r="NIR20" s="107"/>
      <c r="NIS20" s="183"/>
      <c r="NIT20" s="107"/>
      <c r="NIU20" s="183"/>
      <c r="NIV20" s="107"/>
      <c r="NIW20" s="183"/>
      <c r="NIX20" s="107"/>
      <c r="NIY20" s="183"/>
      <c r="NIZ20" s="107"/>
      <c r="NJA20" s="183"/>
      <c r="NJB20" s="107"/>
      <c r="NJC20" s="183"/>
      <c r="NJD20" s="107"/>
      <c r="NJE20" s="183"/>
      <c r="NJF20" s="107"/>
      <c r="NJG20" s="183"/>
      <c r="NJH20" s="107"/>
      <c r="NJI20" s="183"/>
      <c r="NJJ20" s="107"/>
      <c r="NJK20" s="183"/>
      <c r="NJL20" s="107"/>
      <c r="NJM20" s="183"/>
      <c r="NJN20" s="107"/>
      <c r="NJO20" s="183"/>
      <c r="NJP20" s="107"/>
      <c r="NJQ20" s="183"/>
      <c r="NJR20" s="107"/>
      <c r="NJS20" s="183"/>
      <c r="NJT20" s="107"/>
      <c r="NJU20" s="183"/>
      <c r="NJV20" s="107"/>
      <c r="NJW20" s="183"/>
      <c r="NJX20" s="107"/>
      <c r="NJY20" s="183"/>
      <c r="NJZ20" s="107"/>
      <c r="NKA20" s="183"/>
      <c r="NKB20" s="107"/>
      <c r="NKC20" s="183"/>
      <c r="NKD20" s="107"/>
      <c r="NKE20" s="183"/>
      <c r="NKF20" s="107"/>
      <c r="NKG20" s="183"/>
      <c r="NKH20" s="107"/>
      <c r="NKI20" s="183"/>
      <c r="NKJ20" s="107"/>
      <c r="NKK20" s="183"/>
      <c r="NKL20" s="107"/>
      <c r="NKM20" s="183"/>
      <c r="NKN20" s="107"/>
      <c r="NKO20" s="183"/>
      <c r="NKP20" s="107"/>
      <c r="NKQ20" s="183"/>
      <c r="NKR20" s="107"/>
      <c r="NKS20" s="183"/>
      <c r="NKT20" s="107"/>
      <c r="NKU20" s="183"/>
      <c r="NKV20" s="107"/>
      <c r="NKW20" s="183"/>
      <c r="NKX20" s="107"/>
      <c r="NKY20" s="183"/>
      <c r="NKZ20" s="107"/>
      <c r="NLA20" s="183"/>
      <c r="NLB20" s="107"/>
      <c r="NLC20" s="183"/>
      <c r="NLD20" s="107"/>
      <c r="NLE20" s="183"/>
      <c r="NLF20" s="107"/>
      <c r="NLG20" s="183"/>
      <c r="NLH20" s="107"/>
      <c r="NLI20" s="183"/>
      <c r="NLJ20" s="107"/>
      <c r="NLK20" s="183"/>
      <c r="NLL20" s="107"/>
      <c r="NLM20" s="183"/>
      <c r="NLN20" s="107"/>
      <c r="NLO20" s="183"/>
      <c r="NLP20" s="107"/>
      <c r="NLQ20" s="183"/>
      <c r="NLR20" s="107"/>
      <c r="NLS20" s="183"/>
      <c r="NLT20" s="107"/>
      <c r="NLU20" s="183"/>
      <c r="NLV20" s="107"/>
      <c r="NLW20" s="183"/>
      <c r="NLX20" s="107"/>
      <c r="NLY20" s="183"/>
      <c r="NLZ20" s="107"/>
      <c r="NMA20" s="183"/>
      <c r="NMB20" s="107"/>
      <c r="NMC20" s="183"/>
      <c r="NMD20" s="107"/>
      <c r="NME20" s="183"/>
      <c r="NMF20" s="107"/>
      <c r="NMG20" s="183"/>
      <c r="NMH20" s="107"/>
      <c r="NMI20" s="183"/>
      <c r="NMJ20" s="107"/>
      <c r="NMK20" s="183"/>
      <c r="NML20" s="107"/>
      <c r="NMM20" s="183"/>
      <c r="NMN20" s="107"/>
      <c r="NMO20" s="183"/>
      <c r="NMP20" s="107"/>
      <c r="NMQ20" s="183"/>
      <c r="NMR20" s="107"/>
      <c r="NMS20" s="183"/>
      <c r="NMT20" s="107"/>
      <c r="NMU20" s="183"/>
      <c r="NMV20" s="107"/>
      <c r="NMW20" s="183"/>
      <c r="NMX20" s="107"/>
      <c r="NMY20" s="183"/>
      <c r="NMZ20" s="107"/>
      <c r="NNA20" s="183"/>
      <c r="NNB20" s="107"/>
      <c r="NNC20" s="183"/>
      <c r="NND20" s="107"/>
      <c r="NNE20" s="183"/>
      <c r="NNF20" s="107"/>
      <c r="NNG20" s="183"/>
      <c r="NNH20" s="107"/>
      <c r="NNI20" s="183"/>
      <c r="NNJ20" s="107"/>
      <c r="NNK20" s="183"/>
      <c r="NNL20" s="107"/>
      <c r="NNM20" s="183"/>
      <c r="NNN20" s="107"/>
      <c r="NNO20" s="183"/>
      <c r="NNP20" s="107"/>
      <c r="NNQ20" s="183"/>
      <c r="NNR20" s="107"/>
      <c r="NNS20" s="183"/>
      <c r="NNT20" s="107"/>
      <c r="NNU20" s="183"/>
      <c r="NNV20" s="107"/>
      <c r="NNW20" s="183"/>
      <c r="NNX20" s="107"/>
      <c r="NNY20" s="183"/>
      <c r="NNZ20" s="107"/>
      <c r="NOA20" s="183"/>
      <c r="NOB20" s="107"/>
      <c r="NOC20" s="183"/>
      <c r="NOD20" s="107"/>
      <c r="NOE20" s="183"/>
      <c r="NOF20" s="107"/>
      <c r="NOG20" s="183"/>
      <c r="NOH20" s="107"/>
      <c r="NOI20" s="183"/>
      <c r="NOJ20" s="107"/>
      <c r="NOK20" s="183"/>
      <c r="NOL20" s="107"/>
      <c r="NOM20" s="183"/>
      <c r="NON20" s="107"/>
      <c r="NOO20" s="183"/>
      <c r="NOP20" s="107"/>
      <c r="NOQ20" s="183"/>
      <c r="NOR20" s="107"/>
      <c r="NOS20" s="183"/>
      <c r="NOT20" s="107"/>
      <c r="NOU20" s="183"/>
      <c r="NOV20" s="107"/>
      <c r="NOW20" s="183"/>
      <c r="NOX20" s="107"/>
      <c r="NOY20" s="183"/>
      <c r="NOZ20" s="107"/>
      <c r="NPA20" s="183"/>
      <c r="NPB20" s="107"/>
      <c r="NPC20" s="183"/>
      <c r="NPD20" s="107"/>
      <c r="NPE20" s="183"/>
      <c r="NPF20" s="107"/>
      <c r="NPG20" s="183"/>
      <c r="NPH20" s="107"/>
      <c r="NPI20" s="183"/>
      <c r="NPJ20" s="107"/>
      <c r="NPK20" s="183"/>
      <c r="NPL20" s="107"/>
      <c r="NPM20" s="183"/>
      <c r="NPN20" s="107"/>
      <c r="NPO20" s="183"/>
      <c r="NPP20" s="107"/>
      <c r="NPQ20" s="183"/>
      <c r="NPR20" s="107"/>
      <c r="NPS20" s="183"/>
      <c r="NPT20" s="107"/>
      <c r="NPU20" s="183"/>
      <c r="NPV20" s="107"/>
      <c r="NPW20" s="183"/>
      <c r="NPX20" s="107"/>
      <c r="NPY20" s="183"/>
      <c r="NPZ20" s="107"/>
      <c r="NQA20" s="183"/>
      <c r="NQB20" s="107"/>
      <c r="NQC20" s="183"/>
      <c r="NQD20" s="107"/>
      <c r="NQE20" s="183"/>
      <c r="NQF20" s="107"/>
      <c r="NQG20" s="183"/>
      <c r="NQH20" s="107"/>
      <c r="NQI20" s="183"/>
      <c r="NQJ20" s="107"/>
      <c r="NQK20" s="183"/>
      <c r="NQL20" s="107"/>
      <c r="NQM20" s="183"/>
      <c r="NQN20" s="107"/>
      <c r="NQO20" s="183"/>
      <c r="NQP20" s="107"/>
      <c r="NQQ20" s="183"/>
      <c r="NQR20" s="107"/>
      <c r="NQS20" s="183"/>
      <c r="NQT20" s="107"/>
      <c r="NQU20" s="183"/>
      <c r="NQV20" s="107"/>
      <c r="NQW20" s="183"/>
      <c r="NQX20" s="107"/>
      <c r="NQY20" s="183"/>
      <c r="NQZ20" s="107"/>
      <c r="NRA20" s="183"/>
      <c r="NRB20" s="107"/>
      <c r="NRC20" s="183"/>
      <c r="NRD20" s="107"/>
      <c r="NRE20" s="183"/>
      <c r="NRF20" s="107"/>
      <c r="NRG20" s="183"/>
      <c r="NRH20" s="107"/>
      <c r="NRI20" s="183"/>
      <c r="NRJ20" s="107"/>
      <c r="NRK20" s="183"/>
      <c r="NRL20" s="107"/>
      <c r="NRM20" s="183"/>
      <c r="NRN20" s="107"/>
      <c r="NRO20" s="183"/>
      <c r="NRP20" s="107"/>
      <c r="NRQ20" s="183"/>
      <c r="NRR20" s="107"/>
      <c r="NRS20" s="183"/>
      <c r="NRT20" s="107"/>
      <c r="NRU20" s="183"/>
      <c r="NRV20" s="107"/>
      <c r="NRW20" s="183"/>
      <c r="NRX20" s="107"/>
      <c r="NRY20" s="183"/>
      <c r="NRZ20" s="107"/>
      <c r="NSA20" s="183"/>
      <c r="NSB20" s="107"/>
      <c r="NSC20" s="183"/>
      <c r="NSD20" s="107"/>
      <c r="NSE20" s="183"/>
      <c r="NSF20" s="107"/>
      <c r="NSG20" s="183"/>
      <c r="NSH20" s="107"/>
      <c r="NSI20" s="183"/>
      <c r="NSJ20" s="107"/>
      <c r="NSK20" s="183"/>
      <c r="NSL20" s="107"/>
      <c r="NSM20" s="183"/>
      <c r="NSN20" s="107"/>
      <c r="NSO20" s="183"/>
      <c r="NSP20" s="107"/>
      <c r="NSQ20" s="183"/>
      <c r="NSR20" s="107"/>
      <c r="NSS20" s="183"/>
      <c r="NST20" s="107"/>
      <c r="NSU20" s="183"/>
      <c r="NSV20" s="107"/>
      <c r="NSW20" s="183"/>
      <c r="NSX20" s="107"/>
      <c r="NSY20" s="183"/>
      <c r="NSZ20" s="107"/>
      <c r="NTA20" s="183"/>
      <c r="NTB20" s="107"/>
      <c r="NTC20" s="183"/>
      <c r="NTD20" s="107"/>
      <c r="NTE20" s="183"/>
      <c r="NTF20" s="107"/>
      <c r="NTG20" s="183"/>
      <c r="NTH20" s="107"/>
      <c r="NTI20" s="183"/>
      <c r="NTJ20" s="107"/>
      <c r="NTK20" s="183"/>
      <c r="NTL20" s="107"/>
      <c r="NTM20" s="183"/>
      <c r="NTN20" s="107"/>
      <c r="NTO20" s="183"/>
      <c r="NTP20" s="107"/>
      <c r="NTQ20" s="183"/>
      <c r="NTR20" s="107"/>
      <c r="NTS20" s="183"/>
      <c r="NTT20" s="107"/>
      <c r="NTU20" s="183"/>
      <c r="NTV20" s="107"/>
      <c r="NTW20" s="183"/>
      <c r="NTX20" s="107"/>
      <c r="NTY20" s="183"/>
      <c r="NTZ20" s="107"/>
      <c r="NUA20" s="183"/>
      <c r="NUB20" s="107"/>
      <c r="NUC20" s="183"/>
      <c r="NUD20" s="107"/>
      <c r="NUE20" s="183"/>
      <c r="NUF20" s="107"/>
      <c r="NUG20" s="183"/>
      <c r="NUH20" s="107"/>
      <c r="NUI20" s="183"/>
      <c r="NUJ20" s="107"/>
      <c r="NUK20" s="183"/>
      <c r="NUL20" s="107"/>
      <c r="NUM20" s="183"/>
      <c r="NUN20" s="107"/>
      <c r="NUO20" s="183"/>
      <c r="NUP20" s="107"/>
      <c r="NUQ20" s="183"/>
      <c r="NUR20" s="107"/>
      <c r="NUS20" s="183"/>
      <c r="NUT20" s="107"/>
      <c r="NUU20" s="183"/>
      <c r="NUV20" s="107"/>
      <c r="NUW20" s="183"/>
      <c r="NUX20" s="107"/>
      <c r="NUY20" s="183"/>
      <c r="NUZ20" s="107"/>
      <c r="NVA20" s="183"/>
      <c r="NVB20" s="107"/>
      <c r="NVC20" s="183"/>
      <c r="NVD20" s="107"/>
      <c r="NVE20" s="183"/>
      <c r="NVF20" s="107"/>
      <c r="NVG20" s="183"/>
      <c r="NVH20" s="107"/>
      <c r="NVI20" s="183"/>
      <c r="NVJ20" s="107"/>
      <c r="NVK20" s="183"/>
      <c r="NVL20" s="107"/>
      <c r="NVM20" s="183"/>
      <c r="NVN20" s="107"/>
      <c r="NVO20" s="183"/>
      <c r="NVP20" s="107"/>
      <c r="NVQ20" s="183"/>
      <c r="NVR20" s="107"/>
      <c r="NVS20" s="183"/>
      <c r="NVT20" s="107"/>
      <c r="NVU20" s="183"/>
      <c r="NVV20" s="107"/>
      <c r="NVW20" s="183"/>
      <c r="NVX20" s="107"/>
      <c r="NVY20" s="183"/>
      <c r="NVZ20" s="107"/>
      <c r="NWA20" s="183"/>
      <c r="NWB20" s="107"/>
      <c r="NWC20" s="183"/>
      <c r="NWD20" s="107"/>
      <c r="NWE20" s="183"/>
      <c r="NWF20" s="107"/>
      <c r="NWG20" s="183"/>
      <c r="NWH20" s="107"/>
      <c r="NWI20" s="183"/>
      <c r="NWJ20" s="107"/>
      <c r="NWK20" s="183"/>
      <c r="NWL20" s="107"/>
      <c r="NWM20" s="183"/>
      <c r="NWN20" s="107"/>
      <c r="NWO20" s="183"/>
      <c r="NWP20" s="107"/>
      <c r="NWQ20" s="183"/>
      <c r="NWR20" s="107"/>
      <c r="NWS20" s="183"/>
      <c r="NWT20" s="107"/>
      <c r="NWU20" s="183"/>
      <c r="NWV20" s="107"/>
      <c r="NWW20" s="183"/>
      <c r="NWX20" s="107"/>
      <c r="NWY20" s="183"/>
      <c r="NWZ20" s="107"/>
      <c r="NXA20" s="183"/>
      <c r="NXB20" s="107"/>
      <c r="NXC20" s="183"/>
      <c r="NXD20" s="107"/>
      <c r="NXE20" s="183"/>
      <c r="NXF20" s="107"/>
      <c r="NXG20" s="183"/>
      <c r="NXH20" s="107"/>
      <c r="NXI20" s="183"/>
      <c r="NXJ20" s="107"/>
      <c r="NXK20" s="183"/>
      <c r="NXL20" s="107"/>
      <c r="NXM20" s="183"/>
      <c r="NXN20" s="107"/>
      <c r="NXO20" s="183"/>
      <c r="NXP20" s="107"/>
      <c r="NXQ20" s="183"/>
      <c r="NXR20" s="107"/>
      <c r="NXS20" s="183"/>
      <c r="NXT20" s="107"/>
      <c r="NXU20" s="183"/>
      <c r="NXV20" s="107"/>
      <c r="NXW20" s="183"/>
      <c r="NXX20" s="107"/>
      <c r="NXY20" s="183"/>
      <c r="NXZ20" s="107"/>
      <c r="NYA20" s="183"/>
      <c r="NYB20" s="107"/>
      <c r="NYC20" s="183"/>
      <c r="NYD20" s="107"/>
      <c r="NYE20" s="183"/>
      <c r="NYF20" s="107"/>
      <c r="NYG20" s="183"/>
      <c r="NYH20" s="107"/>
      <c r="NYI20" s="183"/>
      <c r="NYJ20" s="107"/>
      <c r="NYK20" s="183"/>
      <c r="NYL20" s="107"/>
      <c r="NYM20" s="183"/>
      <c r="NYN20" s="107"/>
      <c r="NYO20" s="183"/>
      <c r="NYP20" s="107"/>
      <c r="NYQ20" s="183"/>
      <c r="NYR20" s="107"/>
      <c r="NYS20" s="183"/>
      <c r="NYT20" s="107"/>
      <c r="NYU20" s="183"/>
      <c r="NYV20" s="107"/>
      <c r="NYW20" s="183"/>
      <c r="NYX20" s="107"/>
      <c r="NYY20" s="183"/>
      <c r="NYZ20" s="107"/>
      <c r="NZA20" s="183"/>
      <c r="NZB20" s="107"/>
      <c r="NZC20" s="183"/>
      <c r="NZD20" s="107"/>
      <c r="NZE20" s="183"/>
      <c r="NZF20" s="107"/>
      <c r="NZG20" s="183"/>
      <c r="NZH20" s="107"/>
      <c r="NZI20" s="183"/>
      <c r="NZJ20" s="107"/>
      <c r="NZK20" s="183"/>
      <c r="NZL20" s="107"/>
      <c r="NZM20" s="183"/>
      <c r="NZN20" s="107"/>
      <c r="NZO20" s="183"/>
      <c r="NZP20" s="107"/>
      <c r="NZQ20" s="183"/>
      <c r="NZR20" s="107"/>
      <c r="NZS20" s="183"/>
      <c r="NZT20" s="107"/>
      <c r="NZU20" s="183"/>
      <c r="NZV20" s="107"/>
      <c r="NZW20" s="183"/>
      <c r="NZX20" s="107"/>
      <c r="NZY20" s="183"/>
      <c r="NZZ20" s="107"/>
      <c r="OAA20" s="183"/>
      <c r="OAB20" s="107"/>
      <c r="OAC20" s="183"/>
      <c r="OAD20" s="107"/>
      <c r="OAE20" s="183"/>
      <c r="OAF20" s="107"/>
      <c r="OAG20" s="183"/>
      <c r="OAH20" s="107"/>
      <c r="OAI20" s="183"/>
      <c r="OAJ20" s="107"/>
      <c r="OAK20" s="183"/>
      <c r="OAL20" s="107"/>
      <c r="OAM20" s="183"/>
      <c r="OAN20" s="107"/>
      <c r="OAO20" s="183"/>
      <c r="OAP20" s="107"/>
      <c r="OAQ20" s="183"/>
      <c r="OAR20" s="107"/>
      <c r="OAS20" s="183"/>
      <c r="OAT20" s="107"/>
      <c r="OAU20" s="183"/>
      <c r="OAV20" s="107"/>
      <c r="OAW20" s="183"/>
      <c r="OAX20" s="107"/>
      <c r="OAY20" s="183"/>
      <c r="OAZ20" s="107"/>
      <c r="OBA20" s="183"/>
      <c r="OBB20" s="107"/>
      <c r="OBC20" s="183"/>
      <c r="OBD20" s="107"/>
      <c r="OBE20" s="183"/>
      <c r="OBF20" s="107"/>
      <c r="OBG20" s="183"/>
      <c r="OBH20" s="107"/>
      <c r="OBI20" s="183"/>
      <c r="OBJ20" s="107"/>
      <c r="OBK20" s="183"/>
      <c r="OBL20" s="107"/>
      <c r="OBM20" s="183"/>
      <c r="OBN20" s="107"/>
      <c r="OBO20" s="183"/>
      <c r="OBP20" s="107"/>
      <c r="OBQ20" s="183"/>
      <c r="OBR20" s="107"/>
      <c r="OBS20" s="183"/>
      <c r="OBT20" s="107"/>
      <c r="OBU20" s="183"/>
      <c r="OBV20" s="107"/>
      <c r="OBW20" s="183"/>
      <c r="OBX20" s="107"/>
      <c r="OBY20" s="183"/>
      <c r="OBZ20" s="107"/>
      <c r="OCA20" s="183"/>
      <c r="OCB20" s="107"/>
      <c r="OCC20" s="183"/>
      <c r="OCD20" s="107"/>
      <c r="OCE20" s="183"/>
      <c r="OCF20" s="107"/>
      <c r="OCG20" s="183"/>
      <c r="OCH20" s="107"/>
      <c r="OCI20" s="183"/>
      <c r="OCJ20" s="107"/>
      <c r="OCK20" s="183"/>
      <c r="OCL20" s="107"/>
      <c r="OCM20" s="183"/>
      <c r="OCN20" s="107"/>
      <c r="OCO20" s="183"/>
      <c r="OCP20" s="107"/>
      <c r="OCQ20" s="183"/>
      <c r="OCR20" s="107"/>
      <c r="OCS20" s="183"/>
      <c r="OCT20" s="107"/>
      <c r="OCU20" s="183"/>
      <c r="OCV20" s="107"/>
      <c r="OCW20" s="183"/>
      <c r="OCX20" s="107"/>
      <c r="OCY20" s="183"/>
      <c r="OCZ20" s="107"/>
      <c r="ODA20" s="183"/>
      <c r="ODB20" s="107"/>
      <c r="ODC20" s="183"/>
      <c r="ODD20" s="107"/>
      <c r="ODE20" s="183"/>
      <c r="ODF20" s="107"/>
      <c r="ODG20" s="183"/>
      <c r="ODH20" s="107"/>
      <c r="ODI20" s="183"/>
      <c r="ODJ20" s="107"/>
      <c r="ODK20" s="183"/>
      <c r="ODL20" s="107"/>
      <c r="ODM20" s="183"/>
      <c r="ODN20" s="107"/>
      <c r="ODO20" s="183"/>
      <c r="ODP20" s="107"/>
      <c r="ODQ20" s="183"/>
      <c r="ODR20" s="107"/>
      <c r="ODS20" s="183"/>
      <c r="ODT20" s="107"/>
      <c r="ODU20" s="183"/>
      <c r="ODV20" s="107"/>
      <c r="ODW20" s="183"/>
      <c r="ODX20" s="107"/>
      <c r="ODY20" s="183"/>
      <c r="ODZ20" s="107"/>
      <c r="OEA20" s="183"/>
      <c r="OEB20" s="107"/>
      <c r="OEC20" s="183"/>
      <c r="OED20" s="107"/>
      <c r="OEE20" s="183"/>
      <c r="OEF20" s="107"/>
      <c r="OEG20" s="183"/>
      <c r="OEH20" s="107"/>
      <c r="OEI20" s="183"/>
      <c r="OEJ20" s="107"/>
      <c r="OEK20" s="183"/>
      <c r="OEL20" s="107"/>
      <c r="OEM20" s="183"/>
      <c r="OEN20" s="107"/>
      <c r="OEO20" s="183"/>
      <c r="OEP20" s="107"/>
      <c r="OEQ20" s="183"/>
      <c r="OER20" s="107"/>
      <c r="OES20" s="183"/>
      <c r="OET20" s="107"/>
      <c r="OEU20" s="183"/>
      <c r="OEV20" s="107"/>
      <c r="OEW20" s="183"/>
      <c r="OEX20" s="107"/>
      <c r="OEY20" s="183"/>
      <c r="OEZ20" s="107"/>
      <c r="OFA20" s="183"/>
      <c r="OFB20" s="107"/>
      <c r="OFC20" s="183"/>
      <c r="OFD20" s="107"/>
      <c r="OFE20" s="183"/>
      <c r="OFF20" s="107"/>
      <c r="OFG20" s="183"/>
      <c r="OFH20" s="107"/>
      <c r="OFI20" s="183"/>
      <c r="OFJ20" s="107"/>
      <c r="OFK20" s="183"/>
      <c r="OFL20" s="107"/>
      <c r="OFM20" s="183"/>
      <c r="OFN20" s="107"/>
      <c r="OFO20" s="183"/>
      <c r="OFP20" s="107"/>
      <c r="OFQ20" s="183"/>
      <c r="OFR20" s="107"/>
      <c r="OFS20" s="183"/>
      <c r="OFT20" s="107"/>
      <c r="OFU20" s="183"/>
      <c r="OFV20" s="107"/>
      <c r="OFW20" s="183"/>
      <c r="OFX20" s="107"/>
      <c r="OFY20" s="183"/>
      <c r="OFZ20" s="107"/>
      <c r="OGA20" s="183"/>
      <c r="OGB20" s="107"/>
      <c r="OGC20" s="183"/>
      <c r="OGD20" s="107"/>
      <c r="OGE20" s="183"/>
      <c r="OGF20" s="107"/>
      <c r="OGG20" s="183"/>
      <c r="OGH20" s="107"/>
      <c r="OGI20" s="183"/>
      <c r="OGJ20" s="107"/>
      <c r="OGK20" s="183"/>
      <c r="OGL20" s="107"/>
      <c r="OGM20" s="183"/>
      <c r="OGN20" s="107"/>
      <c r="OGO20" s="183"/>
      <c r="OGP20" s="107"/>
      <c r="OGQ20" s="183"/>
      <c r="OGR20" s="107"/>
      <c r="OGS20" s="183"/>
      <c r="OGT20" s="107"/>
      <c r="OGU20" s="183"/>
      <c r="OGV20" s="107"/>
      <c r="OGW20" s="183"/>
      <c r="OGX20" s="107"/>
      <c r="OGY20" s="183"/>
      <c r="OGZ20" s="107"/>
      <c r="OHA20" s="183"/>
      <c r="OHB20" s="107"/>
      <c r="OHC20" s="183"/>
      <c r="OHD20" s="107"/>
      <c r="OHE20" s="183"/>
      <c r="OHF20" s="107"/>
      <c r="OHG20" s="183"/>
      <c r="OHH20" s="107"/>
      <c r="OHI20" s="183"/>
      <c r="OHJ20" s="107"/>
      <c r="OHK20" s="183"/>
      <c r="OHL20" s="107"/>
      <c r="OHM20" s="183"/>
      <c r="OHN20" s="107"/>
      <c r="OHO20" s="183"/>
      <c r="OHP20" s="107"/>
      <c r="OHQ20" s="183"/>
      <c r="OHR20" s="107"/>
      <c r="OHS20" s="183"/>
      <c r="OHT20" s="107"/>
      <c r="OHU20" s="183"/>
      <c r="OHV20" s="107"/>
      <c r="OHW20" s="183"/>
      <c r="OHX20" s="107"/>
      <c r="OHY20" s="183"/>
      <c r="OHZ20" s="107"/>
      <c r="OIA20" s="183"/>
      <c r="OIB20" s="107"/>
      <c r="OIC20" s="183"/>
      <c r="OID20" s="107"/>
      <c r="OIE20" s="183"/>
      <c r="OIF20" s="107"/>
      <c r="OIG20" s="183"/>
      <c r="OIH20" s="107"/>
      <c r="OII20" s="183"/>
      <c r="OIJ20" s="107"/>
      <c r="OIK20" s="183"/>
      <c r="OIL20" s="107"/>
      <c r="OIM20" s="183"/>
      <c r="OIN20" s="107"/>
      <c r="OIO20" s="183"/>
      <c r="OIP20" s="107"/>
      <c r="OIQ20" s="183"/>
      <c r="OIR20" s="107"/>
      <c r="OIS20" s="183"/>
      <c r="OIT20" s="107"/>
      <c r="OIU20" s="183"/>
      <c r="OIV20" s="107"/>
      <c r="OIW20" s="183"/>
      <c r="OIX20" s="107"/>
      <c r="OIY20" s="183"/>
      <c r="OIZ20" s="107"/>
      <c r="OJA20" s="183"/>
      <c r="OJB20" s="107"/>
      <c r="OJC20" s="183"/>
      <c r="OJD20" s="107"/>
      <c r="OJE20" s="183"/>
      <c r="OJF20" s="107"/>
      <c r="OJG20" s="183"/>
      <c r="OJH20" s="107"/>
      <c r="OJI20" s="183"/>
      <c r="OJJ20" s="107"/>
      <c r="OJK20" s="183"/>
      <c r="OJL20" s="107"/>
      <c r="OJM20" s="183"/>
      <c r="OJN20" s="107"/>
      <c r="OJO20" s="183"/>
      <c r="OJP20" s="107"/>
      <c r="OJQ20" s="183"/>
      <c r="OJR20" s="107"/>
      <c r="OJS20" s="183"/>
      <c r="OJT20" s="107"/>
      <c r="OJU20" s="183"/>
      <c r="OJV20" s="107"/>
      <c r="OJW20" s="183"/>
      <c r="OJX20" s="107"/>
      <c r="OJY20" s="183"/>
      <c r="OJZ20" s="107"/>
      <c r="OKA20" s="183"/>
      <c r="OKB20" s="107"/>
      <c r="OKC20" s="183"/>
      <c r="OKD20" s="107"/>
      <c r="OKE20" s="183"/>
      <c r="OKF20" s="107"/>
      <c r="OKG20" s="183"/>
      <c r="OKH20" s="107"/>
      <c r="OKI20" s="183"/>
      <c r="OKJ20" s="107"/>
      <c r="OKK20" s="183"/>
      <c r="OKL20" s="107"/>
      <c r="OKM20" s="183"/>
      <c r="OKN20" s="107"/>
      <c r="OKO20" s="183"/>
      <c r="OKP20" s="107"/>
      <c r="OKQ20" s="183"/>
      <c r="OKR20" s="107"/>
      <c r="OKS20" s="183"/>
      <c r="OKT20" s="107"/>
      <c r="OKU20" s="183"/>
      <c r="OKV20" s="107"/>
      <c r="OKW20" s="183"/>
      <c r="OKX20" s="107"/>
      <c r="OKY20" s="183"/>
      <c r="OKZ20" s="107"/>
      <c r="OLA20" s="183"/>
      <c r="OLB20" s="107"/>
      <c r="OLC20" s="183"/>
      <c r="OLD20" s="107"/>
      <c r="OLE20" s="183"/>
      <c r="OLF20" s="107"/>
      <c r="OLG20" s="183"/>
      <c r="OLH20" s="107"/>
      <c r="OLI20" s="183"/>
      <c r="OLJ20" s="107"/>
      <c r="OLK20" s="183"/>
      <c r="OLL20" s="107"/>
      <c r="OLM20" s="183"/>
      <c r="OLN20" s="107"/>
      <c r="OLO20" s="183"/>
      <c r="OLP20" s="107"/>
      <c r="OLQ20" s="183"/>
      <c r="OLR20" s="107"/>
      <c r="OLS20" s="183"/>
      <c r="OLT20" s="107"/>
      <c r="OLU20" s="183"/>
      <c r="OLV20" s="107"/>
      <c r="OLW20" s="183"/>
      <c r="OLX20" s="107"/>
      <c r="OLY20" s="183"/>
      <c r="OLZ20" s="107"/>
      <c r="OMA20" s="183"/>
      <c r="OMB20" s="107"/>
      <c r="OMC20" s="183"/>
      <c r="OMD20" s="107"/>
      <c r="OME20" s="183"/>
      <c r="OMF20" s="107"/>
      <c r="OMG20" s="183"/>
      <c r="OMH20" s="107"/>
      <c r="OMI20" s="183"/>
      <c r="OMJ20" s="107"/>
      <c r="OMK20" s="183"/>
      <c r="OML20" s="107"/>
      <c r="OMM20" s="183"/>
      <c r="OMN20" s="107"/>
      <c r="OMO20" s="183"/>
      <c r="OMP20" s="107"/>
      <c r="OMQ20" s="183"/>
      <c r="OMR20" s="107"/>
      <c r="OMS20" s="183"/>
      <c r="OMT20" s="107"/>
      <c r="OMU20" s="183"/>
      <c r="OMV20" s="107"/>
      <c r="OMW20" s="183"/>
      <c r="OMX20" s="107"/>
      <c r="OMY20" s="183"/>
      <c r="OMZ20" s="107"/>
      <c r="ONA20" s="183"/>
      <c r="ONB20" s="107"/>
      <c r="ONC20" s="183"/>
      <c r="OND20" s="107"/>
      <c r="ONE20" s="183"/>
      <c r="ONF20" s="107"/>
      <c r="ONG20" s="183"/>
      <c r="ONH20" s="107"/>
      <c r="ONI20" s="183"/>
      <c r="ONJ20" s="107"/>
      <c r="ONK20" s="183"/>
      <c r="ONL20" s="107"/>
      <c r="ONM20" s="183"/>
      <c r="ONN20" s="107"/>
      <c r="ONO20" s="183"/>
      <c r="ONP20" s="107"/>
      <c r="ONQ20" s="183"/>
      <c r="ONR20" s="107"/>
      <c r="ONS20" s="183"/>
      <c r="ONT20" s="107"/>
      <c r="ONU20" s="183"/>
      <c r="ONV20" s="107"/>
      <c r="ONW20" s="183"/>
      <c r="ONX20" s="107"/>
      <c r="ONY20" s="183"/>
      <c r="ONZ20" s="107"/>
      <c r="OOA20" s="183"/>
      <c r="OOB20" s="107"/>
      <c r="OOC20" s="183"/>
      <c r="OOD20" s="107"/>
      <c r="OOE20" s="183"/>
      <c r="OOF20" s="107"/>
      <c r="OOG20" s="183"/>
      <c r="OOH20" s="107"/>
      <c r="OOI20" s="183"/>
      <c r="OOJ20" s="107"/>
      <c r="OOK20" s="183"/>
      <c r="OOL20" s="107"/>
      <c r="OOM20" s="183"/>
      <c r="OON20" s="107"/>
      <c r="OOO20" s="183"/>
      <c r="OOP20" s="107"/>
      <c r="OOQ20" s="183"/>
      <c r="OOR20" s="107"/>
      <c r="OOS20" s="183"/>
      <c r="OOT20" s="107"/>
      <c r="OOU20" s="183"/>
      <c r="OOV20" s="107"/>
      <c r="OOW20" s="183"/>
      <c r="OOX20" s="107"/>
      <c r="OOY20" s="183"/>
      <c r="OOZ20" s="107"/>
      <c r="OPA20" s="183"/>
      <c r="OPB20" s="107"/>
      <c r="OPC20" s="183"/>
      <c r="OPD20" s="107"/>
      <c r="OPE20" s="183"/>
      <c r="OPF20" s="107"/>
      <c r="OPG20" s="183"/>
      <c r="OPH20" s="107"/>
      <c r="OPI20" s="183"/>
      <c r="OPJ20" s="107"/>
      <c r="OPK20" s="183"/>
      <c r="OPL20" s="107"/>
      <c r="OPM20" s="183"/>
      <c r="OPN20" s="107"/>
      <c r="OPO20" s="183"/>
      <c r="OPP20" s="107"/>
      <c r="OPQ20" s="183"/>
      <c r="OPR20" s="107"/>
      <c r="OPS20" s="183"/>
      <c r="OPT20" s="107"/>
      <c r="OPU20" s="183"/>
      <c r="OPV20" s="107"/>
      <c r="OPW20" s="183"/>
      <c r="OPX20" s="107"/>
      <c r="OPY20" s="183"/>
      <c r="OPZ20" s="107"/>
      <c r="OQA20" s="183"/>
      <c r="OQB20" s="107"/>
      <c r="OQC20" s="183"/>
      <c r="OQD20" s="107"/>
      <c r="OQE20" s="183"/>
      <c r="OQF20" s="107"/>
      <c r="OQG20" s="183"/>
      <c r="OQH20" s="107"/>
      <c r="OQI20" s="183"/>
      <c r="OQJ20" s="107"/>
      <c r="OQK20" s="183"/>
      <c r="OQL20" s="107"/>
      <c r="OQM20" s="183"/>
      <c r="OQN20" s="107"/>
      <c r="OQO20" s="183"/>
      <c r="OQP20" s="107"/>
      <c r="OQQ20" s="183"/>
      <c r="OQR20" s="107"/>
      <c r="OQS20" s="183"/>
      <c r="OQT20" s="107"/>
      <c r="OQU20" s="183"/>
      <c r="OQV20" s="107"/>
      <c r="OQW20" s="183"/>
      <c r="OQX20" s="107"/>
      <c r="OQY20" s="183"/>
      <c r="OQZ20" s="107"/>
      <c r="ORA20" s="183"/>
      <c r="ORB20" s="107"/>
      <c r="ORC20" s="183"/>
      <c r="ORD20" s="107"/>
      <c r="ORE20" s="183"/>
      <c r="ORF20" s="107"/>
      <c r="ORG20" s="183"/>
      <c r="ORH20" s="107"/>
      <c r="ORI20" s="183"/>
      <c r="ORJ20" s="107"/>
      <c r="ORK20" s="183"/>
      <c r="ORL20" s="107"/>
      <c r="ORM20" s="183"/>
      <c r="ORN20" s="107"/>
      <c r="ORO20" s="183"/>
      <c r="ORP20" s="107"/>
      <c r="ORQ20" s="183"/>
      <c r="ORR20" s="107"/>
      <c r="ORS20" s="183"/>
      <c r="ORT20" s="107"/>
      <c r="ORU20" s="183"/>
      <c r="ORV20" s="107"/>
      <c r="ORW20" s="183"/>
      <c r="ORX20" s="107"/>
      <c r="ORY20" s="183"/>
      <c r="ORZ20" s="107"/>
      <c r="OSA20" s="183"/>
      <c r="OSB20" s="107"/>
      <c r="OSC20" s="183"/>
      <c r="OSD20" s="107"/>
      <c r="OSE20" s="183"/>
      <c r="OSF20" s="107"/>
      <c r="OSG20" s="183"/>
      <c r="OSH20" s="107"/>
      <c r="OSI20" s="183"/>
      <c r="OSJ20" s="107"/>
      <c r="OSK20" s="183"/>
      <c r="OSL20" s="107"/>
      <c r="OSM20" s="183"/>
      <c r="OSN20" s="107"/>
      <c r="OSO20" s="183"/>
      <c r="OSP20" s="107"/>
      <c r="OSQ20" s="183"/>
      <c r="OSR20" s="107"/>
      <c r="OSS20" s="183"/>
      <c r="OST20" s="107"/>
      <c r="OSU20" s="183"/>
      <c r="OSV20" s="107"/>
      <c r="OSW20" s="183"/>
      <c r="OSX20" s="107"/>
      <c r="OSY20" s="183"/>
      <c r="OSZ20" s="107"/>
      <c r="OTA20" s="183"/>
      <c r="OTB20" s="107"/>
      <c r="OTC20" s="183"/>
      <c r="OTD20" s="107"/>
      <c r="OTE20" s="183"/>
      <c r="OTF20" s="107"/>
      <c r="OTG20" s="183"/>
      <c r="OTH20" s="107"/>
      <c r="OTI20" s="183"/>
      <c r="OTJ20" s="107"/>
      <c r="OTK20" s="183"/>
      <c r="OTL20" s="107"/>
      <c r="OTM20" s="183"/>
      <c r="OTN20" s="107"/>
      <c r="OTO20" s="183"/>
      <c r="OTP20" s="107"/>
      <c r="OTQ20" s="183"/>
      <c r="OTR20" s="107"/>
      <c r="OTS20" s="183"/>
      <c r="OTT20" s="107"/>
      <c r="OTU20" s="183"/>
      <c r="OTV20" s="107"/>
      <c r="OTW20" s="183"/>
      <c r="OTX20" s="107"/>
      <c r="OTY20" s="183"/>
      <c r="OTZ20" s="107"/>
      <c r="OUA20" s="183"/>
      <c r="OUB20" s="107"/>
      <c r="OUC20" s="183"/>
      <c r="OUD20" s="107"/>
      <c r="OUE20" s="183"/>
      <c r="OUF20" s="107"/>
      <c r="OUG20" s="183"/>
      <c r="OUH20" s="107"/>
      <c r="OUI20" s="183"/>
      <c r="OUJ20" s="107"/>
      <c r="OUK20" s="183"/>
      <c r="OUL20" s="107"/>
      <c r="OUM20" s="183"/>
      <c r="OUN20" s="107"/>
      <c r="OUO20" s="183"/>
      <c r="OUP20" s="107"/>
      <c r="OUQ20" s="183"/>
      <c r="OUR20" s="107"/>
      <c r="OUS20" s="183"/>
      <c r="OUT20" s="107"/>
      <c r="OUU20" s="183"/>
      <c r="OUV20" s="107"/>
      <c r="OUW20" s="183"/>
      <c r="OUX20" s="107"/>
      <c r="OUY20" s="183"/>
      <c r="OUZ20" s="107"/>
      <c r="OVA20" s="183"/>
      <c r="OVB20" s="107"/>
      <c r="OVC20" s="183"/>
      <c r="OVD20" s="107"/>
      <c r="OVE20" s="183"/>
      <c r="OVF20" s="107"/>
      <c r="OVG20" s="183"/>
      <c r="OVH20" s="107"/>
      <c r="OVI20" s="183"/>
      <c r="OVJ20" s="107"/>
      <c r="OVK20" s="183"/>
      <c r="OVL20" s="107"/>
      <c r="OVM20" s="183"/>
      <c r="OVN20" s="107"/>
      <c r="OVO20" s="183"/>
      <c r="OVP20" s="107"/>
      <c r="OVQ20" s="183"/>
      <c r="OVR20" s="107"/>
      <c r="OVS20" s="183"/>
      <c r="OVT20" s="107"/>
      <c r="OVU20" s="183"/>
      <c r="OVV20" s="107"/>
      <c r="OVW20" s="183"/>
      <c r="OVX20" s="107"/>
      <c r="OVY20" s="183"/>
      <c r="OVZ20" s="107"/>
      <c r="OWA20" s="183"/>
      <c r="OWB20" s="107"/>
      <c r="OWC20" s="183"/>
      <c r="OWD20" s="107"/>
      <c r="OWE20" s="183"/>
      <c r="OWF20" s="107"/>
      <c r="OWG20" s="183"/>
      <c r="OWH20" s="107"/>
      <c r="OWI20" s="183"/>
      <c r="OWJ20" s="107"/>
      <c r="OWK20" s="183"/>
      <c r="OWL20" s="107"/>
      <c r="OWM20" s="183"/>
      <c r="OWN20" s="107"/>
      <c r="OWO20" s="183"/>
      <c r="OWP20" s="107"/>
      <c r="OWQ20" s="183"/>
      <c r="OWR20" s="107"/>
      <c r="OWS20" s="183"/>
      <c r="OWT20" s="107"/>
      <c r="OWU20" s="183"/>
      <c r="OWV20" s="107"/>
      <c r="OWW20" s="183"/>
      <c r="OWX20" s="107"/>
      <c r="OWY20" s="183"/>
      <c r="OWZ20" s="107"/>
      <c r="OXA20" s="183"/>
      <c r="OXB20" s="107"/>
      <c r="OXC20" s="183"/>
      <c r="OXD20" s="107"/>
      <c r="OXE20" s="183"/>
      <c r="OXF20" s="107"/>
      <c r="OXG20" s="183"/>
      <c r="OXH20" s="107"/>
      <c r="OXI20" s="183"/>
      <c r="OXJ20" s="107"/>
      <c r="OXK20" s="183"/>
      <c r="OXL20" s="107"/>
      <c r="OXM20" s="183"/>
      <c r="OXN20" s="107"/>
      <c r="OXO20" s="183"/>
      <c r="OXP20" s="107"/>
      <c r="OXQ20" s="183"/>
      <c r="OXR20" s="107"/>
      <c r="OXS20" s="183"/>
      <c r="OXT20" s="107"/>
      <c r="OXU20" s="183"/>
      <c r="OXV20" s="107"/>
      <c r="OXW20" s="183"/>
      <c r="OXX20" s="107"/>
      <c r="OXY20" s="183"/>
      <c r="OXZ20" s="107"/>
      <c r="OYA20" s="183"/>
      <c r="OYB20" s="107"/>
      <c r="OYC20" s="183"/>
      <c r="OYD20" s="107"/>
      <c r="OYE20" s="183"/>
      <c r="OYF20" s="107"/>
      <c r="OYG20" s="183"/>
      <c r="OYH20" s="107"/>
      <c r="OYI20" s="183"/>
      <c r="OYJ20" s="107"/>
      <c r="OYK20" s="183"/>
      <c r="OYL20" s="107"/>
      <c r="OYM20" s="183"/>
      <c r="OYN20" s="107"/>
      <c r="OYO20" s="183"/>
      <c r="OYP20" s="107"/>
      <c r="OYQ20" s="183"/>
      <c r="OYR20" s="107"/>
      <c r="OYS20" s="183"/>
      <c r="OYT20" s="107"/>
      <c r="OYU20" s="183"/>
      <c r="OYV20" s="107"/>
      <c r="OYW20" s="183"/>
      <c r="OYX20" s="107"/>
      <c r="OYY20" s="183"/>
      <c r="OYZ20" s="107"/>
      <c r="OZA20" s="183"/>
      <c r="OZB20" s="107"/>
      <c r="OZC20" s="183"/>
      <c r="OZD20" s="107"/>
      <c r="OZE20" s="183"/>
      <c r="OZF20" s="107"/>
      <c r="OZG20" s="183"/>
      <c r="OZH20" s="107"/>
      <c r="OZI20" s="183"/>
      <c r="OZJ20" s="107"/>
      <c r="OZK20" s="183"/>
      <c r="OZL20" s="107"/>
      <c r="OZM20" s="183"/>
      <c r="OZN20" s="107"/>
      <c r="OZO20" s="183"/>
      <c r="OZP20" s="107"/>
      <c r="OZQ20" s="183"/>
      <c r="OZR20" s="107"/>
      <c r="OZS20" s="183"/>
      <c r="OZT20" s="107"/>
      <c r="OZU20" s="183"/>
      <c r="OZV20" s="107"/>
      <c r="OZW20" s="183"/>
      <c r="OZX20" s="107"/>
      <c r="OZY20" s="183"/>
      <c r="OZZ20" s="107"/>
      <c r="PAA20" s="183"/>
      <c r="PAB20" s="107"/>
      <c r="PAC20" s="183"/>
      <c r="PAD20" s="107"/>
      <c r="PAE20" s="183"/>
      <c r="PAF20" s="107"/>
      <c r="PAG20" s="183"/>
      <c r="PAH20" s="107"/>
      <c r="PAI20" s="183"/>
      <c r="PAJ20" s="107"/>
      <c r="PAK20" s="183"/>
      <c r="PAL20" s="107"/>
      <c r="PAM20" s="183"/>
      <c r="PAN20" s="107"/>
      <c r="PAO20" s="183"/>
      <c r="PAP20" s="107"/>
      <c r="PAQ20" s="183"/>
      <c r="PAR20" s="107"/>
      <c r="PAS20" s="183"/>
      <c r="PAT20" s="107"/>
      <c r="PAU20" s="183"/>
      <c r="PAV20" s="107"/>
      <c r="PAW20" s="183"/>
      <c r="PAX20" s="107"/>
      <c r="PAY20" s="183"/>
      <c r="PAZ20" s="107"/>
      <c r="PBA20" s="183"/>
      <c r="PBB20" s="107"/>
      <c r="PBC20" s="183"/>
      <c r="PBD20" s="107"/>
      <c r="PBE20" s="183"/>
      <c r="PBF20" s="107"/>
      <c r="PBG20" s="183"/>
      <c r="PBH20" s="107"/>
      <c r="PBI20" s="183"/>
      <c r="PBJ20" s="107"/>
      <c r="PBK20" s="183"/>
      <c r="PBL20" s="107"/>
      <c r="PBM20" s="183"/>
      <c r="PBN20" s="107"/>
      <c r="PBO20" s="183"/>
      <c r="PBP20" s="107"/>
      <c r="PBQ20" s="183"/>
      <c r="PBR20" s="107"/>
      <c r="PBS20" s="183"/>
      <c r="PBT20" s="107"/>
      <c r="PBU20" s="183"/>
      <c r="PBV20" s="107"/>
      <c r="PBW20" s="183"/>
      <c r="PBX20" s="107"/>
      <c r="PBY20" s="183"/>
      <c r="PBZ20" s="107"/>
      <c r="PCA20" s="183"/>
      <c r="PCB20" s="107"/>
      <c r="PCC20" s="183"/>
      <c r="PCD20" s="107"/>
      <c r="PCE20" s="183"/>
      <c r="PCF20" s="107"/>
      <c r="PCG20" s="183"/>
      <c r="PCH20" s="107"/>
      <c r="PCI20" s="183"/>
      <c r="PCJ20" s="107"/>
      <c r="PCK20" s="183"/>
      <c r="PCL20" s="107"/>
      <c r="PCM20" s="183"/>
      <c r="PCN20" s="107"/>
      <c r="PCO20" s="183"/>
      <c r="PCP20" s="107"/>
      <c r="PCQ20" s="183"/>
      <c r="PCR20" s="107"/>
      <c r="PCS20" s="183"/>
      <c r="PCT20" s="107"/>
      <c r="PCU20" s="183"/>
      <c r="PCV20" s="107"/>
      <c r="PCW20" s="183"/>
      <c r="PCX20" s="107"/>
      <c r="PCY20" s="183"/>
      <c r="PCZ20" s="107"/>
      <c r="PDA20" s="183"/>
      <c r="PDB20" s="107"/>
      <c r="PDC20" s="183"/>
      <c r="PDD20" s="107"/>
      <c r="PDE20" s="183"/>
      <c r="PDF20" s="107"/>
      <c r="PDG20" s="183"/>
      <c r="PDH20" s="107"/>
      <c r="PDI20" s="183"/>
      <c r="PDJ20" s="107"/>
      <c r="PDK20" s="183"/>
      <c r="PDL20" s="107"/>
      <c r="PDM20" s="183"/>
      <c r="PDN20" s="107"/>
      <c r="PDO20" s="183"/>
      <c r="PDP20" s="107"/>
      <c r="PDQ20" s="183"/>
      <c r="PDR20" s="107"/>
      <c r="PDS20" s="183"/>
      <c r="PDT20" s="107"/>
      <c r="PDU20" s="183"/>
      <c r="PDV20" s="107"/>
      <c r="PDW20" s="183"/>
      <c r="PDX20" s="107"/>
      <c r="PDY20" s="183"/>
      <c r="PDZ20" s="107"/>
      <c r="PEA20" s="183"/>
      <c r="PEB20" s="107"/>
      <c r="PEC20" s="183"/>
      <c r="PED20" s="107"/>
      <c r="PEE20" s="183"/>
      <c r="PEF20" s="107"/>
      <c r="PEG20" s="183"/>
      <c r="PEH20" s="107"/>
      <c r="PEI20" s="183"/>
      <c r="PEJ20" s="107"/>
      <c r="PEK20" s="183"/>
      <c r="PEL20" s="107"/>
      <c r="PEM20" s="183"/>
      <c r="PEN20" s="107"/>
      <c r="PEO20" s="183"/>
      <c r="PEP20" s="107"/>
      <c r="PEQ20" s="183"/>
      <c r="PER20" s="107"/>
      <c r="PES20" s="183"/>
      <c r="PET20" s="107"/>
      <c r="PEU20" s="183"/>
      <c r="PEV20" s="107"/>
      <c r="PEW20" s="183"/>
      <c r="PEX20" s="107"/>
      <c r="PEY20" s="183"/>
      <c r="PEZ20" s="107"/>
      <c r="PFA20" s="183"/>
      <c r="PFB20" s="107"/>
      <c r="PFC20" s="183"/>
      <c r="PFD20" s="107"/>
      <c r="PFE20" s="183"/>
      <c r="PFF20" s="107"/>
      <c r="PFG20" s="183"/>
      <c r="PFH20" s="107"/>
      <c r="PFI20" s="183"/>
      <c r="PFJ20" s="107"/>
      <c r="PFK20" s="183"/>
      <c r="PFL20" s="107"/>
      <c r="PFM20" s="183"/>
      <c r="PFN20" s="107"/>
      <c r="PFO20" s="183"/>
      <c r="PFP20" s="107"/>
      <c r="PFQ20" s="183"/>
      <c r="PFR20" s="107"/>
      <c r="PFS20" s="183"/>
      <c r="PFT20" s="107"/>
      <c r="PFU20" s="183"/>
      <c r="PFV20" s="107"/>
      <c r="PFW20" s="183"/>
      <c r="PFX20" s="107"/>
      <c r="PFY20" s="183"/>
      <c r="PFZ20" s="107"/>
      <c r="PGA20" s="183"/>
      <c r="PGB20" s="107"/>
      <c r="PGC20" s="183"/>
      <c r="PGD20" s="107"/>
      <c r="PGE20" s="183"/>
      <c r="PGF20" s="107"/>
      <c r="PGG20" s="183"/>
      <c r="PGH20" s="107"/>
      <c r="PGI20" s="183"/>
      <c r="PGJ20" s="107"/>
      <c r="PGK20" s="183"/>
      <c r="PGL20" s="107"/>
      <c r="PGM20" s="183"/>
      <c r="PGN20" s="107"/>
      <c r="PGO20" s="183"/>
      <c r="PGP20" s="107"/>
      <c r="PGQ20" s="183"/>
      <c r="PGR20" s="107"/>
      <c r="PGS20" s="183"/>
      <c r="PGT20" s="107"/>
      <c r="PGU20" s="183"/>
      <c r="PGV20" s="107"/>
      <c r="PGW20" s="183"/>
      <c r="PGX20" s="107"/>
      <c r="PGY20" s="183"/>
      <c r="PGZ20" s="107"/>
      <c r="PHA20" s="183"/>
      <c r="PHB20" s="107"/>
      <c r="PHC20" s="183"/>
      <c r="PHD20" s="107"/>
      <c r="PHE20" s="183"/>
      <c r="PHF20" s="107"/>
      <c r="PHG20" s="183"/>
      <c r="PHH20" s="107"/>
      <c r="PHI20" s="183"/>
      <c r="PHJ20" s="107"/>
      <c r="PHK20" s="183"/>
      <c r="PHL20" s="107"/>
      <c r="PHM20" s="183"/>
      <c r="PHN20" s="107"/>
      <c r="PHO20" s="183"/>
      <c r="PHP20" s="107"/>
      <c r="PHQ20" s="183"/>
      <c r="PHR20" s="107"/>
      <c r="PHS20" s="183"/>
      <c r="PHT20" s="107"/>
      <c r="PHU20" s="183"/>
      <c r="PHV20" s="107"/>
      <c r="PHW20" s="183"/>
      <c r="PHX20" s="107"/>
      <c r="PHY20" s="183"/>
      <c r="PHZ20" s="107"/>
      <c r="PIA20" s="183"/>
      <c r="PIB20" s="107"/>
      <c r="PIC20" s="183"/>
      <c r="PID20" s="107"/>
      <c r="PIE20" s="183"/>
      <c r="PIF20" s="107"/>
      <c r="PIG20" s="183"/>
      <c r="PIH20" s="107"/>
      <c r="PII20" s="183"/>
      <c r="PIJ20" s="107"/>
      <c r="PIK20" s="183"/>
      <c r="PIL20" s="107"/>
      <c r="PIM20" s="183"/>
      <c r="PIN20" s="107"/>
      <c r="PIO20" s="183"/>
      <c r="PIP20" s="107"/>
      <c r="PIQ20" s="183"/>
      <c r="PIR20" s="107"/>
      <c r="PIS20" s="183"/>
      <c r="PIT20" s="107"/>
      <c r="PIU20" s="183"/>
      <c r="PIV20" s="107"/>
      <c r="PIW20" s="183"/>
      <c r="PIX20" s="107"/>
      <c r="PIY20" s="183"/>
      <c r="PIZ20" s="107"/>
      <c r="PJA20" s="183"/>
      <c r="PJB20" s="107"/>
      <c r="PJC20" s="183"/>
      <c r="PJD20" s="107"/>
      <c r="PJE20" s="183"/>
      <c r="PJF20" s="107"/>
      <c r="PJG20" s="183"/>
      <c r="PJH20" s="107"/>
      <c r="PJI20" s="183"/>
      <c r="PJJ20" s="107"/>
      <c r="PJK20" s="183"/>
      <c r="PJL20" s="107"/>
      <c r="PJM20" s="183"/>
      <c r="PJN20" s="107"/>
      <c r="PJO20" s="183"/>
      <c r="PJP20" s="107"/>
      <c r="PJQ20" s="183"/>
      <c r="PJR20" s="107"/>
      <c r="PJS20" s="183"/>
      <c r="PJT20" s="107"/>
      <c r="PJU20" s="183"/>
      <c r="PJV20" s="107"/>
      <c r="PJW20" s="183"/>
      <c r="PJX20" s="107"/>
      <c r="PJY20" s="183"/>
      <c r="PJZ20" s="107"/>
      <c r="PKA20" s="183"/>
      <c r="PKB20" s="107"/>
      <c r="PKC20" s="183"/>
      <c r="PKD20" s="107"/>
      <c r="PKE20" s="183"/>
      <c r="PKF20" s="107"/>
      <c r="PKG20" s="183"/>
      <c r="PKH20" s="107"/>
      <c r="PKI20" s="183"/>
      <c r="PKJ20" s="107"/>
      <c r="PKK20" s="183"/>
      <c r="PKL20" s="107"/>
      <c r="PKM20" s="183"/>
      <c r="PKN20" s="107"/>
      <c r="PKO20" s="183"/>
      <c r="PKP20" s="107"/>
      <c r="PKQ20" s="183"/>
      <c r="PKR20" s="107"/>
      <c r="PKS20" s="183"/>
      <c r="PKT20" s="107"/>
      <c r="PKU20" s="183"/>
      <c r="PKV20" s="107"/>
      <c r="PKW20" s="183"/>
      <c r="PKX20" s="107"/>
      <c r="PKY20" s="183"/>
      <c r="PKZ20" s="107"/>
      <c r="PLA20" s="183"/>
      <c r="PLB20" s="107"/>
      <c r="PLC20" s="183"/>
      <c r="PLD20" s="107"/>
      <c r="PLE20" s="183"/>
      <c r="PLF20" s="107"/>
      <c r="PLG20" s="183"/>
      <c r="PLH20" s="107"/>
      <c r="PLI20" s="183"/>
      <c r="PLJ20" s="107"/>
      <c r="PLK20" s="183"/>
      <c r="PLL20" s="107"/>
      <c r="PLM20" s="183"/>
      <c r="PLN20" s="107"/>
      <c r="PLO20" s="183"/>
      <c r="PLP20" s="107"/>
      <c r="PLQ20" s="183"/>
      <c r="PLR20" s="107"/>
      <c r="PLS20" s="183"/>
      <c r="PLT20" s="107"/>
      <c r="PLU20" s="183"/>
      <c r="PLV20" s="107"/>
      <c r="PLW20" s="183"/>
      <c r="PLX20" s="107"/>
      <c r="PLY20" s="183"/>
      <c r="PLZ20" s="107"/>
      <c r="PMA20" s="183"/>
      <c r="PMB20" s="107"/>
      <c r="PMC20" s="183"/>
      <c r="PMD20" s="107"/>
      <c r="PME20" s="183"/>
      <c r="PMF20" s="107"/>
      <c r="PMG20" s="183"/>
      <c r="PMH20" s="107"/>
      <c r="PMI20" s="183"/>
      <c r="PMJ20" s="107"/>
      <c r="PMK20" s="183"/>
      <c r="PML20" s="107"/>
      <c r="PMM20" s="183"/>
      <c r="PMN20" s="107"/>
      <c r="PMO20" s="183"/>
      <c r="PMP20" s="107"/>
      <c r="PMQ20" s="183"/>
      <c r="PMR20" s="107"/>
      <c r="PMS20" s="183"/>
      <c r="PMT20" s="107"/>
      <c r="PMU20" s="183"/>
      <c r="PMV20" s="107"/>
      <c r="PMW20" s="183"/>
      <c r="PMX20" s="107"/>
      <c r="PMY20" s="183"/>
      <c r="PMZ20" s="107"/>
      <c r="PNA20" s="183"/>
      <c r="PNB20" s="107"/>
      <c r="PNC20" s="183"/>
      <c r="PND20" s="107"/>
      <c r="PNE20" s="183"/>
      <c r="PNF20" s="107"/>
      <c r="PNG20" s="183"/>
      <c r="PNH20" s="107"/>
      <c r="PNI20" s="183"/>
      <c r="PNJ20" s="107"/>
      <c r="PNK20" s="183"/>
      <c r="PNL20" s="107"/>
      <c r="PNM20" s="183"/>
      <c r="PNN20" s="107"/>
      <c r="PNO20" s="183"/>
      <c r="PNP20" s="107"/>
      <c r="PNQ20" s="183"/>
      <c r="PNR20" s="107"/>
      <c r="PNS20" s="183"/>
      <c r="PNT20" s="107"/>
      <c r="PNU20" s="183"/>
      <c r="PNV20" s="107"/>
      <c r="PNW20" s="183"/>
      <c r="PNX20" s="107"/>
      <c r="PNY20" s="183"/>
      <c r="PNZ20" s="107"/>
      <c r="POA20" s="183"/>
      <c r="POB20" s="107"/>
      <c r="POC20" s="183"/>
      <c r="POD20" s="107"/>
      <c r="POE20" s="183"/>
      <c r="POF20" s="107"/>
      <c r="POG20" s="183"/>
      <c r="POH20" s="107"/>
      <c r="POI20" s="183"/>
      <c r="POJ20" s="107"/>
      <c r="POK20" s="183"/>
      <c r="POL20" s="107"/>
      <c r="POM20" s="183"/>
      <c r="PON20" s="107"/>
      <c r="POO20" s="183"/>
      <c r="POP20" s="107"/>
      <c r="POQ20" s="183"/>
      <c r="POR20" s="107"/>
      <c r="POS20" s="183"/>
      <c r="POT20" s="107"/>
      <c r="POU20" s="183"/>
      <c r="POV20" s="107"/>
      <c r="POW20" s="183"/>
      <c r="POX20" s="107"/>
      <c r="POY20" s="183"/>
      <c r="POZ20" s="107"/>
      <c r="PPA20" s="183"/>
      <c r="PPB20" s="107"/>
      <c r="PPC20" s="183"/>
      <c r="PPD20" s="107"/>
      <c r="PPE20" s="183"/>
      <c r="PPF20" s="107"/>
      <c r="PPG20" s="183"/>
      <c r="PPH20" s="107"/>
      <c r="PPI20" s="183"/>
      <c r="PPJ20" s="107"/>
      <c r="PPK20" s="183"/>
      <c r="PPL20" s="107"/>
      <c r="PPM20" s="183"/>
      <c r="PPN20" s="107"/>
      <c r="PPO20" s="183"/>
      <c r="PPP20" s="107"/>
      <c r="PPQ20" s="183"/>
      <c r="PPR20" s="107"/>
      <c r="PPS20" s="183"/>
      <c r="PPT20" s="107"/>
      <c r="PPU20" s="183"/>
      <c r="PPV20" s="107"/>
      <c r="PPW20" s="183"/>
      <c r="PPX20" s="107"/>
      <c r="PPY20" s="183"/>
      <c r="PPZ20" s="107"/>
      <c r="PQA20" s="183"/>
      <c r="PQB20" s="107"/>
      <c r="PQC20" s="183"/>
      <c r="PQD20" s="107"/>
      <c r="PQE20" s="183"/>
      <c r="PQF20" s="107"/>
      <c r="PQG20" s="183"/>
      <c r="PQH20" s="107"/>
      <c r="PQI20" s="183"/>
      <c r="PQJ20" s="107"/>
      <c r="PQK20" s="183"/>
      <c r="PQL20" s="107"/>
      <c r="PQM20" s="183"/>
      <c r="PQN20" s="107"/>
      <c r="PQO20" s="183"/>
      <c r="PQP20" s="107"/>
      <c r="PQQ20" s="183"/>
      <c r="PQR20" s="107"/>
      <c r="PQS20" s="183"/>
      <c r="PQT20" s="107"/>
      <c r="PQU20" s="183"/>
      <c r="PQV20" s="107"/>
      <c r="PQW20" s="183"/>
      <c r="PQX20" s="107"/>
      <c r="PQY20" s="183"/>
      <c r="PQZ20" s="107"/>
      <c r="PRA20" s="183"/>
      <c r="PRB20" s="107"/>
      <c r="PRC20" s="183"/>
      <c r="PRD20" s="107"/>
      <c r="PRE20" s="183"/>
      <c r="PRF20" s="107"/>
      <c r="PRG20" s="183"/>
      <c r="PRH20" s="107"/>
      <c r="PRI20" s="183"/>
      <c r="PRJ20" s="107"/>
      <c r="PRK20" s="183"/>
      <c r="PRL20" s="107"/>
      <c r="PRM20" s="183"/>
      <c r="PRN20" s="107"/>
      <c r="PRO20" s="183"/>
      <c r="PRP20" s="107"/>
      <c r="PRQ20" s="183"/>
      <c r="PRR20" s="107"/>
      <c r="PRS20" s="183"/>
      <c r="PRT20" s="107"/>
      <c r="PRU20" s="183"/>
      <c r="PRV20" s="107"/>
      <c r="PRW20" s="183"/>
      <c r="PRX20" s="107"/>
      <c r="PRY20" s="183"/>
      <c r="PRZ20" s="107"/>
      <c r="PSA20" s="183"/>
      <c r="PSB20" s="107"/>
      <c r="PSC20" s="183"/>
      <c r="PSD20" s="107"/>
      <c r="PSE20" s="183"/>
      <c r="PSF20" s="107"/>
      <c r="PSG20" s="183"/>
      <c r="PSH20" s="107"/>
      <c r="PSI20" s="183"/>
      <c r="PSJ20" s="107"/>
      <c r="PSK20" s="183"/>
      <c r="PSL20" s="107"/>
      <c r="PSM20" s="183"/>
      <c r="PSN20" s="107"/>
      <c r="PSO20" s="183"/>
      <c r="PSP20" s="107"/>
      <c r="PSQ20" s="183"/>
      <c r="PSR20" s="107"/>
      <c r="PSS20" s="183"/>
      <c r="PST20" s="107"/>
      <c r="PSU20" s="183"/>
      <c r="PSV20" s="107"/>
      <c r="PSW20" s="183"/>
      <c r="PSX20" s="107"/>
      <c r="PSY20" s="183"/>
      <c r="PSZ20" s="107"/>
      <c r="PTA20" s="183"/>
      <c r="PTB20" s="107"/>
      <c r="PTC20" s="183"/>
      <c r="PTD20" s="107"/>
      <c r="PTE20" s="183"/>
      <c r="PTF20" s="107"/>
      <c r="PTG20" s="183"/>
      <c r="PTH20" s="107"/>
      <c r="PTI20" s="183"/>
      <c r="PTJ20" s="107"/>
      <c r="PTK20" s="183"/>
      <c r="PTL20" s="107"/>
      <c r="PTM20" s="183"/>
      <c r="PTN20" s="107"/>
      <c r="PTO20" s="183"/>
      <c r="PTP20" s="107"/>
      <c r="PTQ20" s="183"/>
      <c r="PTR20" s="107"/>
      <c r="PTS20" s="183"/>
      <c r="PTT20" s="107"/>
      <c r="PTU20" s="183"/>
      <c r="PTV20" s="107"/>
      <c r="PTW20" s="183"/>
      <c r="PTX20" s="107"/>
      <c r="PTY20" s="183"/>
      <c r="PTZ20" s="107"/>
      <c r="PUA20" s="183"/>
      <c r="PUB20" s="107"/>
      <c r="PUC20" s="183"/>
      <c r="PUD20" s="107"/>
      <c r="PUE20" s="183"/>
      <c r="PUF20" s="107"/>
      <c r="PUG20" s="183"/>
      <c r="PUH20" s="107"/>
      <c r="PUI20" s="183"/>
      <c r="PUJ20" s="107"/>
      <c r="PUK20" s="183"/>
      <c r="PUL20" s="107"/>
      <c r="PUM20" s="183"/>
      <c r="PUN20" s="107"/>
      <c r="PUO20" s="183"/>
      <c r="PUP20" s="107"/>
      <c r="PUQ20" s="183"/>
      <c r="PUR20" s="107"/>
      <c r="PUS20" s="183"/>
      <c r="PUT20" s="107"/>
      <c r="PUU20" s="183"/>
      <c r="PUV20" s="107"/>
      <c r="PUW20" s="183"/>
      <c r="PUX20" s="107"/>
      <c r="PUY20" s="183"/>
      <c r="PUZ20" s="107"/>
      <c r="PVA20" s="183"/>
      <c r="PVB20" s="107"/>
      <c r="PVC20" s="183"/>
      <c r="PVD20" s="107"/>
      <c r="PVE20" s="183"/>
      <c r="PVF20" s="107"/>
      <c r="PVG20" s="183"/>
      <c r="PVH20" s="107"/>
      <c r="PVI20" s="183"/>
      <c r="PVJ20" s="107"/>
      <c r="PVK20" s="183"/>
      <c r="PVL20" s="107"/>
      <c r="PVM20" s="183"/>
      <c r="PVN20" s="107"/>
      <c r="PVO20" s="183"/>
      <c r="PVP20" s="107"/>
      <c r="PVQ20" s="183"/>
      <c r="PVR20" s="107"/>
      <c r="PVS20" s="183"/>
      <c r="PVT20" s="107"/>
      <c r="PVU20" s="183"/>
      <c r="PVV20" s="107"/>
      <c r="PVW20" s="183"/>
      <c r="PVX20" s="107"/>
      <c r="PVY20" s="183"/>
      <c r="PVZ20" s="107"/>
      <c r="PWA20" s="183"/>
      <c r="PWB20" s="107"/>
      <c r="PWC20" s="183"/>
      <c r="PWD20" s="107"/>
      <c r="PWE20" s="183"/>
      <c r="PWF20" s="107"/>
      <c r="PWG20" s="183"/>
      <c r="PWH20" s="107"/>
      <c r="PWI20" s="183"/>
      <c r="PWJ20" s="107"/>
      <c r="PWK20" s="183"/>
      <c r="PWL20" s="107"/>
      <c r="PWM20" s="183"/>
      <c r="PWN20" s="107"/>
      <c r="PWO20" s="183"/>
      <c r="PWP20" s="107"/>
      <c r="PWQ20" s="183"/>
      <c r="PWR20" s="107"/>
      <c r="PWS20" s="183"/>
      <c r="PWT20" s="107"/>
      <c r="PWU20" s="183"/>
      <c r="PWV20" s="107"/>
      <c r="PWW20" s="183"/>
      <c r="PWX20" s="107"/>
      <c r="PWY20" s="183"/>
      <c r="PWZ20" s="107"/>
      <c r="PXA20" s="183"/>
      <c r="PXB20" s="107"/>
      <c r="PXC20" s="183"/>
      <c r="PXD20" s="107"/>
      <c r="PXE20" s="183"/>
      <c r="PXF20" s="107"/>
      <c r="PXG20" s="183"/>
      <c r="PXH20" s="107"/>
      <c r="PXI20" s="183"/>
      <c r="PXJ20" s="107"/>
      <c r="PXK20" s="183"/>
      <c r="PXL20" s="107"/>
      <c r="PXM20" s="183"/>
      <c r="PXN20" s="107"/>
      <c r="PXO20" s="183"/>
      <c r="PXP20" s="107"/>
      <c r="PXQ20" s="183"/>
      <c r="PXR20" s="107"/>
      <c r="PXS20" s="183"/>
      <c r="PXT20" s="107"/>
      <c r="PXU20" s="183"/>
      <c r="PXV20" s="107"/>
      <c r="PXW20" s="183"/>
      <c r="PXX20" s="107"/>
      <c r="PXY20" s="183"/>
      <c r="PXZ20" s="107"/>
      <c r="PYA20" s="183"/>
      <c r="PYB20" s="107"/>
      <c r="PYC20" s="183"/>
      <c r="PYD20" s="107"/>
      <c r="PYE20" s="183"/>
      <c r="PYF20" s="107"/>
      <c r="PYG20" s="183"/>
      <c r="PYH20" s="107"/>
      <c r="PYI20" s="183"/>
      <c r="PYJ20" s="107"/>
      <c r="PYK20" s="183"/>
      <c r="PYL20" s="107"/>
      <c r="PYM20" s="183"/>
      <c r="PYN20" s="107"/>
      <c r="PYO20" s="183"/>
      <c r="PYP20" s="107"/>
      <c r="PYQ20" s="183"/>
      <c r="PYR20" s="107"/>
      <c r="PYS20" s="183"/>
      <c r="PYT20" s="107"/>
      <c r="PYU20" s="183"/>
      <c r="PYV20" s="107"/>
      <c r="PYW20" s="183"/>
      <c r="PYX20" s="107"/>
      <c r="PYY20" s="183"/>
      <c r="PYZ20" s="107"/>
      <c r="PZA20" s="183"/>
      <c r="PZB20" s="107"/>
      <c r="PZC20" s="183"/>
      <c r="PZD20" s="107"/>
      <c r="PZE20" s="183"/>
      <c r="PZF20" s="107"/>
      <c r="PZG20" s="183"/>
      <c r="PZH20" s="107"/>
      <c r="PZI20" s="183"/>
      <c r="PZJ20" s="107"/>
      <c r="PZK20" s="183"/>
      <c r="PZL20" s="107"/>
      <c r="PZM20" s="183"/>
      <c r="PZN20" s="107"/>
      <c r="PZO20" s="183"/>
      <c r="PZP20" s="107"/>
      <c r="PZQ20" s="183"/>
      <c r="PZR20" s="107"/>
      <c r="PZS20" s="183"/>
      <c r="PZT20" s="107"/>
      <c r="PZU20" s="183"/>
      <c r="PZV20" s="107"/>
      <c r="PZW20" s="183"/>
      <c r="PZX20" s="107"/>
      <c r="PZY20" s="183"/>
      <c r="PZZ20" s="107"/>
      <c r="QAA20" s="183"/>
      <c r="QAB20" s="107"/>
      <c r="QAC20" s="183"/>
      <c r="QAD20" s="107"/>
      <c r="QAE20" s="183"/>
      <c r="QAF20" s="107"/>
      <c r="QAG20" s="183"/>
      <c r="QAH20" s="107"/>
      <c r="QAI20" s="183"/>
      <c r="QAJ20" s="107"/>
      <c r="QAK20" s="183"/>
      <c r="QAL20" s="107"/>
      <c r="QAM20" s="183"/>
      <c r="QAN20" s="107"/>
      <c r="QAO20" s="183"/>
      <c r="QAP20" s="107"/>
      <c r="QAQ20" s="183"/>
      <c r="QAR20" s="107"/>
      <c r="QAS20" s="183"/>
      <c r="QAT20" s="107"/>
      <c r="QAU20" s="183"/>
      <c r="QAV20" s="107"/>
      <c r="QAW20" s="183"/>
      <c r="QAX20" s="107"/>
      <c r="QAY20" s="183"/>
      <c r="QAZ20" s="107"/>
      <c r="QBA20" s="183"/>
      <c r="QBB20" s="107"/>
      <c r="QBC20" s="183"/>
      <c r="QBD20" s="107"/>
      <c r="QBE20" s="183"/>
      <c r="QBF20" s="107"/>
      <c r="QBG20" s="183"/>
      <c r="QBH20" s="107"/>
      <c r="QBI20" s="183"/>
      <c r="QBJ20" s="107"/>
      <c r="QBK20" s="183"/>
      <c r="QBL20" s="107"/>
      <c r="QBM20" s="183"/>
      <c r="QBN20" s="107"/>
      <c r="QBO20" s="183"/>
      <c r="QBP20" s="107"/>
      <c r="QBQ20" s="183"/>
      <c r="QBR20" s="107"/>
      <c r="QBS20" s="183"/>
      <c r="QBT20" s="107"/>
      <c r="QBU20" s="183"/>
      <c r="QBV20" s="107"/>
      <c r="QBW20" s="183"/>
      <c r="QBX20" s="107"/>
      <c r="QBY20" s="183"/>
      <c r="QBZ20" s="107"/>
      <c r="QCA20" s="183"/>
      <c r="QCB20" s="107"/>
      <c r="QCC20" s="183"/>
      <c r="QCD20" s="107"/>
      <c r="QCE20" s="183"/>
      <c r="QCF20" s="107"/>
      <c r="QCG20" s="183"/>
      <c r="QCH20" s="107"/>
      <c r="QCI20" s="183"/>
      <c r="QCJ20" s="107"/>
      <c r="QCK20" s="183"/>
      <c r="QCL20" s="107"/>
      <c r="QCM20" s="183"/>
      <c r="QCN20" s="107"/>
      <c r="QCO20" s="183"/>
      <c r="QCP20" s="107"/>
      <c r="QCQ20" s="183"/>
      <c r="QCR20" s="107"/>
      <c r="QCS20" s="183"/>
      <c r="QCT20" s="107"/>
      <c r="QCU20" s="183"/>
      <c r="QCV20" s="107"/>
      <c r="QCW20" s="183"/>
      <c r="QCX20" s="107"/>
      <c r="QCY20" s="183"/>
      <c r="QCZ20" s="107"/>
      <c r="QDA20" s="183"/>
      <c r="QDB20" s="107"/>
      <c r="QDC20" s="183"/>
      <c r="QDD20" s="107"/>
      <c r="QDE20" s="183"/>
      <c r="QDF20" s="107"/>
      <c r="QDG20" s="183"/>
      <c r="QDH20" s="107"/>
      <c r="QDI20" s="183"/>
      <c r="QDJ20" s="107"/>
      <c r="QDK20" s="183"/>
      <c r="QDL20" s="107"/>
      <c r="QDM20" s="183"/>
      <c r="QDN20" s="107"/>
      <c r="QDO20" s="183"/>
      <c r="QDP20" s="107"/>
      <c r="QDQ20" s="183"/>
      <c r="QDR20" s="107"/>
      <c r="QDS20" s="183"/>
      <c r="QDT20" s="107"/>
      <c r="QDU20" s="183"/>
      <c r="QDV20" s="107"/>
      <c r="QDW20" s="183"/>
      <c r="QDX20" s="107"/>
      <c r="QDY20" s="183"/>
      <c r="QDZ20" s="107"/>
      <c r="QEA20" s="183"/>
      <c r="QEB20" s="107"/>
      <c r="QEC20" s="183"/>
      <c r="QED20" s="107"/>
      <c r="QEE20" s="183"/>
      <c r="QEF20" s="107"/>
      <c r="QEG20" s="183"/>
      <c r="QEH20" s="107"/>
      <c r="QEI20" s="183"/>
      <c r="QEJ20" s="107"/>
      <c r="QEK20" s="183"/>
      <c r="QEL20" s="107"/>
      <c r="QEM20" s="183"/>
      <c r="QEN20" s="107"/>
      <c r="QEO20" s="183"/>
      <c r="QEP20" s="107"/>
      <c r="QEQ20" s="183"/>
      <c r="QER20" s="107"/>
      <c r="QES20" s="183"/>
      <c r="QET20" s="107"/>
      <c r="QEU20" s="183"/>
      <c r="QEV20" s="107"/>
      <c r="QEW20" s="183"/>
      <c r="QEX20" s="107"/>
      <c r="QEY20" s="183"/>
      <c r="QEZ20" s="107"/>
      <c r="QFA20" s="183"/>
      <c r="QFB20" s="107"/>
      <c r="QFC20" s="183"/>
      <c r="QFD20" s="107"/>
      <c r="QFE20" s="183"/>
      <c r="QFF20" s="107"/>
      <c r="QFG20" s="183"/>
      <c r="QFH20" s="107"/>
      <c r="QFI20" s="183"/>
      <c r="QFJ20" s="107"/>
      <c r="QFK20" s="183"/>
      <c r="QFL20" s="107"/>
      <c r="QFM20" s="183"/>
      <c r="QFN20" s="107"/>
      <c r="QFO20" s="183"/>
      <c r="QFP20" s="107"/>
      <c r="QFQ20" s="183"/>
      <c r="QFR20" s="107"/>
      <c r="QFS20" s="183"/>
      <c r="QFT20" s="107"/>
      <c r="QFU20" s="183"/>
      <c r="QFV20" s="107"/>
      <c r="QFW20" s="183"/>
      <c r="QFX20" s="107"/>
      <c r="QFY20" s="183"/>
      <c r="QFZ20" s="107"/>
      <c r="QGA20" s="183"/>
      <c r="QGB20" s="107"/>
      <c r="QGC20" s="183"/>
      <c r="QGD20" s="107"/>
      <c r="QGE20" s="183"/>
      <c r="QGF20" s="107"/>
      <c r="QGG20" s="183"/>
      <c r="QGH20" s="107"/>
      <c r="QGI20" s="183"/>
      <c r="QGJ20" s="107"/>
      <c r="QGK20" s="183"/>
      <c r="QGL20" s="107"/>
      <c r="QGM20" s="183"/>
      <c r="QGN20" s="107"/>
      <c r="QGO20" s="183"/>
      <c r="QGP20" s="107"/>
      <c r="QGQ20" s="183"/>
      <c r="QGR20" s="107"/>
      <c r="QGS20" s="183"/>
      <c r="QGT20" s="107"/>
      <c r="QGU20" s="183"/>
      <c r="QGV20" s="107"/>
      <c r="QGW20" s="183"/>
      <c r="QGX20" s="107"/>
      <c r="QGY20" s="183"/>
      <c r="QGZ20" s="107"/>
      <c r="QHA20" s="183"/>
      <c r="QHB20" s="107"/>
      <c r="QHC20" s="183"/>
      <c r="QHD20" s="107"/>
      <c r="QHE20" s="183"/>
      <c r="QHF20" s="107"/>
      <c r="QHG20" s="183"/>
      <c r="QHH20" s="107"/>
      <c r="QHI20" s="183"/>
      <c r="QHJ20" s="107"/>
      <c r="QHK20" s="183"/>
      <c r="QHL20" s="107"/>
      <c r="QHM20" s="183"/>
      <c r="QHN20" s="107"/>
      <c r="QHO20" s="183"/>
      <c r="QHP20" s="107"/>
      <c r="QHQ20" s="183"/>
      <c r="QHR20" s="107"/>
      <c r="QHS20" s="183"/>
      <c r="QHT20" s="107"/>
      <c r="QHU20" s="183"/>
      <c r="QHV20" s="107"/>
      <c r="QHW20" s="183"/>
      <c r="QHX20" s="107"/>
      <c r="QHY20" s="183"/>
      <c r="QHZ20" s="107"/>
      <c r="QIA20" s="183"/>
      <c r="QIB20" s="107"/>
      <c r="QIC20" s="183"/>
      <c r="QID20" s="107"/>
      <c r="QIE20" s="183"/>
      <c r="QIF20" s="107"/>
      <c r="QIG20" s="183"/>
      <c r="QIH20" s="107"/>
      <c r="QII20" s="183"/>
      <c r="QIJ20" s="107"/>
      <c r="QIK20" s="183"/>
      <c r="QIL20" s="107"/>
      <c r="QIM20" s="183"/>
      <c r="QIN20" s="107"/>
      <c r="QIO20" s="183"/>
      <c r="QIP20" s="107"/>
      <c r="QIQ20" s="183"/>
      <c r="QIR20" s="107"/>
      <c r="QIS20" s="183"/>
      <c r="QIT20" s="107"/>
      <c r="QIU20" s="183"/>
      <c r="QIV20" s="107"/>
      <c r="QIW20" s="183"/>
      <c r="QIX20" s="107"/>
      <c r="QIY20" s="183"/>
      <c r="QIZ20" s="107"/>
      <c r="QJA20" s="183"/>
      <c r="QJB20" s="107"/>
      <c r="QJC20" s="183"/>
      <c r="QJD20" s="107"/>
      <c r="QJE20" s="183"/>
      <c r="QJF20" s="107"/>
      <c r="QJG20" s="183"/>
      <c r="QJH20" s="107"/>
      <c r="QJI20" s="183"/>
      <c r="QJJ20" s="107"/>
      <c r="QJK20" s="183"/>
      <c r="QJL20" s="107"/>
      <c r="QJM20" s="183"/>
      <c r="QJN20" s="107"/>
      <c r="QJO20" s="183"/>
      <c r="QJP20" s="107"/>
      <c r="QJQ20" s="183"/>
      <c r="QJR20" s="107"/>
      <c r="QJS20" s="183"/>
      <c r="QJT20" s="107"/>
      <c r="QJU20" s="183"/>
      <c r="QJV20" s="107"/>
      <c r="QJW20" s="183"/>
      <c r="QJX20" s="107"/>
      <c r="QJY20" s="183"/>
      <c r="QJZ20" s="107"/>
      <c r="QKA20" s="183"/>
      <c r="QKB20" s="107"/>
      <c r="QKC20" s="183"/>
      <c r="QKD20" s="107"/>
      <c r="QKE20" s="183"/>
      <c r="QKF20" s="107"/>
      <c r="QKG20" s="183"/>
      <c r="QKH20" s="107"/>
      <c r="QKI20" s="183"/>
      <c r="QKJ20" s="107"/>
      <c r="QKK20" s="183"/>
      <c r="QKL20" s="107"/>
      <c r="QKM20" s="183"/>
      <c r="QKN20" s="107"/>
      <c r="QKO20" s="183"/>
      <c r="QKP20" s="107"/>
      <c r="QKQ20" s="183"/>
      <c r="QKR20" s="107"/>
      <c r="QKS20" s="183"/>
      <c r="QKT20" s="107"/>
      <c r="QKU20" s="183"/>
      <c r="QKV20" s="107"/>
      <c r="QKW20" s="183"/>
      <c r="QKX20" s="107"/>
      <c r="QKY20" s="183"/>
      <c r="QKZ20" s="107"/>
      <c r="QLA20" s="183"/>
      <c r="QLB20" s="107"/>
      <c r="QLC20" s="183"/>
      <c r="QLD20" s="107"/>
      <c r="QLE20" s="183"/>
      <c r="QLF20" s="107"/>
      <c r="QLG20" s="183"/>
      <c r="QLH20" s="107"/>
      <c r="QLI20" s="183"/>
      <c r="QLJ20" s="107"/>
      <c r="QLK20" s="183"/>
      <c r="QLL20" s="107"/>
      <c r="QLM20" s="183"/>
      <c r="QLN20" s="107"/>
      <c r="QLO20" s="183"/>
      <c r="QLP20" s="107"/>
      <c r="QLQ20" s="183"/>
      <c r="QLR20" s="107"/>
      <c r="QLS20" s="183"/>
      <c r="QLT20" s="107"/>
      <c r="QLU20" s="183"/>
      <c r="QLV20" s="107"/>
      <c r="QLW20" s="183"/>
      <c r="QLX20" s="107"/>
      <c r="QLY20" s="183"/>
      <c r="QLZ20" s="107"/>
      <c r="QMA20" s="183"/>
      <c r="QMB20" s="107"/>
      <c r="QMC20" s="183"/>
      <c r="QMD20" s="107"/>
      <c r="QME20" s="183"/>
      <c r="QMF20" s="107"/>
      <c r="QMG20" s="183"/>
      <c r="QMH20" s="107"/>
      <c r="QMI20" s="183"/>
      <c r="QMJ20" s="107"/>
      <c r="QMK20" s="183"/>
      <c r="QML20" s="107"/>
      <c r="QMM20" s="183"/>
      <c r="QMN20" s="107"/>
      <c r="QMO20" s="183"/>
      <c r="QMP20" s="107"/>
      <c r="QMQ20" s="183"/>
      <c r="QMR20" s="107"/>
      <c r="QMS20" s="183"/>
      <c r="QMT20" s="107"/>
      <c r="QMU20" s="183"/>
      <c r="QMV20" s="107"/>
      <c r="QMW20" s="183"/>
      <c r="QMX20" s="107"/>
      <c r="QMY20" s="183"/>
      <c r="QMZ20" s="107"/>
      <c r="QNA20" s="183"/>
      <c r="QNB20" s="107"/>
      <c r="QNC20" s="183"/>
      <c r="QND20" s="107"/>
      <c r="QNE20" s="183"/>
      <c r="QNF20" s="107"/>
      <c r="QNG20" s="183"/>
      <c r="QNH20" s="107"/>
      <c r="QNI20" s="183"/>
      <c r="QNJ20" s="107"/>
      <c r="QNK20" s="183"/>
      <c r="QNL20" s="107"/>
      <c r="QNM20" s="183"/>
      <c r="QNN20" s="107"/>
      <c r="QNO20" s="183"/>
      <c r="QNP20" s="107"/>
      <c r="QNQ20" s="183"/>
      <c r="QNR20" s="107"/>
      <c r="QNS20" s="183"/>
      <c r="QNT20" s="107"/>
      <c r="QNU20" s="183"/>
      <c r="QNV20" s="107"/>
      <c r="QNW20" s="183"/>
      <c r="QNX20" s="107"/>
      <c r="QNY20" s="183"/>
      <c r="QNZ20" s="107"/>
      <c r="QOA20" s="183"/>
      <c r="QOB20" s="107"/>
      <c r="QOC20" s="183"/>
      <c r="QOD20" s="107"/>
      <c r="QOE20" s="183"/>
      <c r="QOF20" s="107"/>
      <c r="QOG20" s="183"/>
      <c r="QOH20" s="107"/>
      <c r="QOI20" s="183"/>
      <c r="QOJ20" s="107"/>
      <c r="QOK20" s="183"/>
      <c r="QOL20" s="107"/>
      <c r="QOM20" s="183"/>
      <c r="QON20" s="107"/>
      <c r="QOO20" s="183"/>
      <c r="QOP20" s="107"/>
      <c r="QOQ20" s="183"/>
      <c r="QOR20" s="107"/>
      <c r="QOS20" s="183"/>
      <c r="QOT20" s="107"/>
      <c r="QOU20" s="183"/>
      <c r="QOV20" s="107"/>
      <c r="QOW20" s="183"/>
      <c r="QOX20" s="107"/>
      <c r="QOY20" s="183"/>
      <c r="QOZ20" s="107"/>
      <c r="QPA20" s="183"/>
      <c r="QPB20" s="107"/>
      <c r="QPC20" s="183"/>
      <c r="QPD20" s="107"/>
      <c r="QPE20" s="183"/>
      <c r="QPF20" s="107"/>
      <c r="QPG20" s="183"/>
      <c r="QPH20" s="107"/>
      <c r="QPI20" s="183"/>
      <c r="QPJ20" s="107"/>
      <c r="QPK20" s="183"/>
      <c r="QPL20" s="107"/>
      <c r="QPM20" s="183"/>
      <c r="QPN20" s="107"/>
      <c r="QPO20" s="183"/>
      <c r="QPP20" s="107"/>
      <c r="QPQ20" s="183"/>
      <c r="QPR20" s="107"/>
      <c r="QPS20" s="183"/>
      <c r="QPT20" s="107"/>
      <c r="QPU20" s="183"/>
      <c r="QPV20" s="107"/>
      <c r="QPW20" s="183"/>
      <c r="QPX20" s="107"/>
      <c r="QPY20" s="183"/>
      <c r="QPZ20" s="107"/>
      <c r="QQA20" s="183"/>
      <c r="QQB20" s="107"/>
      <c r="QQC20" s="183"/>
      <c r="QQD20" s="107"/>
      <c r="QQE20" s="183"/>
      <c r="QQF20" s="107"/>
      <c r="QQG20" s="183"/>
      <c r="QQH20" s="107"/>
      <c r="QQI20" s="183"/>
      <c r="QQJ20" s="107"/>
      <c r="QQK20" s="183"/>
      <c r="QQL20" s="107"/>
      <c r="QQM20" s="183"/>
      <c r="QQN20" s="107"/>
      <c r="QQO20" s="183"/>
      <c r="QQP20" s="107"/>
      <c r="QQQ20" s="183"/>
      <c r="QQR20" s="107"/>
      <c r="QQS20" s="183"/>
      <c r="QQT20" s="107"/>
      <c r="QQU20" s="183"/>
      <c r="QQV20" s="107"/>
      <c r="QQW20" s="183"/>
      <c r="QQX20" s="107"/>
      <c r="QQY20" s="183"/>
      <c r="QQZ20" s="107"/>
      <c r="QRA20" s="183"/>
      <c r="QRB20" s="107"/>
      <c r="QRC20" s="183"/>
      <c r="QRD20" s="107"/>
      <c r="QRE20" s="183"/>
      <c r="QRF20" s="107"/>
      <c r="QRG20" s="183"/>
      <c r="QRH20" s="107"/>
      <c r="QRI20" s="183"/>
      <c r="QRJ20" s="107"/>
      <c r="QRK20" s="183"/>
      <c r="QRL20" s="107"/>
      <c r="QRM20" s="183"/>
      <c r="QRN20" s="107"/>
      <c r="QRO20" s="183"/>
      <c r="QRP20" s="107"/>
      <c r="QRQ20" s="183"/>
      <c r="QRR20" s="107"/>
      <c r="QRS20" s="183"/>
      <c r="QRT20" s="107"/>
      <c r="QRU20" s="183"/>
      <c r="QRV20" s="107"/>
      <c r="QRW20" s="183"/>
      <c r="QRX20" s="107"/>
      <c r="QRY20" s="183"/>
      <c r="QRZ20" s="107"/>
      <c r="QSA20" s="183"/>
      <c r="QSB20" s="107"/>
      <c r="QSC20" s="183"/>
      <c r="QSD20" s="107"/>
      <c r="QSE20" s="183"/>
      <c r="QSF20" s="107"/>
      <c r="QSG20" s="183"/>
      <c r="QSH20" s="107"/>
      <c r="QSI20" s="183"/>
      <c r="QSJ20" s="107"/>
      <c r="QSK20" s="183"/>
      <c r="QSL20" s="107"/>
      <c r="QSM20" s="183"/>
      <c r="QSN20" s="107"/>
      <c r="QSO20" s="183"/>
      <c r="QSP20" s="107"/>
      <c r="QSQ20" s="183"/>
      <c r="QSR20" s="107"/>
      <c r="QSS20" s="183"/>
      <c r="QST20" s="107"/>
      <c r="QSU20" s="183"/>
      <c r="QSV20" s="107"/>
      <c r="QSW20" s="183"/>
      <c r="QSX20" s="107"/>
      <c r="QSY20" s="183"/>
      <c r="QSZ20" s="107"/>
      <c r="QTA20" s="183"/>
      <c r="QTB20" s="107"/>
      <c r="QTC20" s="183"/>
      <c r="QTD20" s="107"/>
      <c r="QTE20" s="183"/>
      <c r="QTF20" s="107"/>
      <c r="QTG20" s="183"/>
      <c r="QTH20" s="107"/>
      <c r="QTI20" s="183"/>
      <c r="QTJ20" s="107"/>
      <c r="QTK20" s="183"/>
      <c r="QTL20" s="107"/>
      <c r="QTM20" s="183"/>
      <c r="QTN20" s="107"/>
      <c r="QTO20" s="183"/>
      <c r="QTP20" s="107"/>
      <c r="QTQ20" s="183"/>
      <c r="QTR20" s="107"/>
      <c r="QTS20" s="183"/>
      <c r="QTT20" s="107"/>
      <c r="QTU20" s="183"/>
      <c r="QTV20" s="107"/>
      <c r="QTW20" s="183"/>
      <c r="QTX20" s="107"/>
      <c r="QTY20" s="183"/>
      <c r="QTZ20" s="107"/>
      <c r="QUA20" s="183"/>
      <c r="QUB20" s="107"/>
      <c r="QUC20" s="183"/>
      <c r="QUD20" s="107"/>
      <c r="QUE20" s="183"/>
      <c r="QUF20" s="107"/>
      <c r="QUG20" s="183"/>
      <c r="QUH20" s="107"/>
      <c r="QUI20" s="183"/>
      <c r="QUJ20" s="107"/>
      <c r="QUK20" s="183"/>
      <c r="QUL20" s="107"/>
      <c r="QUM20" s="183"/>
      <c r="QUN20" s="107"/>
      <c r="QUO20" s="183"/>
      <c r="QUP20" s="107"/>
      <c r="QUQ20" s="183"/>
      <c r="QUR20" s="107"/>
      <c r="QUS20" s="183"/>
      <c r="QUT20" s="107"/>
      <c r="QUU20" s="183"/>
      <c r="QUV20" s="107"/>
      <c r="QUW20" s="183"/>
      <c r="QUX20" s="107"/>
      <c r="QUY20" s="183"/>
      <c r="QUZ20" s="107"/>
      <c r="QVA20" s="183"/>
      <c r="QVB20" s="107"/>
      <c r="QVC20" s="183"/>
      <c r="QVD20" s="107"/>
      <c r="QVE20" s="183"/>
      <c r="QVF20" s="107"/>
      <c r="QVG20" s="183"/>
      <c r="QVH20" s="107"/>
      <c r="QVI20" s="183"/>
      <c r="QVJ20" s="107"/>
      <c r="QVK20" s="183"/>
      <c r="QVL20" s="107"/>
      <c r="QVM20" s="183"/>
      <c r="QVN20" s="107"/>
      <c r="QVO20" s="183"/>
      <c r="QVP20" s="107"/>
      <c r="QVQ20" s="183"/>
      <c r="QVR20" s="107"/>
      <c r="QVS20" s="183"/>
      <c r="QVT20" s="107"/>
      <c r="QVU20" s="183"/>
      <c r="QVV20" s="107"/>
      <c r="QVW20" s="183"/>
      <c r="QVX20" s="107"/>
      <c r="QVY20" s="183"/>
      <c r="QVZ20" s="107"/>
      <c r="QWA20" s="183"/>
      <c r="QWB20" s="107"/>
      <c r="QWC20" s="183"/>
      <c r="QWD20" s="107"/>
      <c r="QWE20" s="183"/>
      <c r="QWF20" s="107"/>
      <c r="QWG20" s="183"/>
      <c r="QWH20" s="107"/>
      <c r="QWI20" s="183"/>
      <c r="QWJ20" s="107"/>
      <c r="QWK20" s="183"/>
      <c r="QWL20" s="107"/>
      <c r="QWM20" s="183"/>
      <c r="QWN20" s="107"/>
      <c r="QWO20" s="183"/>
      <c r="QWP20" s="107"/>
      <c r="QWQ20" s="183"/>
      <c r="QWR20" s="107"/>
      <c r="QWS20" s="183"/>
      <c r="QWT20" s="107"/>
      <c r="QWU20" s="183"/>
      <c r="QWV20" s="107"/>
      <c r="QWW20" s="183"/>
      <c r="QWX20" s="107"/>
      <c r="QWY20" s="183"/>
      <c r="QWZ20" s="107"/>
      <c r="QXA20" s="183"/>
      <c r="QXB20" s="107"/>
      <c r="QXC20" s="183"/>
      <c r="QXD20" s="107"/>
      <c r="QXE20" s="183"/>
      <c r="QXF20" s="107"/>
      <c r="QXG20" s="183"/>
      <c r="QXH20" s="107"/>
      <c r="QXI20" s="183"/>
      <c r="QXJ20" s="107"/>
      <c r="QXK20" s="183"/>
      <c r="QXL20" s="107"/>
      <c r="QXM20" s="183"/>
      <c r="QXN20" s="107"/>
      <c r="QXO20" s="183"/>
      <c r="QXP20" s="107"/>
      <c r="QXQ20" s="183"/>
      <c r="QXR20" s="107"/>
      <c r="QXS20" s="183"/>
      <c r="QXT20" s="107"/>
      <c r="QXU20" s="183"/>
      <c r="QXV20" s="107"/>
      <c r="QXW20" s="183"/>
      <c r="QXX20" s="107"/>
      <c r="QXY20" s="183"/>
      <c r="QXZ20" s="107"/>
      <c r="QYA20" s="183"/>
      <c r="QYB20" s="107"/>
      <c r="QYC20" s="183"/>
      <c r="QYD20" s="107"/>
      <c r="QYE20" s="183"/>
      <c r="QYF20" s="107"/>
      <c r="QYG20" s="183"/>
      <c r="QYH20" s="107"/>
      <c r="QYI20" s="183"/>
      <c r="QYJ20" s="107"/>
      <c r="QYK20" s="183"/>
      <c r="QYL20" s="107"/>
      <c r="QYM20" s="183"/>
      <c r="QYN20" s="107"/>
      <c r="QYO20" s="183"/>
      <c r="QYP20" s="107"/>
      <c r="QYQ20" s="183"/>
      <c r="QYR20" s="107"/>
      <c r="QYS20" s="183"/>
      <c r="QYT20" s="107"/>
      <c r="QYU20" s="183"/>
      <c r="QYV20" s="107"/>
      <c r="QYW20" s="183"/>
      <c r="QYX20" s="107"/>
      <c r="QYY20" s="183"/>
      <c r="QYZ20" s="107"/>
      <c r="QZA20" s="183"/>
      <c r="QZB20" s="107"/>
      <c r="QZC20" s="183"/>
      <c r="QZD20" s="107"/>
      <c r="QZE20" s="183"/>
      <c r="QZF20" s="107"/>
      <c r="QZG20" s="183"/>
      <c r="QZH20" s="107"/>
      <c r="QZI20" s="183"/>
      <c r="QZJ20" s="107"/>
      <c r="QZK20" s="183"/>
      <c r="QZL20" s="107"/>
      <c r="QZM20" s="183"/>
      <c r="QZN20" s="107"/>
      <c r="QZO20" s="183"/>
      <c r="QZP20" s="107"/>
      <c r="QZQ20" s="183"/>
      <c r="QZR20" s="107"/>
      <c r="QZS20" s="183"/>
      <c r="QZT20" s="107"/>
      <c r="QZU20" s="183"/>
      <c r="QZV20" s="107"/>
      <c r="QZW20" s="183"/>
      <c r="QZX20" s="107"/>
      <c r="QZY20" s="183"/>
      <c r="QZZ20" s="107"/>
      <c r="RAA20" s="183"/>
      <c r="RAB20" s="107"/>
      <c r="RAC20" s="183"/>
      <c r="RAD20" s="107"/>
      <c r="RAE20" s="183"/>
      <c r="RAF20" s="107"/>
      <c r="RAG20" s="183"/>
      <c r="RAH20" s="107"/>
      <c r="RAI20" s="183"/>
      <c r="RAJ20" s="107"/>
      <c r="RAK20" s="183"/>
      <c r="RAL20" s="107"/>
      <c r="RAM20" s="183"/>
      <c r="RAN20" s="107"/>
      <c r="RAO20" s="183"/>
      <c r="RAP20" s="107"/>
      <c r="RAQ20" s="183"/>
      <c r="RAR20" s="107"/>
      <c r="RAS20" s="183"/>
      <c r="RAT20" s="107"/>
      <c r="RAU20" s="183"/>
      <c r="RAV20" s="107"/>
      <c r="RAW20" s="183"/>
      <c r="RAX20" s="107"/>
      <c r="RAY20" s="183"/>
      <c r="RAZ20" s="107"/>
      <c r="RBA20" s="183"/>
      <c r="RBB20" s="107"/>
      <c r="RBC20" s="183"/>
      <c r="RBD20" s="107"/>
      <c r="RBE20" s="183"/>
      <c r="RBF20" s="107"/>
      <c r="RBG20" s="183"/>
      <c r="RBH20" s="107"/>
      <c r="RBI20" s="183"/>
      <c r="RBJ20" s="107"/>
      <c r="RBK20" s="183"/>
      <c r="RBL20" s="107"/>
      <c r="RBM20" s="183"/>
      <c r="RBN20" s="107"/>
      <c r="RBO20" s="183"/>
      <c r="RBP20" s="107"/>
      <c r="RBQ20" s="183"/>
      <c r="RBR20" s="107"/>
      <c r="RBS20" s="183"/>
      <c r="RBT20" s="107"/>
      <c r="RBU20" s="183"/>
      <c r="RBV20" s="107"/>
      <c r="RBW20" s="183"/>
      <c r="RBX20" s="107"/>
      <c r="RBY20" s="183"/>
      <c r="RBZ20" s="107"/>
      <c r="RCA20" s="183"/>
      <c r="RCB20" s="107"/>
      <c r="RCC20" s="183"/>
      <c r="RCD20" s="107"/>
      <c r="RCE20" s="183"/>
      <c r="RCF20" s="107"/>
      <c r="RCG20" s="183"/>
      <c r="RCH20" s="107"/>
      <c r="RCI20" s="183"/>
      <c r="RCJ20" s="107"/>
      <c r="RCK20" s="183"/>
      <c r="RCL20" s="107"/>
      <c r="RCM20" s="183"/>
      <c r="RCN20" s="107"/>
      <c r="RCO20" s="183"/>
      <c r="RCP20" s="107"/>
      <c r="RCQ20" s="183"/>
      <c r="RCR20" s="107"/>
      <c r="RCS20" s="183"/>
      <c r="RCT20" s="107"/>
      <c r="RCU20" s="183"/>
      <c r="RCV20" s="107"/>
      <c r="RCW20" s="183"/>
      <c r="RCX20" s="107"/>
      <c r="RCY20" s="183"/>
      <c r="RCZ20" s="107"/>
      <c r="RDA20" s="183"/>
      <c r="RDB20" s="107"/>
      <c r="RDC20" s="183"/>
      <c r="RDD20" s="107"/>
      <c r="RDE20" s="183"/>
      <c r="RDF20" s="107"/>
      <c r="RDG20" s="183"/>
      <c r="RDH20" s="107"/>
      <c r="RDI20" s="183"/>
      <c r="RDJ20" s="107"/>
      <c r="RDK20" s="183"/>
      <c r="RDL20" s="107"/>
      <c r="RDM20" s="183"/>
      <c r="RDN20" s="107"/>
      <c r="RDO20" s="183"/>
      <c r="RDP20" s="107"/>
      <c r="RDQ20" s="183"/>
      <c r="RDR20" s="107"/>
      <c r="RDS20" s="183"/>
      <c r="RDT20" s="107"/>
      <c r="RDU20" s="183"/>
      <c r="RDV20" s="107"/>
      <c r="RDW20" s="183"/>
      <c r="RDX20" s="107"/>
      <c r="RDY20" s="183"/>
      <c r="RDZ20" s="107"/>
      <c r="REA20" s="183"/>
      <c r="REB20" s="107"/>
      <c r="REC20" s="183"/>
      <c r="RED20" s="107"/>
      <c r="REE20" s="183"/>
      <c r="REF20" s="107"/>
      <c r="REG20" s="183"/>
      <c r="REH20" s="107"/>
      <c r="REI20" s="183"/>
      <c r="REJ20" s="107"/>
      <c r="REK20" s="183"/>
      <c r="REL20" s="107"/>
      <c r="REM20" s="183"/>
      <c r="REN20" s="107"/>
      <c r="REO20" s="183"/>
      <c r="REP20" s="107"/>
      <c r="REQ20" s="183"/>
      <c r="RER20" s="107"/>
      <c r="RES20" s="183"/>
      <c r="RET20" s="107"/>
      <c r="REU20" s="183"/>
      <c r="REV20" s="107"/>
      <c r="REW20" s="183"/>
      <c r="REX20" s="107"/>
      <c r="REY20" s="183"/>
      <c r="REZ20" s="107"/>
      <c r="RFA20" s="183"/>
      <c r="RFB20" s="107"/>
      <c r="RFC20" s="183"/>
      <c r="RFD20" s="107"/>
      <c r="RFE20" s="183"/>
      <c r="RFF20" s="107"/>
      <c r="RFG20" s="183"/>
      <c r="RFH20" s="107"/>
      <c r="RFI20" s="183"/>
      <c r="RFJ20" s="107"/>
      <c r="RFK20" s="183"/>
      <c r="RFL20" s="107"/>
      <c r="RFM20" s="183"/>
      <c r="RFN20" s="107"/>
      <c r="RFO20" s="183"/>
      <c r="RFP20" s="107"/>
      <c r="RFQ20" s="183"/>
      <c r="RFR20" s="107"/>
      <c r="RFS20" s="183"/>
      <c r="RFT20" s="107"/>
      <c r="RFU20" s="183"/>
      <c r="RFV20" s="107"/>
      <c r="RFW20" s="183"/>
      <c r="RFX20" s="107"/>
      <c r="RFY20" s="183"/>
      <c r="RFZ20" s="107"/>
      <c r="RGA20" s="183"/>
      <c r="RGB20" s="107"/>
      <c r="RGC20" s="183"/>
      <c r="RGD20" s="107"/>
      <c r="RGE20" s="183"/>
      <c r="RGF20" s="107"/>
      <c r="RGG20" s="183"/>
      <c r="RGH20" s="107"/>
      <c r="RGI20" s="183"/>
      <c r="RGJ20" s="107"/>
      <c r="RGK20" s="183"/>
      <c r="RGL20" s="107"/>
      <c r="RGM20" s="183"/>
      <c r="RGN20" s="107"/>
      <c r="RGO20" s="183"/>
      <c r="RGP20" s="107"/>
      <c r="RGQ20" s="183"/>
      <c r="RGR20" s="107"/>
      <c r="RGS20" s="183"/>
      <c r="RGT20" s="107"/>
      <c r="RGU20" s="183"/>
      <c r="RGV20" s="107"/>
      <c r="RGW20" s="183"/>
      <c r="RGX20" s="107"/>
      <c r="RGY20" s="183"/>
      <c r="RGZ20" s="107"/>
      <c r="RHA20" s="183"/>
      <c r="RHB20" s="107"/>
      <c r="RHC20" s="183"/>
      <c r="RHD20" s="107"/>
      <c r="RHE20" s="183"/>
      <c r="RHF20" s="107"/>
      <c r="RHG20" s="183"/>
      <c r="RHH20" s="107"/>
      <c r="RHI20" s="183"/>
      <c r="RHJ20" s="107"/>
      <c r="RHK20" s="183"/>
      <c r="RHL20" s="107"/>
      <c r="RHM20" s="183"/>
      <c r="RHN20" s="107"/>
      <c r="RHO20" s="183"/>
      <c r="RHP20" s="107"/>
      <c r="RHQ20" s="183"/>
      <c r="RHR20" s="107"/>
      <c r="RHS20" s="183"/>
      <c r="RHT20" s="107"/>
      <c r="RHU20" s="183"/>
      <c r="RHV20" s="107"/>
      <c r="RHW20" s="183"/>
      <c r="RHX20" s="107"/>
      <c r="RHY20" s="183"/>
      <c r="RHZ20" s="107"/>
      <c r="RIA20" s="183"/>
      <c r="RIB20" s="107"/>
      <c r="RIC20" s="183"/>
      <c r="RID20" s="107"/>
      <c r="RIE20" s="183"/>
      <c r="RIF20" s="107"/>
      <c r="RIG20" s="183"/>
      <c r="RIH20" s="107"/>
      <c r="RII20" s="183"/>
      <c r="RIJ20" s="107"/>
      <c r="RIK20" s="183"/>
      <c r="RIL20" s="107"/>
      <c r="RIM20" s="183"/>
      <c r="RIN20" s="107"/>
      <c r="RIO20" s="183"/>
      <c r="RIP20" s="107"/>
      <c r="RIQ20" s="183"/>
      <c r="RIR20" s="107"/>
      <c r="RIS20" s="183"/>
      <c r="RIT20" s="107"/>
      <c r="RIU20" s="183"/>
      <c r="RIV20" s="107"/>
      <c r="RIW20" s="183"/>
      <c r="RIX20" s="107"/>
      <c r="RIY20" s="183"/>
      <c r="RIZ20" s="107"/>
      <c r="RJA20" s="183"/>
      <c r="RJB20" s="107"/>
      <c r="RJC20" s="183"/>
      <c r="RJD20" s="107"/>
      <c r="RJE20" s="183"/>
      <c r="RJF20" s="107"/>
      <c r="RJG20" s="183"/>
      <c r="RJH20" s="107"/>
      <c r="RJI20" s="183"/>
      <c r="RJJ20" s="107"/>
      <c r="RJK20" s="183"/>
      <c r="RJL20" s="107"/>
      <c r="RJM20" s="183"/>
      <c r="RJN20" s="107"/>
      <c r="RJO20" s="183"/>
      <c r="RJP20" s="107"/>
      <c r="RJQ20" s="183"/>
      <c r="RJR20" s="107"/>
      <c r="RJS20" s="183"/>
      <c r="RJT20" s="107"/>
      <c r="RJU20" s="183"/>
      <c r="RJV20" s="107"/>
      <c r="RJW20" s="183"/>
      <c r="RJX20" s="107"/>
      <c r="RJY20" s="183"/>
      <c r="RJZ20" s="107"/>
      <c r="RKA20" s="183"/>
      <c r="RKB20" s="107"/>
      <c r="RKC20" s="183"/>
      <c r="RKD20" s="107"/>
      <c r="RKE20" s="183"/>
      <c r="RKF20" s="107"/>
      <c r="RKG20" s="183"/>
      <c r="RKH20" s="107"/>
      <c r="RKI20" s="183"/>
      <c r="RKJ20" s="107"/>
      <c r="RKK20" s="183"/>
      <c r="RKL20" s="107"/>
      <c r="RKM20" s="183"/>
      <c r="RKN20" s="107"/>
      <c r="RKO20" s="183"/>
      <c r="RKP20" s="107"/>
      <c r="RKQ20" s="183"/>
      <c r="RKR20" s="107"/>
      <c r="RKS20" s="183"/>
      <c r="RKT20" s="107"/>
      <c r="RKU20" s="183"/>
      <c r="RKV20" s="107"/>
      <c r="RKW20" s="183"/>
      <c r="RKX20" s="107"/>
      <c r="RKY20" s="183"/>
      <c r="RKZ20" s="107"/>
      <c r="RLA20" s="183"/>
      <c r="RLB20" s="107"/>
      <c r="RLC20" s="183"/>
      <c r="RLD20" s="107"/>
      <c r="RLE20" s="183"/>
      <c r="RLF20" s="107"/>
      <c r="RLG20" s="183"/>
      <c r="RLH20" s="107"/>
      <c r="RLI20" s="183"/>
      <c r="RLJ20" s="107"/>
      <c r="RLK20" s="183"/>
      <c r="RLL20" s="107"/>
      <c r="RLM20" s="183"/>
      <c r="RLN20" s="107"/>
      <c r="RLO20" s="183"/>
      <c r="RLP20" s="107"/>
      <c r="RLQ20" s="183"/>
      <c r="RLR20" s="107"/>
      <c r="RLS20" s="183"/>
      <c r="RLT20" s="107"/>
      <c r="RLU20" s="183"/>
      <c r="RLV20" s="107"/>
      <c r="RLW20" s="183"/>
      <c r="RLX20" s="107"/>
      <c r="RLY20" s="183"/>
      <c r="RLZ20" s="107"/>
      <c r="RMA20" s="183"/>
      <c r="RMB20" s="107"/>
      <c r="RMC20" s="183"/>
      <c r="RMD20" s="107"/>
      <c r="RME20" s="183"/>
      <c r="RMF20" s="107"/>
      <c r="RMG20" s="183"/>
      <c r="RMH20" s="107"/>
      <c r="RMI20" s="183"/>
      <c r="RMJ20" s="107"/>
      <c r="RMK20" s="183"/>
      <c r="RML20" s="107"/>
      <c r="RMM20" s="183"/>
      <c r="RMN20" s="107"/>
      <c r="RMO20" s="183"/>
      <c r="RMP20" s="107"/>
      <c r="RMQ20" s="183"/>
      <c r="RMR20" s="107"/>
      <c r="RMS20" s="183"/>
      <c r="RMT20" s="107"/>
      <c r="RMU20" s="183"/>
      <c r="RMV20" s="107"/>
      <c r="RMW20" s="183"/>
      <c r="RMX20" s="107"/>
      <c r="RMY20" s="183"/>
      <c r="RMZ20" s="107"/>
      <c r="RNA20" s="183"/>
      <c r="RNB20" s="107"/>
      <c r="RNC20" s="183"/>
      <c r="RND20" s="107"/>
      <c r="RNE20" s="183"/>
      <c r="RNF20" s="107"/>
      <c r="RNG20" s="183"/>
      <c r="RNH20" s="107"/>
      <c r="RNI20" s="183"/>
      <c r="RNJ20" s="107"/>
      <c r="RNK20" s="183"/>
      <c r="RNL20" s="107"/>
      <c r="RNM20" s="183"/>
      <c r="RNN20" s="107"/>
      <c r="RNO20" s="183"/>
      <c r="RNP20" s="107"/>
      <c r="RNQ20" s="183"/>
      <c r="RNR20" s="107"/>
      <c r="RNS20" s="183"/>
      <c r="RNT20" s="107"/>
      <c r="RNU20" s="183"/>
      <c r="RNV20" s="107"/>
      <c r="RNW20" s="183"/>
      <c r="RNX20" s="107"/>
      <c r="RNY20" s="183"/>
      <c r="RNZ20" s="107"/>
      <c r="ROA20" s="183"/>
      <c r="ROB20" s="107"/>
      <c r="ROC20" s="183"/>
      <c r="ROD20" s="107"/>
      <c r="ROE20" s="183"/>
      <c r="ROF20" s="107"/>
      <c r="ROG20" s="183"/>
      <c r="ROH20" s="107"/>
      <c r="ROI20" s="183"/>
      <c r="ROJ20" s="107"/>
      <c r="ROK20" s="183"/>
      <c r="ROL20" s="107"/>
      <c r="ROM20" s="183"/>
      <c r="RON20" s="107"/>
      <c r="ROO20" s="183"/>
      <c r="ROP20" s="107"/>
      <c r="ROQ20" s="183"/>
      <c r="ROR20" s="107"/>
      <c r="ROS20" s="183"/>
      <c r="ROT20" s="107"/>
      <c r="ROU20" s="183"/>
      <c r="ROV20" s="107"/>
      <c r="ROW20" s="183"/>
      <c r="ROX20" s="107"/>
      <c r="ROY20" s="183"/>
      <c r="ROZ20" s="107"/>
      <c r="RPA20" s="183"/>
      <c r="RPB20" s="107"/>
      <c r="RPC20" s="183"/>
      <c r="RPD20" s="107"/>
      <c r="RPE20" s="183"/>
      <c r="RPF20" s="107"/>
      <c r="RPG20" s="183"/>
      <c r="RPH20" s="107"/>
      <c r="RPI20" s="183"/>
      <c r="RPJ20" s="107"/>
      <c r="RPK20" s="183"/>
      <c r="RPL20" s="107"/>
      <c r="RPM20" s="183"/>
      <c r="RPN20" s="107"/>
      <c r="RPO20" s="183"/>
      <c r="RPP20" s="107"/>
      <c r="RPQ20" s="183"/>
      <c r="RPR20" s="107"/>
      <c r="RPS20" s="183"/>
      <c r="RPT20" s="107"/>
      <c r="RPU20" s="183"/>
      <c r="RPV20" s="107"/>
      <c r="RPW20" s="183"/>
      <c r="RPX20" s="107"/>
      <c r="RPY20" s="183"/>
      <c r="RPZ20" s="107"/>
      <c r="RQA20" s="183"/>
      <c r="RQB20" s="107"/>
      <c r="RQC20" s="183"/>
      <c r="RQD20" s="107"/>
      <c r="RQE20" s="183"/>
      <c r="RQF20" s="107"/>
      <c r="RQG20" s="183"/>
      <c r="RQH20" s="107"/>
      <c r="RQI20" s="183"/>
      <c r="RQJ20" s="107"/>
      <c r="RQK20" s="183"/>
      <c r="RQL20" s="107"/>
      <c r="RQM20" s="183"/>
      <c r="RQN20" s="107"/>
      <c r="RQO20" s="183"/>
      <c r="RQP20" s="107"/>
      <c r="RQQ20" s="183"/>
      <c r="RQR20" s="107"/>
      <c r="RQS20" s="183"/>
      <c r="RQT20" s="107"/>
      <c r="RQU20" s="183"/>
      <c r="RQV20" s="107"/>
      <c r="RQW20" s="183"/>
      <c r="RQX20" s="107"/>
      <c r="RQY20" s="183"/>
      <c r="RQZ20" s="107"/>
      <c r="RRA20" s="183"/>
      <c r="RRB20" s="107"/>
      <c r="RRC20" s="183"/>
      <c r="RRD20" s="107"/>
      <c r="RRE20" s="183"/>
      <c r="RRF20" s="107"/>
      <c r="RRG20" s="183"/>
      <c r="RRH20" s="107"/>
      <c r="RRI20" s="183"/>
      <c r="RRJ20" s="107"/>
      <c r="RRK20" s="183"/>
      <c r="RRL20" s="107"/>
      <c r="RRM20" s="183"/>
      <c r="RRN20" s="107"/>
      <c r="RRO20" s="183"/>
      <c r="RRP20" s="107"/>
      <c r="RRQ20" s="183"/>
      <c r="RRR20" s="107"/>
      <c r="RRS20" s="183"/>
      <c r="RRT20" s="107"/>
      <c r="RRU20" s="183"/>
      <c r="RRV20" s="107"/>
      <c r="RRW20" s="183"/>
      <c r="RRX20" s="107"/>
      <c r="RRY20" s="183"/>
      <c r="RRZ20" s="107"/>
      <c r="RSA20" s="183"/>
      <c r="RSB20" s="107"/>
      <c r="RSC20" s="183"/>
      <c r="RSD20" s="107"/>
      <c r="RSE20" s="183"/>
      <c r="RSF20" s="107"/>
      <c r="RSG20" s="183"/>
      <c r="RSH20" s="107"/>
      <c r="RSI20" s="183"/>
      <c r="RSJ20" s="107"/>
      <c r="RSK20" s="183"/>
      <c r="RSL20" s="107"/>
      <c r="RSM20" s="183"/>
      <c r="RSN20" s="107"/>
      <c r="RSO20" s="183"/>
      <c r="RSP20" s="107"/>
      <c r="RSQ20" s="183"/>
      <c r="RSR20" s="107"/>
      <c r="RSS20" s="183"/>
      <c r="RST20" s="107"/>
      <c r="RSU20" s="183"/>
      <c r="RSV20" s="107"/>
      <c r="RSW20" s="183"/>
      <c r="RSX20" s="107"/>
      <c r="RSY20" s="183"/>
      <c r="RSZ20" s="107"/>
      <c r="RTA20" s="183"/>
      <c r="RTB20" s="107"/>
      <c r="RTC20" s="183"/>
      <c r="RTD20" s="107"/>
      <c r="RTE20" s="183"/>
      <c r="RTF20" s="107"/>
      <c r="RTG20" s="183"/>
      <c r="RTH20" s="107"/>
      <c r="RTI20" s="183"/>
      <c r="RTJ20" s="107"/>
      <c r="RTK20" s="183"/>
      <c r="RTL20" s="107"/>
      <c r="RTM20" s="183"/>
      <c r="RTN20" s="107"/>
      <c r="RTO20" s="183"/>
      <c r="RTP20" s="107"/>
      <c r="RTQ20" s="183"/>
      <c r="RTR20" s="107"/>
      <c r="RTS20" s="183"/>
      <c r="RTT20" s="107"/>
      <c r="RTU20" s="183"/>
      <c r="RTV20" s="107"/>
      <c r="RTW20" s="183"/>
      <c r="RTX20" s="107"/>
      <c r="RTY20" s="183"/>
      <c r="RTZ20" s="107"/>
      <c r="RUA20" s="183"/>
      <c r="RUB20" s="107"/>
      <c r="RUC20" s="183"/>
      <c r="RUD20" s="107"/>
      <c r="RUE20" s="183"/>
      <c r="RUF20" s="107"/>
      <c r="RUG20" s="183"/>
      <c r="RUH20" s="107"/>
      <c r="RUI20" s="183"/>
      <c r="RUJ20" s="107"/>
      <c r="RUK20" s="183"/>
      <c r="RUL20" s="107"/>
      <c r="RUM20" s="183"/>
      <c r="RUN20" s="107"/>
      <c r="RUO20" s="183"/>
      <c r="RUP20" s="107"/>
      <c r="RUQ20" s="183"/>
      <c r="RUR20" s="107"/>
      <c r="RUS20" s="183"/>
      <c r="RUT20" s="107"/>
      <c r="RUU20" s="183"/>
      <c r="RUV20" s="107"/>
      <c r="RUW20" s="183"/>
      <c r="RUX20" s="107"/>
      <c r="RUY20" s="183"/>
      <c r="RUZ20" s="107"/>
      <c r="RVA20" s="183"/>
      <c r="RVB20" s="107"/>
      <c r="RVC20" s="183"/>
      <c r="RVD20" s="107"/>
      <c r="RVE20" s="183"/>
      <c r="RVF20" s="107"/>
      <c r="RVG20" s="183"/>
      <c r="RVH20" s="107"/>
      <c r="RVI20" s="183"/>
      <c r="RVJ20" s="107"/>
      <c r="RVK20" s="183"/>
      <c r="RVL20" s="107"/>
      <c r="RVM20" s="183"/>
      <c r="RVN20" s="107"/>
      <c r="RVO20" s="183"/>
      <c r="RVP20" s="107"/>
      <c r="RVQ20" s="183"/>
      <c r="RVR20" s="107"/>
      <c r="RVS20" s="183"/>
      <c r="RVT20" s="107"/>
      <c r="RVU20" s="183"/>
      <c r="RVV20" s="107"/>
      <c r="RVW20" s="183"/>
      <c r="RVX20" s="107"/>
      <c r="RVY20" s="183"/>
      <c r="RVZ20" s="107"/>
      <c r="RWA20" s="183"/>
      <c r="RWB20" s="107"/>
      <c r="RWC20" s="183"/>
      <c r="RWD20" s="107"/>
      <c r="RWE20" s="183"/>
      <c r="RWF20" s="107"/>
      <c r="RWG20" s="183"/>
      <c r="RWH20" s="107"/>
      <c r="RWI20" s="183"/>
      <c r="RWJ20" s="107"/>
      <c r="RWK20" s="183"/>
      <c r="RWL20" s="107"/>
      <c r="RWM20" s="183"/>
      <c r="RWN20" s="107"/>
      <c r="RWO20" s="183"/>
      <c r="RWP20" s="107"/>
      <c r="RWQ20" s="183"/>
      <c r="RWR20" s="107"/>
      <c r="RWS20" s="183"/>
      <c r="RWT20" s="107"/>
      <c r="RWU20" s="183"/>
      <c r="RWV20" s="107"/>
      <c r="RWW20" s="183"/>
      <c r="RWX20" s="107"/>
      <c r="RWY20" s="183"/>
      <c r="RWZ20" s="107"/>
      <c r="RXA20" s="183"/>
      <c r="RXB20" s="107"/>
      <c r="RXC20" s="183"/>
      <c r="RXD20" s="107"/>
      <c r="RXE20" s="183"/>
      <c r="RXF20" s="107"/>
      <c r="RXG20" s="183"/>
      <c r="RXH20" s="107"/>
      <c r="RXI20" s="183"/>
      <c r="RXJ20" s="107"/>
      <c r="RXK20" s="183"/>
      <c r="RXL20" s="107"/>
      <c r="RXM20" s="183"/>
      <c r="RXN20" s="107"/>
      <c r="RXO20" s="183"/>
      <c r="RXP20" s="107"/>
      <c r="RXQ20" s="183"/>
      <c r="RXR20" s="107"/>
      <c r="RXS20" s="183"/>
      <c r="RXT20" s="107"/>
      <c r="RXU20" s="183"/>
      <c r="RXV20" s="107"/>
      <c r="RXW20" s="183"/>
      <c r="RXX20" s="107"/>
      <c r="RXY20" s="183"/>
      <c r="RXZ20" s="107"/>
      <c r="RYA20" s="183"/>
      <c r="RYB20" s="107"/>
      <c r="RYC20" s="183"/>
      <c r="RYD20" s="107"/>
      <c r="RYE20" s="183"/>
      <c r="RYF20" s="107"/>
      <c r="RYG20" s="183"/>
      <c r="RYH20" s="107"/>
      <c r="RYI20" s="183"/>
      <c r="RYJ20" s="107"/>
      <c r="RYK20" s="183"/>
      <c r="RYL20" s="107"/>
      <c r="RYM20" s="183"/>
      <c r="RYN20" s="107"/>
      <c r="RYO20" s="183"/>
      <c r="RYP20" s="107"/>
      <c r="RYQ20" s="183"/>
      <c r="RYR20" s="107"/>
      <c r="RYS20" s="183"/>
      <c r="RYT20" s="107"/>
      <c r="RYU20" s="183"/>
      <c r="RYV20" s="107"/>
      <c r="RYW20" s="183"/>
      <c r="RYX20" s="107"/>
      <c r="RYY20" s="183"/>
      <c r="RYZ20" s="107"/>
      <c r="RZA20" s="183"/>
      <c r="RZB20" s="107"/>
      <c r="RZC20" s="183"/>
      <c r="RZD20" s="107"/>
      <c r="RZE20" s="183"/>
      <c r="RZF20" s="107"/>
      <c r="RZG20" s="183"/>
      <c r="RZH20" s="107"/>
      <c r="RZI20" s="183"/>
      <c r="RZJ20" s="107"/>
      <c r="RZK20" s="183"/>
      <c r="RZL20" s="107"/>
      <c r="RZM20" s="183"/>
      <c r="RZN20" s="107"/>
      <c r="RZO20" s="183"/>
      <c r="RZP20" s="107"/>
      <c r="RZQ20" s="183"/>
      <c r="RZR20" s="107"/>
      <c r="RZS20" s="183"/>
      <c r="RZT20" s="107"/>
      <c r="RZU20" s="183"/>
      <c r="RZV20" s="107"/>
      <c r="RZW20" s="183"/>
      <c r="RZX20" s="107"/>
      <c r="RZY20" s="183"/>
      <c r="RZZ20" s="107"/>
      <c r="SAA20" s="183"/>
      <c r="SAB20" s="107"/>
      <c r="SAC20" s="183"/>
      <c r="SAD20" s="107"/>
      <c r="SAE20" s="183"/>
      <c r="SAF20" s="107"/>
      <c r="SAG20" s="183"/>
      <c r="SAH20" s="107"/>
      <c r="SAI20" s="183"/>
      <c r="SAJ20" s="107"/>
      <c r="SAK20" s="183"/>
      <c r="SAL20" s="107"/>
      <c r="SAM20" s="183"/>
      <c r="SAN20" s="107"/>
      <c r="SAO20" s="183"/>
      <c r="SAP20" s="107"/>
      <c r="SAQ20" s="183"/>
      <c r="SAR20" s="107"/>
      <c r="SAS20" s="183"/>
      <c r="SAT20" s="107"/>
      <c r="SAU20" s="183"/>
      <c r="SAV20" s="107"/>
      <c r="SAW20" s="183"/>
      <c r="SAX20" s="107"/>
      <c r="SAY20" s="183"/>
      <c r="SAZ20" s="107"/>
      <c r="SBA20" s="183"/>
      <c r="SBB20" s="107"/>
      <c r="SBC20" s="183"/>
      <c r="SBD20" s="107"/>
      <c r="SBE20" s="183"/>
      <c r="SBF20" s="107"/>
      <c r="SBG20" s="183"/>
      <c r="SBH20" s="107"/>
      <c r="SBI20" s="183"/>
      <c r="SBJ20" s="107"/>
      <c r="SBK20" s="183"/>
      <c r="SBL20" s="107"/>
      <c r="SBM20" s="183"/>
      <c r="SBN20" s="107"/>
      <c r="SBO20" s="183"/>
      <c r="SBP20" s="107"/>
      <c r="SBQ20" s="183"/>
      <c r="SBR20" s="107"/>
      <c r="SBS20" s="183"/>
      <c r="SBT20" s="107"/>
      <c r="SBU20" s="183"/>
      <c r="SBV20" s="107"/>
      <c r="SBW20" s="183"/>
      <c r="SBX20" s="107"/>
      <c r="SBY20" s="183"/>
      <c r="SBZ20" s="107"/>
      <c r="SCA20" s="183"/>
      <c r="SCB20" s="107"/>
      <c r="SCC20" s="183"/>
      <c r="SCD20" s="107"/>
      <c r="SCE20" s="183"/>
      <c r="SCF20" s="107"/>
      <c r="SCG20" s="183"/>
      <c r="SCH20" s="107"/>
      <c r="SCI20" s="183"/>
      <c r="SCJ20" s="107"/>
      <c r="SCK20" s="183"/>
      <c r="SCL20" s="107"/>
      <c r="SCM20" s="183"/>
      <c r="SCN20" s="107"/>
      <c r="SCO20" s="183"/>
      <c r="SCP20" s="107"/>
      <c r="SCQ20" s="183"/>
      <c r="SCR20" s="107"/>
      <c r="SCS20" s="183"/>
      <c r="SCT20" s="107"/>
      <c r="SCU20" s="183"/>
      <c r="SCV20" s="107"/>
      <c r="SCW20" s="183"/>
      <c r="SCX20" s="107"/>
      <c r="SCY20" s="183"/>
      <c r="SCZ20" s="107"/>
      <c r="SDA20" s="183"/>
      <c r="SDB20" s="107"/>
      <c r="SDC20" s="183"/>
      <c r="SDD20" s="107"/>
      <c r="SDE20" s="183"/>
      <c r="SDF20" s="107"/>
      <c r="SDG20" s="183"/>
      <c r="SDH20" s="107"/>
      <c r="SDI20" s="183"/>
      <c r="SDJ20" s="107"/>
      <c r="SDK20" s="183"/>
      <c r="SDL20" s="107"/>
      <c r="SDM20" s="183"/>
      <c r="SDN20" s="107"/>
      <c r="SDO20" s="183"/>
      <c r="SDP20" s="107"/>
      <c r="SDQ20" s="183"/>
      <c r="SDR20" s="107"/>
      <c r="SDS20" s="183"/>
      <c r="SDT20" s="107"/>
      <c r="SDU20" s="183"/>
      <c r="SDV20" s="107"/>
      <c r="SDW20" s="183"/>
      <c r="SDX20" s="107"/>
      <c r="SDY20" s="183"/>
      <c r="SDZ20" s="107"/>
      <c r="SEA20" s="183"/>
      <c r="SEB20" s="107"/>
      <c r="SEC20" s="183"/>
      <c r="SED20" s="107"/>
      <c r="SEE20" s="183"/>
      <c r="SEF20" s="107"/>
      <c r="SEG20" s="183"/>
      <c r="SEH20" s="107"/>
      <c r="SEI20" s="183"/>
      <c r="SEJ20" s="107"/>
      <c r="SEK20" s="183"/>
      <c r="SEL20" s="107"/>
      <c r="SEM20" s="183"/>
      <c r="SEN20" s="107"/>
      <c r="SEO20" s="183"/>
      <c r="SEP20" s="107"/>
      <c r="SEQ20" s="183"/>
      <c r="SER20" s="107"/>
      <c r="SES20" s="183"/>
      <c r="SET20" s="107"/>
      <c r="SEU20" s="183"/>
      <c r="SEV20" s="107"/>
      <c r="SEW20" s="183"/>
      <c r="SEX20" s="107"/>
      <c r="SEY20" s="183"/>
      <c r="SEZ20" s="107"/>
      <c r="SFA20" s="183"/>
      <c r="SFB20" s="107"/>
      <c r="SFC20" s="183"/>
      <c r="SFD20" s="107"/>
      <c r="SFE20" s="183"/>
      <c r="SFF20" s="107"/>
      <c r="SFG20" s="183"/>
      <c r="SFH20" s="107"/>
      <c r="SFI20" s="183"/>
      <c r="SFJ20" s="107"/>
      <c r="SFK20" s="183"/>
      <c r="SFL20" s="107"/>
      <c r="SFM20" s="183"/>
      <c r="SFN20" s="107"/>
      <c r="SFO20" s="183"/>
      <c r="SFP20" s="107"/>
      <c r="SFQ20" s="183"/>
      <c r="SFR20" s="107"/>
      <c r="SFS20" s="183"/>
      <c r="SFT20" s="107"/>
      <c r="SFU20" s="183"/>
      <c r="SFV20" s="107"/>
      <c r="SFW20" s="183"/>
      <c r="SFX20" s="107"/>
      <c r="SFY20" s="183"/>
      <c r="SFZ20" s="107"/>
      <c r="SGA20" s="183"/>
      <c r="SGB20" s="107"/>
      <c r="SGC20" s="183"/>
      <c r="SGD20" s="107"/>
      <c r="SGE20" s="183"/>
      <c r="SGF20" s="107"/>
      <c r="SGG20" s="183"/>
      <c r="SGH20" s="107"/>
      <c r="SGI20" s="183"/>
      <c r="SGJ20" s="107"/>
      <c r="SGK20" s="183"/>
      <c r="SGL20" s="107"/>
      <c r="SGM20" s="183"/>
      <c r="SGN20" s="107"/>
      <c r="SGO20" s="183"/>
      <c r="SGP20" s="107"/>
      <c r="SGQ20" s="183"/>
      <c r="SGR20" s="107"/>
      <c r="SGS20" s="183"/>
      <c r="SGT20" s="107"/>
      <c r="SGU20" s="183"/>
      <c r="SGV20" s="107"/>
      <c r="SGW20" s="183"/>
      <c r="SGX20" s="107"/>
      <c r="SGY20" s="183"/>
      <c r="SGZ20" s="107"/>
      <c r="SHA20" s="183"/>
      <c r="SHB20" s="107"/>
      <c r="SHC20" s="183"/>
      <c r="SHD20" s="107"/>
      <c r="SHE20" s="183"/>
      <c r="SHF20" s="107"/>
      <c r="SHG20" s="183"/>
      <c r="SHH20" s="107"/>
      <c r="SHI20" s="183"/>
      <c r="SHJ20" s="107"/>
      <c r="SHK20" s="183"/>
      <c r="SHL20" s="107"/>
      <c r="SHM20" s="183"/>
      <c r="SHN20" s="107"/>
      <c r="SHO20" s="183"/>
      <c r="SHP20" s="107"/>
      <c r="SHQ20" s="183"/>
      <c r="SHR20" s="107"/>
      <c r="SHS20" s="183"/>
      <c r="SHT20" s="107"/>
      <c r="SHU20" s="183"/>
      <c r="SHV20" s="107"/>
      <c r="SHW20" s="183"/>
      <c r="SHX20" s="107"/>
      <c r="SHY20" s="183"/>
      <c r="SHZ20" s="107"/>
      <c r="SIA20" s="183"/>
      <c r="SIB20" s="107"/>
      <c r="SIC20" s="183"/>
      <c r="SID20" s="107"/>
      <c r="SIE20" s="183"/>
      <c r="SIF20" s="107"/>
      <c r="SIG20" s="183"/>
      <c r="SIH20" s="107"/>
      <c r="SII20" s="183"/>
      <c r="SIJ20" s="107"/>
      <c r="SIK20" s="183"/>
      <c r="SIL20" s="107"/>
      <c r="SIM20" s="183"/>
      <c r="SIN20" s="107"/>
      <c r="SIO20" s="183"/>
      <c r="SIP20" s="107"/>
      <c r="SIQ20" s="183"/>
      <c r="SIR20" s="107"/>
      <c r="SIS20" s="183"/>
      <c r="SIT20" s="107"/>
      <c r="SIU20" s="183"/>
      <c r="SIV20" s="107"/>
      <c r="SIW20" s="183"/>
      <c r="SIX20" s="107"/>
      <c r="SIY20" s="183"/>
      <c r="SIZ20" s="107"/>
      <c r="SJA20" s="183"/>
      <c r="SJB20" s="107"/>
      <c r="SJC20" s="183"/>
      <c r="SJD20" s="107"/>
      <c r="SJE20" s="183"/>
      <c r="SJF20" s="107"/>
      <c r="SJG20" s="183"/>
      <c r="SJH20" s="107"/>
      <c r="SJI20" s="183"/>
      <c r="SJJ20" s="107"/>
      <c r="SJK20" s="183"/>
      <c r="SJL20" s="107"/>
      <c r="SJM20" s="183"/>
      <c r="SJN20" s="107"/>
      <c r="SJO20" s="183"/>
      <c r="SJP20" s="107"/>
      <c r="SJQ20" s="183"/>
      <c r="SJR20" s="107"/>
      <c r="SJS20" s="183"/>
      <c r="SJT20" s="107"/>
      <c r="SJU20" s="183"/>
      <c r="SJV20" s="107"/>
      <c r="SJW20" s="183"/>
      <c r="SJX20" s="107"/>
      <c r="SJY20" s="183"/>
      <c r="SJZ20" s="107"/>
      <c r="SKA20" s="183"/>
      <c r="SKB20" s="107"/>
      <c r="SKC20" s="183"/>
      <c r="SKD20" s="107"/>
      <c r="SKE20" s="183"/>
      <c r="SKF20" s="107"/>
      <c r="SKG20" s="183"/>
      <c r="SKH20" s="107"/>
      <c r="SKI20" s="183"/>
      <c r="SKJ20" s="107"/>
      <c r="SKK20" s="183"/>
      <c r="SKL20" s="107"/>
      <c r="SKM20" s="183"/>
      <c r="SKN20" s="107"/>
      <c r="SKO20" s="183"/>
      <c r="SKP20" s="107"/>
      <c r="SKQ20" s="183"/>
      <c r="SKR20" s="107"/>
      <c r="SKS20" s="183"/>
      <c r="SKT20" s="107"/>
      <c r="SKU20" s="183"/>
      <c r="SKV20" s="107"/>
      <c r="SKW20" s="183"/>
      <c r="SKX20" s="107"/>
      <c r="SKY20" s="183"/>
      <c r="SKZ20" s="107"/>
      <c r="SLA20" s="183"/>
      <c r="SLB20" s="107"/>
      <c r="SLC20" s="183"/>
      <c r="SLD20" s="107"/>
      <c r="SLE20" s="183"/>
      <c r="SLF20" s="107"/>
      <c r="SLG20" s="183"/>
      <c r="SLH20" s="107"/>
      <c r="SLI20" s="183"/>
      <c r="SLJ20" s="107"/>
      <c r="SLK20" s="183"/>
      <c r="SLL20" s="107"/>
      <c r="SLM20" s="183"/>
      <c r="SLN20" s="107"/>
      <c r="SLO20" s="183"/>
      <c r="SLP20" s="107"/>
      <c r="SLQ20" s="183"/>
      <c r="SLR20" s="107"/>
      <c r="SLS20" s="183"/>
      <c r="SLT20" s="107"/>
      <c r="SLU20" s="183"/>
      <c r="SLV20" s="107"/>
      <c r="SLW20" s="183"/>
      <c r="SLX20" s="107"/>
      <c r="SLY20" s="183"/>
      <c r="SLZ20" s="107"/>
      <c r="SMA20" s="183"/>
      <c r="SMB20" s="107"/>
      <c r="SMC20" s="183"/>
      <c r="SMD20" s="107"/>
      <c r="SME20" s="183"/>
      <c r="SMF20" s="107"/>
      <c r="SMG20" s="183"/>
      <c r="SMH20" s="107"/>
      <c r="SMI20" s="183"/>
      <c r="SMJ20" s="107"/>
      <c r="SMK20" s="183"/>
      <c r="SML20" s="107"/>
      <c r="SMM20" s="183"/>
      <c r="SMN20" s="107"/>
      <c r="SMO20" s="183"/>
      <c r="SMP20" s="107"/>
      <c r="SMQ20" s="183"/>
      <c r="SMR20" s="107"/>
      <c r="SMS20" s="183"/>
      <c r="SMT20" s="107"/>
      <c r="SMU20" s="183"/>
      <c r="SMV20" s="107"/>
      <c r="SMW20" s="183"/>
      <c r="SMX20" s="107"/>
      <c r="SMY20" s="183"/>
      <c r="SMZ20" s="107"/>
      <c r="SNA20" s="183"/>
      <c r="SNB20" s="107"/>
      <c r="SNC20" s="183"/>
      <c r="SND20" s="107"/>
      <c r="SNE20" s="183"/>
      <c r="SNF20" s="107"/>
      <c r="SNG20" s="183"/>
      <c r="SNH20" s="107"/>
      <c r="SNI20" s="183"/>
      <c r="SNJ20" s="107"/>
      <c r="SNK20" s="183"/>
      <c r="SNL20" s="107"/>
      <c r="SNM20" s="183"/>
      <c r="SNN20" s="107"/>
      <c r="SNO20" s="183"/>
      <c r="SNP20" s="107"/>
      <c r="SNQ20" s="183"/>
      <c r="SNR20" s="107"/>
      <c r="SNS20" s="183"/>
      <c r="SNT20" s="107"/>
      <c r="SNU20" s="183"/>
      <c r="SNV20" s="107"/>
      <c r="SNW20" s="183"/>
      <c r="SNX20" s="107"/>
      <c r="SNY20" s="183"/>
      <c r="SNZ20" s="107"/>
      <c r="SOA20" s="183"/>
      <c r="SOB20" s="107"/>
      <c r="SOC20" s="183"/>
      <c r="SOD20" s="107"/>
      <c r="SOE20" s="183"/>
      <c r="SOF20" s="107"/>
      <c r="SOG20" s="183"/>
      <c r="SOH20" s="107"/>
      <c r="SOI20" s="183"/>
      <c r="SOJ20" s="107"/>
      <c r="SOK20" s="183"/>
      <c r="SOL20" s="107"/>
      <c r="SOM20" s="183"/>
      <c r="SON20" s="107"/>
      <c r="SOO20" s="183"/>
      <c r="SOP20" s="107"/>
      <c r="SOQ20" s="183"/>
      <c r="SOR20" s="107"/>
      <c r="SOS20" s="183"/>
      <c r="SOT20" s="107"/>
      <c r="SOU20" s="183"/>
      <c r="SOV20" s="107"/>
      <c r="SOW20" s="183"/>
      <c r="SOX20" s="107"/>
      <c r="SOY20" s="183"/>
      <c r="SOZ20" s="107"/>
      <c r="SPA20" s="183"/>
      <c r="SPB20" s="107"/>
      <c r="SPC20" s="183"/>
      <c r="SPD20" s="107"/>
      <c r="SPE20" s="183"/>
      <c r="SPF20" s="107"/>
      <c r="SPG20" s="183"/>
      <c r="SPH20" s="107"/>
      <c r="SPI20" s="183"/>
      <c r="SPJ20" s="107"/>
      <c r="SPK20" s="183"/>
      <c r="SPL20" s="107"/>
      <c r="SPM20" s="183"/>
      <c r="SPN20" s="107"/>
      <c r="SPO20" s="183"/>
      <c r="SPP20" s="107"/>
      <c r="SPQ20" s="183"/>
      <c r="SPR20" s="107"/>
      <c r="SPS20" s="183"/>
      <c r="SPT20" s="107"/>
      <c r="SPU20" s="183"/>
      <c r="SPV20" s="107"/>
      <c r="SPW20" s="183"/>
      <c r="SPX20" s="107"/>
      <c r="SPY20" s="183"/>
      <c r="SPZ20" s="107"/>
      <c r="SQA20" s="183"/>
      <c r="SQB20" s="107"/>
      <c r="SQC20" s="183"/>
      <c r="SQD20" s="107"/>
      <c r="SQE20" s="183"/>
      <c r="SQF20" s="107"/>
      <c r="SQG20" s="183"/>
      <c r="SQH20" s="107"/>
      <c r="SQI20" s="183"/>
      <c r="SQJ20" s="107"/>
      <c r="SQK20" s="183"/>
      <c r="SQL20" s="107"/>
      <c r="SQM20" s="183"/>
      <c r="SQN20" s="107"/>
      <c r="SQO20" s="183"/>
      <c r="SQP20" s="107"/>
      <c r="SQQ20" s="183"/>
      <c r="SQR20" s="107"/>
      <c r="SQS20" s="183"/>
      <c r="SQT20" s="107"/>
      <c r="SQU20" s="183"/>
      <c r="SQV20" s="107"/>
      <c r="SQW20" s="183"/>
      <c r="SQX20" s="107"/>
      <c r="SQY20" s="183"/>
      <c r="SQZ20" s="107"/>
      <c r="SRA20" s="183"/>
      <c r="SRB20" s="107"/>
      <c r="SRC20" s="183"/>
      <c r="SRD20" s="107"/>
      <c r="SRE20" s="183"/>
      <c r="SRF20" s="107"/>
      <c r="SRG20" s="183"/>
      <c r="SRH20" s="107"/>
      <c r="SRI20" s="183"/>
      <c r="SRJ20" s="107"/>
      <c r="SRK20" s="183"/>
      <c r="SRL20" s="107"/>
      <c r="SRM20" s="183"/>
      <c r="SRN20" s="107"/>
      <c r="SRO20" s="183"/>
      <c r="SRP20" s="107"/>
      <c r="SRQ20" s="183"/>
      <c r="SRR20" s="107"/>
      <c r="SRS20" s="183"/>
      <c r="SRT20" s="107"/>
      <c r="SRU20" s="183"/>
      <c r="SRV20" s="107"/>
      <c r="SRW20" s="183"/>
      <c r="SRX20" s="107"/>
      <c r="SRY20" s="183"/>
      <c r="SRZ20" s="107"/>
      <c r="SSA20" s="183"/>
      <c r="SSB20" s="107"/>
      <c r="SSC20" s="183"/>
      <c r="SSD20" s="107"/>
      <c r="SSE20" s="183"/>
      <c r="SSF20" s="107"/>
      <c r="SSG20" s="183"/>
      <c r="SSH20" s="107"/>
      <c r="SSI20" s="183"/>
      <c r="SSJ20" s="107"/>
      <c r="SSK20" s="183"/>
      <c r="SSL20" s="107"/>
      <c r="SSM20" s="183"/>
      <c r="SSN20" s="107"/>
      <c r="SSO20" s="183"/>
      <c r="SSP20" s="107"/>
      <c r="SSQ20" s="183"/>
      <c r="SSR20" s="107"/>
      <c r="SSS20" s="183"/>
      <c r="SST20" s="107"/>
      <c r="SSU20" s="183"/>
      <c r="SSV20" s="107"/>
      <c r="SSW20" s="183"/>
      <c r="SSX20" s="107"/>
      <c r="SSY20" s="183"/>
      <c r="SSZ20" s="107"/>
      <c r="STA20" s="183"/>
      <c r="STB20" s="107"/>
      <c r="STC20" s="183"/>
      <c r="STD20" s="107"/>
      <c r="STE20" s="183"/>
      <c r="STF20" s="107"/>
      <c r="STG20" s="183"/>
      <c r="STH20" s="107"/>
      <c r="STI20" s="183"/>
      <c r="STJ20" s="107"/>
      <c r="STK20" s="183"/>
      <c r="STL20" s="107"/>
      <c r="STM20" s="183"/>
      <c r="STN20" s="107"/>
      <c r="STO20" s="183"/>
      <c r="STP20" s="107"/>
      <c r="STQ20" s="183"/>
      <c r="STR20" s="107"/>
      <c r="STS20" s="183"/>
      <c r="STT20" s="107"/>
      <c r="STU20" s="183"/>
      <c r="STV20" s="107"/>
      <c r="STW20" s="183"/>
      <c r="STX20" s="107"/>
      <c r="STY20" s="183"/>
      <c r="STZ20" s="107"/>
      <c r="SUA20" s="183"/>
      <c r="SUB20" s="107"/>
      <c r="SUC20" s="183"/>
      <c r="SUD20" s="107"/>
      <c r="SUE20" s="183"/>
      <c r="SUF20" s="107"/>
      <c r="SUG20" s="183"/>
      <c r="SUH20" s="107"/>
      <c r="SUI20" s="183"/>
      <c r="SUJ20" s="107"/>
      <c r="SUK20" s="183"/>
      <c r="SUL20" s="107"/>
      <c r="SUM20" s="183"/>
      <c r="SUN20" s="107"/>
      <c r="SUO20" s="183"/>
      <c r="SUP20" s="107"/>
      <c r="SUQ20" s="183"/>
      <c r="SUR20" s="107"/>
      <c r="SUS20" s="183"/>
      <c r="SUT20" s="107"/>
      <c r="SUU20" s="183"/>
      <c r="SUV20" s="107"/>
      <c r="SUW20" s="183"/>
      <c r="SUX20" s="107"/>
      <c r="SUY20" s="183"/>
      <c r="SUZ20" s="107"/>
      <c r="SVA20" s="183"/>
      <c r="SVB20" s="107"/>
      <c r="SVC20" s="183"/>
      <c r="SVD20" s="107"/>
      <c r="SVE20" s="183"/>
      <c r="SVF20" s="107"/>
      <c r="SVG20" s="183"/>
      <c r="SVH20" s="107"/>
      <c r="SVI20" s="183"/>
      <c r="SVJ20" s="107"/>
      <c r="SVK20" s="183"/>
      <c r="SVL20" s="107"/>
      <c r="SVM20" s="183"/>
      <c r="SVN20" s="107"/>
      <c r="SVO20" s="183"/>
      <c r="SVP20" s="107"/>
      <c r="SVQ20" s="183"/>
      <c r="SVR20" s="107"/>
      <c r="SVS20" s="183"/>
      <c r="SVT20" s="107"/>
      <c r="SVU20" s="183"/>
      <c r="SVV20" s="107"/>
      <c r="SVW20" s="183"/>
      <c r="SVX20" s="107"/>
      <c r="SVY20" s="183"/>
      <c r="SVZ20" s="107"/>
      <c r="SWA20" s="183"/>
      <c r="SWB20" s="107"/>
      <c r="SWC20" s="183"/>
      <c r="SWD20" s="107"/>
      <c r="SWE20" s="183"/>
      <c r="SWF20" s="107"/>
      <c r="SWG20" s="183"/>
      <c r="SWH20" s="107"/>
      <c r="SWI20" s="183"/>
      <c r="SWJ20" s="107"/>
      <c r="SWK20" s="183"/>
      <c r="SWL20" s="107"/>
      <c r="SWM20" s="183"/>
      <c r="SWN20" s="107"/>
      <c r="SWO20" s="183"/>
      <c r="SWP20" s="107"/>
      <c r="SWQ20" s="183"/>
      <c r="SWR20" s="107"/>
      <c r="SWS20" s="183"/>
      <c r="SWT20" s="107"/>
      <c r="SWU20" s="183"/>
      <c r="SWV20" s="107"/>
      <c r="SWW20" s="183"/>
      <c r="SWX20" s="107"/>
      <c r="SWY20" s="183"/>
      <c r="SWZ20" s="107"/>
      <c r="SXA20" s="183"/>
      <c r="SXB20" s="107"/>
      <c r="SXC20" s="183"/>
      <c r="SXD20" s="107"/>
      <c r="SXE20" s="183"/>
      <c r="SXF20" s="107"/>
      <c r="SXG20" s="183"/>
      <c r="SXH20" s="107"/>
      <c r="SXI20" s="183"/>
      <c r="SXJ20" s="107"/>
      <c r="SXK20" s="183"/>
      <c r="SXL20" s="107"/>
      <c r="SXM20" s="183"/>
      <c r="SXN20" s="107"/>
      <c r="SXO20" s="183"/>
      <c r="SXP20" s="107"/>
      <c r="SXQ20" s="183"/>
      <c r="SXR20" s="107"/>
      <c r="SXS20" s="183"/>
      <c r="SXT20" s="107"/>
      <c r="SXU20" s="183"/>
      <c r="SXV20" s="107"/>
      <c r="SXW20" s="183"/>
      <c r="SXX20" s="107"/>
      <c r="SXY20" s="183"/>
      <c r="SXZ20" s="107"/>
      <c r="SYA20" s="183"/>
      <c r="SYB20" s="107"/>
      <c r="SYC20" s="183"/>
      <c r="SYD20" s="107"/>
      <c r="SYE20" s="183"/>
      <c r="SYF20" s="107"/>
      <c r="SYG20" s="183"/>
      <c r="SYH20" s="107"/>
      <c r="SYI20" s="183"/>
      <c r="SYJ20" s="107"/>
      <c r="SYK20" s="183"/>
      <c r="SYL20" s="107"/>
      <c r="SYM20" s="183"/>
      <c r="SYN20" s="107"/>
      <c r="SYO20" s="183"/>
      <c r="SYP20" s="107"/>
      <c r="SYQ20" s="183"/>
      <c r="SYR20" s="107"/>
      <c r="SYS20" s="183"/>
      <c r="SYT20" s="107"/>
      <c r="SYU20" s="183"/>
      <c r="SYV20" s="107"/>
      <c r="SYW20" s="183"/>
      <c r="SYX20" s="107"/>
      <c r="SYY20" s="183"/>
      <c r="SYZ20" s="107"/>
      <c r="SZA20" s="183"/>
      <c r="SZB20" s="107"/>
      <c r="SZC20" s="183"/>
      <c r="SZD20" s="107"/>
      <c r="SZE20" s="183"/>
      <c r="SZF20" s="107"/>
      <c r="SZG20" s="183"/>
      <c r="SZH20" s="107"/>
      <c r="SZI20" s="183"/>
      <c r="SZJ20" s="107"/>
      <c r="SZK20" s="183"/>
      <c r="SZL20" s="107"/>
      <c r="SZM20" s="183"/>
      <c r="SZN20" s="107"/>
      <c r="SZO20" s="183"/>
      <c r="SZP20" s="107"/>
      <c r="SZQ20" s="183"/>
      <c r="SZR20" s="107"/>
      <c r="SZS20" s="183"/>
      <c r="SZT20" s="107"/>
      <c r="SZU20" s="183"/>
      <c r="SZV20" s="107"/>
      <c r="SZW20" s="183"/>
      <c r="SZX20" s="107"/>
      <c r="SZY20" s="183"/>
      <c r="SZZ20" s="107"/>
      <c r="TAA20" s="183"/>
      <c r="TAB20" s="107"/>
      <c r="TAC20" s="183"/>
      <c r="TAD20" s="107"/>
      <c r="TAE20" s="183"/>
      <c r="TAF20" s="107"/>
      <c r="TAG20" s="183"/>
      <c r="TAH20" s="107"/>
      <c r="TAI20" s="183"/>
      <c r="TAJ20" s="107"/>
      <c r="TAK20" s="183"/>
      <c r="TAL20" s="107"/>
      <c r="TAM20" s="183"/>
      <c r="TAN20" s="107"/>
      <c r="TAO20" s="183"/>
      <c r="TAP20" s="107"/>
      <c r="TAQ20" s="183"/>
      <c r="TAR20" s="107"/>
      <c r="TAS20" s="183"/>
      <c r="TAT20" s="107"/>
      <c r="TAU20" s="183"/>
      <c r="TAV20" s="107"/>
      <c r="TAW20" s="183"/>
      <c r="TAX20" s="107"/>
      <c r="TAY20" s="183"/>
      <c r="TAZ20" s="107"/>
      <c r="TBA20" s="183"/>
      <c r="TBB20" s="107"/>
      <c r="TBC20" s="183"/>
      <c r="TBD20" s="107"/>
      <c r="TBE20" s="183"/>
      <c r="TBF20" s="107"/>
      <c r="TBG20" s="183"/>
      <c r="TBH20" s="107"/>
      <c r="TBI20" s="183"/>
      <c r="TBJ20" s="107"/>
      <c r="TBK20" s="183"/>
      <c r="TBL20" s="107"/>
      <c r="TBM20" s="183"/>
      <c r="TBN20" s="107"/>
      <c r="TBO20" s="183"/>
      <c r="TBP20" s="107"/>
      <c r="TBQ20" s="183"/>
      <c r="TBR20" s="107"/>
      <c r="TBS20" s="183"/>
      <c r="TBT20" s="107"/>
      <c r="TBU20" s="183"/>
      <c r="TBV20" s="107"/>
      <c r="TBW20" s="183"/>
      <c r="TBX20" s="107"/>
      <c r="TBY20" s="183"/>
      <c r="TBZ20" s="107"/>
      <c r="TCA20" s="183"/>
      <c r="TCB20" s="107"/>
      <c r="TCC20" s="183"/>
      <c r="TCD20" s="107"/>
      <c r="TCE20" s="183"/>
      <c r="TCF20" s="107"/>
      <c r="TCG20" s="183"/>
      <c r="TCH20" s="107"/>
      <c r="TCI20" s="183"/>
      <c r="TCJ20" s="107"/>
      <c r="TCK20" s="183"/>
      <c r="TCL20" s="107"/>
      <c r="TCM20" s="183"/>
      <c r="TCN20" s="107"/>
      <c r="TCO20" s="183"/>
      <c r="TCP20" s="107"/>
      <c r="TCQ20" s="183"/>
      <c r="TCR20" s="107"/>
      <c r="TCS20" s="183"/>
      <c r="TCT20" s="107"/>
      <c r="TCU20" s="183"/>
      <c r="TCV20" s="107"/>
      <c r="TCW20" s="183"/>
      <c r="TCX20" s="107"/>
      <c r="TCY20" s="183"/>
      <c r="TCZ20" s="107"/>
      <c r="TDA20" s="183"/>
      <c r="TDB20" s="107"/>
      <c r="TDC20" s="183"/>
      <c r="TDD20" s="107"/>
      <c r="TDE20" s="183"/>
      <c r="TDF20" s="107"/>
      <c r="TDG20" s="183"/>
      <c r="TDH20" s="107"/>
      <c r="TDI20" s="183"/>
      <c r="TDJ20" s="107"/>
      <c r="TDK20" s="183"/>
      <c r="TDL20" s="107"/>
      <c r="TDM20" s="183"/>
      <c r="TDN20" s="107"/>
      <c r="TDO20" s="183"/>
      <c r="TDP20" s="107"/>
      <c r="TDQ20" s="183"/>
      <c r="TDR20" s="107"/>
      <c r="TDS20" s="183"/>
      <c r="TDT20" s="107"/>
      <c r="TDU20" s="183"/>
      <c r="TDV20" s="107"/>
      <c r="TDW20" s="183"/>
      <c r="TDX20" s="107"/>
      <c r="TDY20" s="183"/>
      <c r="TDZ20" s="107"/>
      <c r="TEA20" s="183"/>
      <c r="TEB20" s="107"/>
      <c r="TEC20" s="183"/>
      <c r="TED20" s="107"/>
      <c r="TEE20" s="183"/>
      <c r="TEF20" s="107"/>
      <c r="TEG20" s="183"/>
      <c r="TEH20" s="107"/>
      <c r="TEI20" s="183"/>
      <c r="TEJ20" s="107"/>
      <c r="TEK20" s="183"/>
      <c r="TEL20" s="107"/>
      <c r="TEM20" s="183"/>
      <c r="TEN20" s="107"/>
      <c r="TEO20" s="183"/>
      <c r="TEP20" s="107"/>
      <c r="TEQ20" s="183"/>
      <c r="TER20" s="107"/>
      <c r="TES20" s="183"/>
      <c r="TET20" s="107"/>
      <c r="TEU20" s="183"/>
      <c r="TEV20" s="107"/>
      <c r="TEW20" s="183"/>
      <c r="TEX20" s="107"/>
      <c r="TEY20" s="183"/>
      <c r="TEZ20" s="107"/>
      <c r="TFA20" s="183"/>
      <c r="TFB20" s="107"/>
      <c r="TFC20" s="183"/>
      <c r="TFD20" s="107"/>
      <c r="TFE20" s="183"/>
      <c r="TFF20" s="107"/>
      <c r="TFG20" s="183"/>
      <c r="TFH20" s="107"/>
      <c r="TFI20" s="183"/>
      <c r="TFJ20" s="107"/>
      <c r="TFK20" s="183"/>
      <c r="TFL20" s="107"/>
      <c r="TFM20" s="183"/>
      <c r="TFN20" s="107"/>
      <c r="TFO20" s="183"/>
      <c r="TFP20" s="107"/>
      <c r="TFQ20" s="183"/>
      <c r="TFR20" s="107"/>
      <c r="TFS20" s="183"/>
      <c r="TFT20" s="107"/>
      <c r="TFU20" s="183"/>
      <c r="TFV20" s="107"/>
      <c r="TFW20" s="183"/>
      <c r="TFX20" s="107"/>
      <c r="TFY20" s="183"/>
      <c r="TFZ20" s="107"/>
      <c r="TGA20" s="183"/>
      <c r="TGB20" s="107"/>
      <c r="TGC20" s="183"/>
      <c r="TGD20" s="107"/>
      <c r="TGE20" s="183"/>
      <c r="TGF20" s="107"/>
      <c r="TGG20" s="183"/>
      <c r="TGH20" s="107"/>
      <c r="TGI20" s="183"/>
      <c r="TGJ20" s="107"/>
      <c r="TGK20" s="183"/>
      <c r="TGL20" s="107"/>
      <c r="TGM20" s="183"/>
      <c r="TGN20" s="107"/>
      <c r="TGO20" s="183"/>
      <c r="TGP20" s="107"/>
      <c r="TGQ20" s="183"/>
      <c r="TGR20" s="107"/>
      <c r="TGS20" s="183"/>
      <c r="TGT20" s="107"/>
      <c r="TGU20" s="183"/>
      <c r="TGV20" s="107"/>
      <c r="TGW20" s="183"/>
      <c r="TGX20" s="107"/>
      <c r="TGY20" s="183"/>
      <c r="TGZ20" s="107"/>
      <c r="THA20" s="183"/>
      <c r="THB20" s="107"/>
      <c r="THC20" s="183"/>
      <c r="THD20" s="107"/>
      <c r="THE20" s="183"/>
      <c r="THF20" s="107"/>
      <c r="THG20" s="183"/>
      <c r="THH20" s="107"/>
      <c r="THI20" s="183"/>
      <c r="THJ20" s="107"/>
      <c r="THK20" s="183"/>
      <c r="THL20" s="107"/>
      <c r="THM20" s="183"/>
      <c r="THN20" s="107"/>
      <c r="THO20" s="183"/>
      <c r="THP20" s="107"/>
      <c r="THQ20" s="183"/>
      <c r="THR20" s="107"/>
      <c r="THS20" s="183"/>
      <c r="THT20" s="107"/>
      <c r="THU20" s="183"/>
      <c r="THV20" s="107"/>
      <c r="THW20" s="183"/>
      <c r="THX20" s="107"/>
      <c r="THY20" s="183"/>
      <c r="THZ20" s="107"/>
      <c r="TIA20" s="183"/>
      <c r="TIB20" s="107"/>
      <c r="TIC20" s="183"/>
      <c r="TID20" s="107"/>
      <c r="TIE20" s="183"/>
      <c r="TIF20" s="107"/>
      <c r="TIG20" s="183"/>
      <c r="TIH20" s="107"/>
      <c r="TII20" s="183"/>
      <c r="TIJ20" s="107"/>
      <c r="TIK20" s="183"/>
      <c r="TIL20" s="107"/>
      <c r="TIM20" s="183"/>
      <c r="TIN20" s="107"/>
      <c r="TIO20" s="183"/>
      <c r="TIP20" s="107"/>
      <c r="TIQ20" s="183"/>
      <c r="TIR20" s="107"/>
      <c r="TIS20" s="183"/>
      <c r="TIT20" s="107"/>
      <c r="TIU20" s="183"/>
      <c r="TIV20" s="107"/>
      <c r="TIW20" s="183"/>
      <c r="TIX20" s="107"/>
      <c r="TIY20" s="183"/>
      <c r="TIZ20" s="107"/>
      <c r="TJA20" s="183"/>
      <c r="TJB20" s="107"/>
      <c r="TJC20" s="183"/>
      <c r="TJD20" s="107"/>
      <c r="TJE20" s="183"/>
      <c r="TJF20" s="107"/>
      <c r="TJG20" s="183"/>
      <c r="TJH20" s="107"/>
      <c r="TJI20" s="183"/>
      <c r="TJJ20" s="107"/>
      <c r="TJK20" s="183"/>
      <c r="TJL20" s="107"/>
      <c r="TJM20" s="183"/>
      <c r="TJN20" s="107"/>
      <c r="TJO20" s="183"/>
      <c r="TJP20" s="107"/>
      <c r="TJQ20" s="183"/>
      <c r="TJR20" s="107"/>
      <c r="TJS20" s="183"/>
      <c r="TJT20" s="107"/>
      <c r="TJU20" s="183"/>
      <c r="TJV20" s="107"/>
      <c r="TJW20" s="183"/>
      <c r="TJX20" s="107"/>
      <c r="TJY20" s="183"/>
      <c r="TJZ20" s="107"/>
      <c r="TKA20" s="183"/>
      <c r="TKB20" s="107"/>
      <c r="TKC20" s="183"/>
      <c r="TKD20" s="107"/>
      <c r="TKE20" s="183"/>
      <c r="TKF20" s="107"/>
      <c r="TKG20" s="183"/>
      <c r="TKH20" s="107"/>
      <c r="TKI20" s="183"/>
      <c r="TKJ20" s="107"/>
      <c r="TKK20" s="183"/>
      <c r="TKL20" s="107"/>
      <c r="TKM20" s="183"/>
      <c r="TKN20" s="107"/>
      <c r="TKO20" s="183"/>
      <c r="TKP20" s="107"/>
      <c r="TKQ20" s="183"/>
      <c r="TKR20" s="107"/>
      <c r="TKS20" s="183"/>
      <c r="TKT20" s="107"/>
      <c r="TKU20" s="183"/>
      <c r="TKV20" s="107"/>
      <c r="TKW20" s="183"/>
      <c r="TKX20" s="107"/>
      <c r="TKY20" s="183"/>
      <c r="TKZ20" s="107"/>
      <c r="TLA20" s="183"/>
      <c r="TLB20" s="107"/>
      <c r="TLC20" s="183"/>
      <c r="TLD20" s="107"/>
      <c r="TLE20" s="183"/>
      <c r="TLF20" s="107"/>
      <c r="TLG20" s="183"/>
      <c r="TLH20" s="107"/>
      <c r="TLI20" s="183"/>
      <c r="TLJ20" s="107"/>
      <c r="TLK20" s="183"/>
      <c r="TLL20" s="107"/>
      <c r="TLM20" s="183"/>
      <c r="TLN20" s="107"/>
      <c r="TLO20" s="183"/>
      <c r="TLP20" s="107"/>
      <c r="TLQ20" s="183"/>
      <c r="TLR20" s="107"/>
      <c r="TLS20" s="183"/>
      <c r="TLT20" s="107"/>
      <c r="TLU20" s="183"/>
      <c r="TLV20" s="107"/>
      <c r="TLW20" s="183"/>
      <c r="TLX20" s="107"/>
      <c r="TLY20" s="183"/>
      <c r="TLZ20" s="107"/>
      <c r="TMA20" s="183"/>
      <c r="TMB20" s="107"/>
      <c r="TMC20" s="183"/>
      <c r="TMD20" s="107"/>
      <c r="TME20" s="183"/>
      <c r="TMF20" s="107"/>
      <c r="TMG20" s="183"/>
      <c r="TMH20" s="107"/>
      <c r="TMI20" s="183"/>
      <c r="TMJ20" s="107"/>
      <c r="TMK20" s="183"/>
      <c r="TML20" s="107"/>
      <c r="TMM20" s="183"/>
      <c r="TMN20" s="107"/>
      <c r="TMO20" s="183"/>
      <c r="TMP20" s="107"/>
      <c r="TMQ20" s="183"/>
      <c r="TMR20" s="107"/>
      <c r="TMS20" s="183"/>
      <c r="TMT20" s="107"/>
      <c r="TMU20" s="183"/>
      <c r="TMV20" s="107"/>
      <c r="TMW20" s="183"/>
      <c r="TMX20" s="107"/>
      <c r="TMY20" s="183"/>
      <c r="TMZ20" s="107"/>
      <c r="TNA20" s="183"/>
      <c r="TNB20" s="107"/>
      <c r="TNC20" s="183"/>
      <c r="TND20" s="107"/>
      <c r="TNE20" s="183"/>
      <c r="TNF20" s="107"/>
      <c r="TNG20" s="183"/>
      <c r="TNH20" s="107"/>
      <c r="TNI20" s="183"/>
      <c r="TNJ20" s="107"/>
      <c r="TNK20" s="183"/>
      <c r="TNL20" s="107"/>
      <c r="TNM20" s="183"/>
      <c r="TNN20" s="107"/>
      <c r="TNO20" s="183"/>
      <c r="TNP20" s="107"/>
      <c r="TNQ20" s="183"/>
      <c r="TNR20" s="107"/>
      <c r="TNS20" s="183"/>
      <c r="TNT20" s="107"/>
      <c r="TNU20" s="183"/>
      <c r="TNV20" s="107"/>
      <c r="TNW20" s="183"/>
      <c r="TNX20" s="107"/>
      <c r="TNY20" s="183"/>
      <c r="TNZ20" s="107"/>
      <c r="TOA20" s="183"/>
      <c r="TOB20" s="107"/>
      <c r="TOC20" s="183"/>
      <c r="TOD20" s="107"/>
      <c r="TOE20" s="183"/>
      <c r="TOF20" s="107"/>
      <c r="TOG20" s="183"/>
      <c r="TOH20" s="107"/>
      <c r="TOI20" s="183"/>
      <c r="TOJ20" s="107"/>
      <c r="TOK20" s="183"/>
      <c r="TOL20" s="107"/>
      <c r="TOM20" s="183"/>
      <c r="TON20" s="107"/>
      <c r="TOO20" s="183"/>
      <c r="TOP20" s="107"/>
      <c r="TOQ20" s="183"/>
      <c r="TOR20" s="107"/>
      <c r="TOS20" s="183"/>
      <c r="TOT20" s="107"/>
      <c r="TOU20" s="183"/>
      <c r="TOV20" s="107"/>
      <c r="TOW20" s="183"/>
      <c r="TOX20" s="107"/>
      <c r="TOY20" s="183"/>
      <c r="TOZ20" s="107"/>
      <c r="TPA20" s="183"/>
      <c r="TPB20" s="107"/>
      <c r="TPC20" s="183"/>
      <c r="TPD20" s="107"/>
      <c r="TPE20" s="183"/>
      <c r="TPF20" s="107"/>
      <c r="TPG20" s="183"/>
      <c r="TPH20" s="107"/>
      <c r="TPI20" s="183"/>
      <c r="TPJ20" s="107"/>
      <c r="TPK20" s="183"/>
      <c r="TPL20" s="107"/>
      <c r="TPM20" s="183"/>
      <c r="TPN20" s="107"/>
      <c r="TPO20" s="183"/>
      <c r="TPP20" s="107"/>
      <c r="TPQ20" s="183"/>
      <c r="TPR20" s="107"/>
      <c r="TPS20" s="183"/>
      <c r="TPT20" s="107"/>
      <c r="TPU20" s="183"/>
      <c r="TPV20" s="107"/>
      <c r="TPW20" s="183"/>
      <c r="TPX20" s="107"/>
      <c r="TPY20" s="183"/>
      <c r="TPZ20" s="107"/>
      <c r="TQA20" s="183"/>
      <c r="TQB20" s="107"/>
      <c r="TQC20" s="183"/>
      <c r="TQD20" s="107"/>
      <c r="TQE20" s="183"/>
      <c r="TQF20" s="107"/>
      <c r="TQG20" s="183"/>
      <c r="TQH20" s="107"/>
      <c r="TQI20" s="183"/>
      <c r="TQJ20" s="107"/>
      <c r="TQK20" s="183"/>
      <c r="TQL20" s="107"/>
      <c r="TQM20" s="183"/>
      <c r="TQN20" s="107"/>
      <c r="TQO20" s="183"/>
      <c r="TQP20" s="107"/>
      <c r="TQQ20" s="183"/>
      <c r="TQR20" s="107"/>
      <c r="TQS20" s="183"/>
      <c r="TQT20" s="107"/>
      <c r="TQU20" s="183"/>
      <c r="TQV20" s="107"/>
      <c r="TQW20" s="183"/>
      <c r="TQX20" s="107"/>
      <c r="TQY20" s="183"/>
      <c r="TQZ20" s="107"/>
      <c r="TRA20" s="183"/>
      <c r="TRB20" s="107"/>
      <c r="TRC20" s="183"/>
      <c r="TRD20" s="107"/>
      <c r="TRE20" s="183"/>
      <c r="TRF20" s="107"/>
      <c r="TRG20" s="183"/>
      <c r="TRH20" s="107"/>
      <c r="TRI20" s="183"/>
      <c r="TRJ20" s="107"/>
      <c r="TRK20" s="183"/>
      <c r="TRL20" s="107"/>
      <c r="TRM20" s="183"/>
      <c r="TRN20" s="107"/>
      <c r="TRO20" s="183"/>
      <c r="TRP20" s="107"/>
      <c r="TRQ20" s="183"/>
      <c r="TRR20" s="107"/>
      <c r="TRS20" s="183"/>
      <c r="TRT20" s="107"/>
      <c r="TRU20" s="183"/>
      <c r="TRV20" s="107"/>
      <c r="TRW20" s="183"/>
      <c r="TRX20" s="107"/>
      <c r="TRY20" s="183"/>
      <c r="TRZ20" s="107"/>
      <c r="TSA20" s="183"/>
      <c r="TSB20" s="107"/>
      <c r="TSC20" s="183"/>
      <c r="TSD20" s="107"/>
      <c r="TSE20" s="183"/>
      <c r="TSF20" s="107"/>
      <c r="TSG20" s="183"/>
      <c r="TSH20" s="107"/>
      <c r="TSI20" s="183"/>
      <c r="TSJ20" s="107"/>
      <c r="TSK20" s="183"/>
      <c r="TSL20" s="107"/>
      <c r="TSM20" s="183"/>
      <c r="TSN20" s="107"/>
      <c r="TSO20" s="183"/>
      <c r="TSP20" s="107"/>
      <c r="TSQ20" s="183"/>
      <c r="TSR20" s="107"/>
      <c r="TSS20" s="183"/>
      <c r="TST20" s="107"/>
      <c r="TSU20" s="183"/>
      <c r="TSV20" s="107"/>
      <c r="TSW20" s="183"/>
      <c r="TSX20" s="107"/>
      <c r="TSY20" s="183"/>
      <c r="TSZ20" s="107"/>
      <c r="TTA20" s="183"/>
      <c r="TTB20" s="107"/>
      <c r="TTC20" s="183"/>
      <c r="TTD20" s="107"/>
      <c r="TTE20" s="183"/>
      <c r="TTF20" s="107"/>
      <c r="TTG20" s="183"/>
      <c r="TTH20" s="107"/>
      <c r="TTI20" s="183"/>
      <c r="TTJ20" s="107"/>
      <c r="TTK20" s="183"/>
      <c r="TTL20" s="107"/>
      <c r="TTM20" s="183"/>
      <c r="TTN20" s="107"/>
      <c r="TTO20" s="183"/>
      <c r="TTP20" s="107"/>
      <c r="TTQ20" s="183"/>
      <c r="TTR20" s="107"/>
      <c r="TTS20" s="183"/>
      <c r="TTT20" s="107"/>
      <c r="TTU20" s="183"/>
      <c r="TTV20" s="107"/>
      <c r="TTW20" s="183"/>
      <c r="TTX20" s="107"/>
      <c r="TTY20" s="183"/>
      <c r="TTZ20" s="107"/>
      <c r="TUA20" s="183"/>
      <c r="TUB20" s="107"/>
      <c r="TUC20" s="183"/>
      <c r="TUD20" s="107"/>
      <c r="TUE20" s="183"/>
      <c r="TUF20" s="107"/>
      <c r="TUG20" s="183"/>
      <c r="TUH20" s="107"/>
      <c r="TUI20" s="183"/>
      <c r="TUJ20" s="107"/>
      <c r="TUK20" s="183"/>
      <c r="TUL20" s="107"/>
      <c r="TUM20" s="183"/>
      <c r="TUN20" s="107"/>
      <c r="TUO20" s="183"/>
      <c r="TUP20" s="107"/>
      <c r="TUQ20" s="183"/>
      <c r="TUR20" s="107"/>
      <c r="TUS20" s="183"/>
      <c r="TUT20" s="107"/>
      <c r="TUU20" s="183"/>
      <c r="TUV20" s="107"/>
      <c r="TUW20" s="183"/>
      <c r="TUX20" s="107"/>
      <c r="TUY20" s="183"/>
      <c r="TUZ20" s="107"/>
      <c r="TVA20" s="183"/>
      <c r="TVB20" s="107"/>
      <c r="TVC20" s="183"/>
      <c r="TVD20" s="107"/>
      <c r="TVE20" s="183"/>
      <c r="TVF20" s="107"/>
      <c r="TVG20" s="183"/>
      <c r="TVH20" s="107"/>
      <c r="TVI20" s="183"/>
      <c r="TVJ20" s="107"/>
      <c r="TVK20" s="183"/>
      <c r="TVL20" s="107"/>
      <c r="TVM20" s="183"/>
      <c r="TVN20" s="107"/>
      <c r="TVO20" s="183"/>
      <c r="TVP20" s="107"/>
      <c r="TVQ20" s="183"/>
      <c r="TVR20" s="107"/>
      <c r="TVS20" s="183"/>
      <c r="TVT20" s="107"/>
      <c r="TVU20" s="183"/>
      <c r="TVV20" s="107"/>
      <c r="TVW20" s="183"/>
      <c r="TVX20" s="107"/>
      <c r="TVY20" s="183"/>
      <c r="TVZ20" s="107"/>
      <c r="TWA20" s="183"/>
      <c r="TWB20" s="107"/>
      <c r="TWC20" s="183"/>
      <c r="TWD20" s="107"/>
      <c r="TWE20" s="183"/>
      <c r="TWF20" s="107"/>
      <c r="TWG20" s="183"/>
      <c r="TWH20" s="107"/>
      <c r="TWI20" s="183"/>
      <c r="TWJ20" s="107"/>
      <c r="TWK20" s="183"/>
      <c r="TWL20" s="107"/>
      <c r="TWM20" s="183"/>
      <c r="TWN20" s="107"/>
      <c r="TWO20" s="183"/>
      <c r="TWP20" s="107"/>
      <c r="TWQ20" s="183"/>
      <c r="TWR20" s="107"/>
      <c r="TWS20" s="183"/>
      <c r="TWT20" s="107"/>
      <c r="TWU20" s="183"/>
      <c r="TWV20" s="107"/>
      <c r="TWW20" s="183"/>
      <c r="TWX20" s="107"/>
      <c r="TWY20" s="183"/>
      <c r="TWZ20" s="107"/>
      <c r="TXA20" s="183"/>
      <c r="TXB20" s="107"/>
      <c r="TXC20" s="183"/>
      <c r="TXD20" s="107"/>
      <c r="TXE20" s="183"/>
      <c r="TXF20" s="107"/>
      <c r="TXG20" s="183"/>
      <c r="TXH20" s="107"/>
      <c r="TXI20" s="183"/>
      <c r="TXJ20" s="107"/>
      <c r="TXK20" s="183"/>
      <c r="TXL20" s="107"/>
      <c r="TXM20" s="183"/>
      <c r="TXN20" s="107"/>
      <c r="TXO20" s="183"/>
      <c r="TXP20" s="107"/>
      <c r="TXQ20" s="183"/>
      <c r="TXR20" s="107"/>
      <c r="TXS20" s="183"/>
      <c r="TXT20" s="107"/>
      <c r="TXU20" s="183"/>
      <c r="TXV20" s="107"/>
      <c r="TXW20" s="183"/>
      <c r="TXX20" s="107"/>
      <c r="TXY20" s="183"/>
      <c r="TXZ20" s="107"/>
      <c r="TYA20" s="183"/>
      <c r="TYB20" s="107"/>
      <c r="TYC20" s="183"/>
      <c r="TYD20" s="107"/>
      <c r="TYE20" s="183"/>
      <c r="TYF20" s="107"/>
      <c r="TYG20" s="183"/>
      <c r="TYH20" s="107"/>
      <c r="TYI20" s="183"/>
      <c r="TYJ20" s="107"/>
      <c r="TYK20" s="183"/>
      <c r="TYL20" s="107"/>
      <c r="TYM20" s="183"/>
      <c r="TYN20" s="107"/>
      <c r="TYO20" s="183"/>
      <c r="TYP20" s="107"/>
      <c r="TYQ20" s="183"/>
      <c r="TYR20" s="107"/>
      <c r="TYS20" s="183"/>
      <c r="TYT20" s="107"/>
      <c r="TYU20" s="183"/>
      <c r="TYV20" s="107"/>
      <c r="TYW20" s="183"/>
      <c r="TYX20" s="107"/>
      <c r="TYY20" s="183"/>
      <c r="TYZ20" s="107"/>
      <c r="TZA20" s="183"/>
      <c r="TZB20" s="107"/>
      <c r="TZC20" s="183"/>
      <c r="TZD20" s="107"/>
      <c r="TZE20" s="183"/>
      <c r="TZF20" s="107"/>
      <c r="TZG20" s="183"/>
      <c r="TZH20" s="107"/>
      <c r="TZI20" s="183"/>
      <c r="TZJ20" s="107"/>
      <c r="TZK20" s="183"/>
      <c r="TZL20" s="107"/>
      <c r="TZM20" s="183"/>
      <c r="TZN20" s="107"/>
      <c r="TZO20" s="183"/>
      <c r="TZP20" s="107"/>
      <c r="TZQ20" s="183"/>
      <c r="TZR20" s="107"/>
      <c r="TZS20" s="183"/>
      <c r="TZT20" s="107"/>
      <c r="TZU20" s="183"/>
      <c r="TZV20" s="107"/>
      <c r="TZW20" s="183"/>
      <c r="TZX20" s="107"/>
      <c r="TZY20" s="183"/>
      <c r="TZZ20" s="107"/>
      <c r="UAA20" s="183"/>
      <c r="UAB20" s="107"/>
      <c r="UAC20" s="183"/>
      <c r="UAD20" s="107"/>
      <c r="UAE20" s="183"/>
      <c r="UAF20" s="107"/>
      <c r="UAG20" s="183"/>
      <c r="UAH20" s="107"/>
      <c r="UAI20" s="183"/>
      <c r="UAJ20" s="107"/>
      <c r="UAK20" s="183"/>
      <c r="UAL20" s="107"/>
      <c r="UAM20" s="183"/>
      <c r="UAN20" s="107"/>
      <c r="UAO20" s="183"/>
      <c r="UAP20" s="107"/>
      <c r="UAQ20" s="183"/>
      <c r="UAR20" s="107"/>
      <c r="UAS20" s="183"/>
      <c r="UAT20" s="107"/>
      <c r="UAU20" s="183"/>
      <c r="UAV20" s="107"/>
      <c r="UAW20" s="183"/>
      <c r="UAX20" s="107"/>
      <c r="UAY20" s="183"/>
      <c r="UAZ20" s="107"/>
      <c r="UBA20" s="183"/>
      <c r="UBB20" s="107"/>
      <c r="UBC20" s="183"/>
      <c r="UBD20" s="107"/>
      <c r="UBE20" s="183"/>
      <c r="UBF20" s="107"/>
      <c r="UBG20" s="183"/>
      <c r="UBH20" s="107"/>
      <c r="UBI20" s="183"/>
      <c r="UBJ20" s="107"/>
      <c r="UBK20" s="183"/>
      <c r="UBL20" s="107"/>
      <c r="UBM20" s="183"/>
      <c r="UBN20" s="107"/>
      <c r="UBO20" s="183"/>
      <c r="UBP20" s="107"/>
      <c r="UBQ20" s="183"/>
      <c r="UBR20" s="107"/>
      <c r="UBS20" s="183"/>
      <c r="UBT20" s="107"/>
      <c r="UBU20" s="183"/>
      <c r="UBV20" s="107"/>
      <c r="UBW20" s="183"/>
      <c r="UBX20" s="107"/>
      <c r="UBY20" s="183"/>
      <c r="UBZ20" s="107"/>
      <c r="UCA20" s="183"/>
      <c r="UCB20" s="107"/>
      <c r="UCC20" s="183"/>
      <c r="UCD20" s="107"/>
      <c r="UCE20" s="183"/>
      <c r="UCF20" s="107"/>
      <c r="UCG20" s="183"/>
      <c r="UCH20" s="107"/>
      <c r="UCI20" s="183"/>
      <c r="UCJ20" s="107"/>
      <c r="UCK20" s="183"/>
      <c r="UCL20" s="107"/>
      <c r="UCM20" s="183"/>
      <c r="UCN20" s="107"/>
      <c r="UCO20" s="183"/>
      <c r="UCP20" s="107"/>
      <c r="UCQ20" s="183"/>
      <c r="UCR20" s="107"/>
      <c r="UCS20" s="183"/>
      <c r="UCT20" s="107"/>
      <c r="UCU20" s="183"/>
      <c r="UCV20" s="107"/>
      <c r="UCW20" s="183"/>
      <c r="UCX20" s="107"/>
      <c r="UCY20" s="183"/>
      <c r="UCZ20" s="107"/>
      <c r="UDA20" s="183"/>
      <c r="UDB20" s="107"/>
      <c r="UDC20" s="183"/>
      <c r="UDD20" s="107"/>
      <c r="UDE20" s="183"/>
      <c r="UDF20" s="107"/>
      <c r="UDG20" s="183"/>
      <c r="UDH20" s="107"/>
      <c r="UDI20" s="183"/>
      <c r="UDJ20" s="107"/>
      <c r="UDK20" s="183"/>
      <c r="UDL20" s="107"/>
      <c r="UDM20" s="183"/>
      <c r="UDN20" s="107"/>
      <c r="UDO20" s="183"/>
      <c r="UDP20" s="107"/>
      <c r="UDQ20" s="183"/>
      <c r="UDR20" s="107"/>
      <c r="UDS20" s="183"/>
      <c r="UDT20" s="107"/>
      <c r="UDU20" s="183"/>
      <c r="UDV20" s="107"/>
      <c r="UDW20" s="183"/>
      <c r="UDX20" s="107"/>
      <c r="UDY20" s="183"/>
      <c r="UDZ20" s="107"/>
      <c r="UEA20" s="183"/>
      <c r="UEB20" s="107"/>
      <c r="UEC20" s="183"/>
      <c r="UED20" s="107"/>
      <c r="UEE20" s="183"/>
      <c r="UEF20" s="107"/>
      <c r="UEG20" s="183"/>
      <c r="UEH20" s="107"/>
      <c r="UEI20" s="183"/>
      <c r="UEJ20" s="107"/>
      <c r="UEK20" s="183"/>
      <c r="UEL20" s="107"/>
      <c r="UEM20" s="183"/>
      <c r="UEN20" s="107"/>
      <c r="UEO20" s="183"/>
      <c r="UEP20" s="107"/>
      <c r="UEQ20" s="183"/>
      <c r="UER20" s="107"/>
      <c r="UES20" s="183"/>
      <c r="UET20" s="107"/>
      <c r="UEU20" s="183"/>
      <c r="UEV20" s="107"/>
      <c r="UEW20" s="183"/>
      <c r="UEX20" s="107"/>
      <c r="UEY20" s="183"/>
      <c r="UEZ20" s="107"/>
      <c r="UFA20" s="183"/>
      <c r="UFB20" s="107"/>
      <c r="UFC20" s="183"/>
      <c r="UFD20" s="107"/>
      <c r="UFE20" s="183"/>
      <c r="UFF20" s="107"/>
      <c r="UFG20" s="183"/>
      <c r="UFH20" s="107"/>
      <c r="UFI20" s="183"/>
      <c r="UFJ20" s="107"/>
      <c r="UFK20" s="183"/>
      <c r="UFL20" s="107"/>
      <c r="UFM20" s="183"/>
      <c r="UFN20" s="107"/>
      <c r="UFO20" s="183"/>
      <c r="UFP20" s="107"/>
      <c r="UFQ20" s="183"/>
      <c r="UFR20" s="107"/>
      <c r="UFS20" s="183"/>
      <c r="UFT20" s="107"/>
      <c r="UFU20" s="183"/>
      <c r="UFV20" s="107"/>
      <c r="UFW20" s="183"/>
      <c r="UFX20" s="107"/>
      <c r="UFY20" s="183"/>
      <c r="UFZ20" s="107"/>
      <c r="UGA20" s="183"/>
      <c r="UGB20" s="107"/>
      <c r="UGC20" s="183"/>
      <c r="UGD20" s="107"/>
      <c r="UGE20" s="183"/>
      <c r="UGF20" s="107"/>
      <c r="UGG20" s="183"/>
      <c r="UGH20" s="107"/>
      <c r="UGI20" s="183"/>
      <c r="UGJ20" s="107"/>
      <c r="UGK20" s="183"/>
      <c r="UGL20" s="107"/>
      <c r="UGM20" s="183"/>
      <c r="UGN20" s="107"/>
      <c r="UGO20" s="183"/>
      <c r="UGP20" s="107"/>
      <c r="UGQ20" s="183"/>
      <c r="UGR20" s="107"/>
      <c r="UGS20" s="183"/>
      <c r="UGT20" s="107"/>
      <c r="UGU20" s="183"/>
      <c r="UGV20" s="107"/>
      <c r="UGW20" s="183"/>
      <c r="UGX20" s="107"/>
      <c r="UGY20" s="183"/>
      <c r="UGZ20" s="107"/>
      <c r="UHA20" s="183"/>
      <c r="UHB20" s="107"/>
      <c r="UHC20" s="183"/>
      <c r="UHD20" s="107"/>
      <c r="UHE20" s="183"/>
      <c r="UHF20" s="107"/>
      <c r="UHG20" s="183"/>
      <c r="UHH20" s="107"/>
      <c r="UHI20" s="183"/>
      <c r="UHJ20" s="107"/>
      <c r="UHK20" s="183"/>
      <c r="UHL20" s="107"/>
      <c r="UHM20" s="183"/>
      <c r="UHN20" s="107"/>
      <c r="UHO20" s="183"/>
      <c r="UHP20" s="107"/>
      <c r="UHQ20" s="183"/>
      <c r="UHR20" s="107"/>
      <c r="UHS20" s="183"/>
      <c r="UHT20" s="107"/>
      <c r="UHU20" s="183"/>
      <c r="UHV20" s="107"/>
      <c r="UHW20" s="183"/>
      <c r="UHX20" s="107"/>
      <c r="UHY20" s="183"/>
      <c r="UHZ20" s="107"/>
      <c r="UIA20" s="183"/>
      <c r="UIB20" s="107"/>
      <c r="UIC20" s="183"/>
      <c r="UID20" s="107"/>
      <c r="UIE20" s="183"/>
      <c r="UIF20" s="107"/>
      <c r="UIG20" s="183"/>
      <c r="UIH20" s="107"/>
      <c r="UII20" s="183"/>
      <c r="UIJ20" s="107"/>
      <c r="UIK20" s="183"/>
      <c r="UIL20" s="107"/>
      <c r="UIM20" s="183"/>
      <c r="UIN20" s="107"/>
      <c r="UIO20" s="183"/>
      <c r="UIP20" s="107"/>
      <c r="UIQ20" s="183"/>
      <c r="UIR20" s="107"/>
      <c r="UIS20" s="183"/>
      <c r="UIT20" s="107"/>
      <c r="UIU20" s="183"/>
      <c r="UIV20" s="107"/>
      <c r="UIW20" s="183"/>
      <c r="UIX20" s="107"/>
      <c r="UIY20" s="183"/>
      <c r="UIZ20" s="107"/>
      <c r="UJA20" s="183"/>
      <c r="UJB20" s="107"/>
      <c r="UJC20" s="183"/>
      <c r="UJD20" s="107"/>
      <c r="UJE20" s="183"/>
      <c r="UJF20" s="107"/>
      <c r="UJG20" s="183"/>
      <c r="UJH20" s="107"/>
      <c r="UJI20" s="183"/>
      <c r="UJJ20" s="107"/>
      <c r="UJK20" s="183"/>
      <c r="UJL20" s="107"/>
      <c r="UJM20" s="183"/>
      <c r="UJN20" s="107"/>
      <c r="UJO20" s="183"/>
      <c r="UJP20" s="107"/>
      <c r="UJQ20" s="183"/>
      <c r="UJR20" s="107"/>
      <c r="UJS20" s="183"/>
      <c r="UJT20" s="107"/>
      <c r="UJU20" s="183"/>
      <c r="UJV20" s="107"/>
      <c r="UJW20" s="183"/>
      <c r="UJX20" s="107"/>
      <c r="UJY20" s="183"/>
      <c r="UJZ20" s="107"/>
      <c r="UKA20" s="183"/>
      <c r="UKB20" s="107"/>
      <c r="UKC20" s="183"/>
      <c r="UKD20" s="107"/>
      <c r="UKE20" s="183"/>
      <c r="UKF20" s="107"/>
      <c r="UKG20" s="183"/>
      <c r="UKH20" s="107"/>
      <c r="UKI20" s="183"/>
      <c r="UKJ20" s="107"/>
      <c r="UKK20" s="183"/>
      <c r="UKL20" s="107"/>
      <c r="UKM20" s="183"/>
      <c r="UKN20" s="107"/>
      <c r="UKO20" s="183"/>
      <c r="UKP20" s="107"/>
      <c r="UKQ20" s="183"/>
      <c r="UKR20" s="107"/>
      <c r="UKS20" s="183"/>
      <c r="UKT20" s="107"/>
      <c r="UKU20" s="183"/>
      <c r="UKV20" s="107"/>
      <c r="UKW20" s="183"/>
      <c r="UKX20" s="107"/>
      <c r="UKY20" s="183"/>
      <c r="UKZ20" s="107"/>
      <c r="ULA20" s="183"/>
      <c r="ULB20" s="107"/>
      <c r="ULC20" s="183"/>
      <c r="ULD20" s="107"/>
      <c r="ULE20" s="183"/>
      <c r="ULF20" s="107"/>
      <c r="ULG20" s="183"/>
      <c r="ULH20" s="107"/>
      <c r="ULI20" s="183"/>
      <c r="ULJ20" s="107"/>
      <c r="ULK20" s="183"/>
      <c r="ULL20" s="107"/>
      <c r="ULM20" s="183"/>
      <c r="ULN20" s="107"/>
      <c r="ULO20" s="183"/>
      <c r="ULP20" s="107"/>
      <c r="ULQ20" s="183"/>
      <c r="ULR20" s="107"/>
      <c r="ULS20" s="183"/>
      <c r="ULT20" s="107"/>
      <c r="ULU20" s="183"/>
      <c r="ULV20" s="107"/>
      <c r="ULW20" s="183"/>
      <c r="ULX20" s="107"/>
      <c r="ULY20" s="183"/>
      <c r="ULZ20" s="107"/>
      <c r="UMA20" s="183"/>
      <c r="UMB20" s="107"/>
      <c r="UMC20" s="183"/>
      <c r="UMD20" s="107"/>
      <c r="UME20" s="183"/>
      <c r="UMF20" s="107"/>
      <c r="UMG20" s="183"/>
      <c r="UMH20" s="107"/>
      <c r="UMI20" s="183"/>
      <c r="UMJ20" s="107"/>
      <c r="UMK20" s="183"/>
      <c r="UML20" s="107"/>
      <c r="UMM20" s="183"/>
      <c r="UMN20" s="107"/>
      <c r="UMO20" s="183"/>
      <c r="UMP20" s="107"/>
      <c r="UMQ20" s="183"/>
      <c r="UMR20" s="107"/>
      <c r="UMS20" s="183"/>
      <c r="UMT20" s="107"/>
      <c r="UMU20" s="183"/>
      <c r="UMV20" s="107"/>
      <c r="UMW20" s="183"/>
      <c r="UMX20" s="107"/>
      <c r="UMY20" s="183"/>
      <c r="UMZ20" s="107"/>
      <c r="UNA20" s="183"/>
      <c r="UNB20" s="107"/>
      <c r="UNC20" s="183"/>
      <c r="UND20" s="107"/>
      <c r="UNE20" s="183"/>
      <c r="UNF20" s="107"/>
      <c r="UNG20" s="183"/>
      <c r="UNH20" s="107"/>
      <c r="UNI20" s="183"/>
      <c r="UNJ20" s="107"/>
      <c r="UNK20" s="183"/>
      <c r="UNL20" s="107"/>
      <c r="UNM20" s="183"/>
      <c r="UNN20" s="107"/>
      <c r="UNO20" s="183"/>
      <c r="UNP20" s="107"/>
      <c r="UNQ20" s="183"/>
      <c r="UNR20" s="107"/>
      <c r="UNS20" s="183"/>
      <c r="UNT20" s="107"/>
      <c r="UNU20" s="183"/>
      <c r="UNV20" s="107"/>
      <c r="UNW20" s="183"/>
      <c r="UNX20" s="107"/>
      <c r="UNY20" s="183"/>
      <c r="UNZ20" s="107"/>
      <c r="UOA20" s="183"/>
      <c r="UOB20" s="107"/>
      <c r="UOC20" s="183"/>
      <c r="UOD20" s="107"/>
      <c r="UOE20" s="183"/>
      <c r="UOF20" s="107"/>
      <c r="UOG20" s="183"/>
      <c r="UOH20" s="107"/>
      <c r="UOI20" s="183"/>
      <c r="UOJ20" s="107"/>
      <c r="UOK20" s="183"/>
      <c r="UOL20" s="107"/>
      <c r="UOM20" s="183"/>
      <c r="UON20" s="107"/>
      <c r="UOO20" s="183"/>
      <c r="UOP20" s="107"/>
      <c r="UOQ20" s="183"/>
      <c r="UOR20" s="107"/>
      <c r="UOS20" s="183"/>
      <c r="UOT20" s="107"/>
      <c r="UOU20" s="183"/>
      <c r="UOV20" s="107"/>
      <c r="UOW20" s="183"/>
      <c r="UOX20" s="107"/>
      <c r="UOY20" s="183"/>
      <c r="UOZ20" s="107"/>
      <c r="UPA20" s="183"/>
      <c r="UPB20" s="107"/>
      <c r="UPC20" s="183"/>
      <c r="UPD20" s="107"/>
      <c r="UPE20" s="183"/>
      <c r="UPF20" s="107"/>
      <c r="UPG20" s="183"/>
      <c r="UPH20" s="107"/>
      <c r="UPI20" s="183"/>
      <c r="UPJ20" s="107"/>
      <c r="UPK20" s="183"/>
      <c r="UPL20" s="107"/>
      <c r="UPM20" s="183"/>
      <c r="UPN20" s="107"/>
      <c r="UPO20" s="183"/>
      <c r="UPP20" s="107"/>
      <c r="UPQ20" s="183"/>
      <c r="UPR20" s="107"/>
      <c r="UPS20" s="183"/>
      <c r="UPT20" s="107"/>
      <c r="UPU20" s="183"/>
      <c r="UPV20" s="107"/>
      <c r="UPW20" s="183"/>
      <c r="UPX20" s="107"/>
      <c r="UPY20" s="183"/>
      <c r="UPZ20" s="107"/>
      <c r="UQA20" s="183"/>
      <c r="UQB20" s="107"/>
      <c r="UQC20" s="183"/>
      <c r="UQD20" s="107"/>
      <c r="UQE20" s="183"/>
      <c r="UQF20" s="107"/>
      <c r="UQG20" s="183"/>
      <c r="UQH20" s="107"/>
      <c r="UQI20" s="183"/>
      <c r="UQJ20" s="107"/>
      <c r="UQK20" s="183"/>
      <c r="UQL20" s="107"/>
      <c r="UQM20" s="183"/>
      <c r="UQN20" s="107"/>
      <c r="UQO20" s="183"/>
      <c r="UQP20" s="107"/>
      <c r="UQQ20" s="183"/>
      <c r="UQR20" s="107"/>
      <c r="UQS20" s="183"/>
      <c r="UQT20" s="107"/>
      <c r="UQU20" s="183"/>
      <c r="UQV20" s="107"/>
      <c r="UQW20" s="183"/>
      <c r="UQX20" s="107"/>
      <c r="UQY20" s="183"/>
      <c r="UQZ20" s="107"/>
      <c r="URA20" s="183"/>
      <c r="URB20" s="107"/>
      <c r="URC20" s="183"/>
      <c r="URD20" s="107"/>
      <c r="URE20" s="183"/>
      <c r="URF20" s="107"/>
      <c r="URG20" s="183"/>
      <c r="URH20" s="107"/>
      <c r="URI20" s="183"/>
      <c r="URJ20" s="107"/>
      <c r="URK20" s="183"/>
      <c r="URL20" s="107"/>
      <c r="URM20" s="183"/>
      <c r="URN20" s="107"/>
      <c r="URO20" s="183"/>
      <c r="URP20" s="107"/>
      <c r="URQ20" s="183"/>
      <c r="URR20" s="107"/>
      <c r="URS20" s="183"/>
      <c r="URT20" s="107"/>
      <c r="URU20" s="183"/>
      <c r="URV20" s="107"/>
      <c r="URW20" s="183"/>
      <c r="URX20" s="107"/>
      <c r="URY20" s="183"/>
      <c r="URZ20" s="107"/>
      <c r="USA20" s="183"/>
      <c r="USB20" s="107"/>
      <c r="USC20" s="183"/>
      <c r="USD20" s="107"/>
      <c r="USE20" s="183"/>
      <c r="USF20" s="107"/>
      <c r="USG20" s="183"/>
      <c r="USH20" s="107"/>
      <c r="USI20" s="183"/>
      <c r="USJ20" s="107"/>
      <c r="USK20" s="183"/>
      <c r="USL20" s="107"/>
      <c r="USM20" s="183"/>
      <c r="USN20" s="107"/>
      <c r="USO20" s="183"/>
      <c r="USP20" s="107"/>
      <c r="USQ20" s="183"/>
      <c r="USR20" s="107"/>
      <c r="USS20" s="183"/>
      <c r="UST20" s="107"/>
      <c r="USU20" s="183"/>
      <c r="USV20" s="107"/>
      <c r="USW20" s="183"/>
      <c r="USX20" s="107"/>
      <c r="USY20" s="183"/>
      <c r="USZ20" s="107"/>
      <c r="UTA20" s="183"/>
      <c r="UTB20" s="107"/>
      <c r="UTC20" s="183"/>
      <c r="UTD20" s="107"/>
      <c r="UTE20" s="183"/>
      <c r="UTF20" s="107"/>
      <c r="UTG20" s="183"/>
      <c r="UTH20" s="107"/>
      <c r="UTI20" s="183"/>
      <c r="UTJ20" s="107"/>
      <c r="UTK20" s="183"/>
      <c r="UTL20" s="107"/>
      <c r="UTM20" s="183"/>
      <c r="UTN20" s="107"/>
      <c r="UTO20" s="183"/>
      <c r="UTP20" s="107"/>
      <c r="UTQ20" s="183"/>
      <c r="UTR20" s="107"/>
      <c r="UTS20" s="183"/>
      <c r="UTT20" s="107"/>
      <c r="UTU20" s="183"/>
      <c r="UTV20" s="107"/>
      <c r="UTW20" s="183"/>
      <c r="UTX20" s="107"/>
      <c r="UTY20" s="183"/>
      <c r="UTZ20" s="107"/>
      <c r="UUA20" s="183"/>
      <c r="UUB20" s="107"/>
      <c r="UUC20" s="183"/>
      <c r="UUD20" s="107"/>
      <c r="UUE20" s="183"/>
      <c r="UUF20" s="107"/>
      <c r="UUG20" s="183"/>
      <c r="UUH20" s="107"/>
      <c r="UUI20" s="183"/>
      <c r="UUJ20" s="107"/>
      <c r="UUK20" s="183"/>
      <c r="UUL20" s="107"/>
      <c r="UUM20" s="183"/>
      <c r="UUN20" s="107"/>
      <c r="UUO20" s="183"/>
      <c r="UUP20" s="107"/>
      <c r="UUQ20" s="183"/>
      <c r="UUR20" s="107"/>
      <c r="UUS20" s="183"/>
      <c r="UUT20" s="107"/>
      <c r="UUU20" s="183"/>
      <c r="UUV20" s="107"/>
      <c r="UUW20" s="183"/>
      <c r="UUX20" s="107"/>
      <c r="UUY20" s="183"/>
      <c r="UUZ20" s="107"/>
      <c r="UVA20" s="183"/>
      <c r="UVB20" s="107"/>
      <c r="UVC20" s="183"/>
      <c r="UVD20" s="107"/>
      <c r="UVE20" s="183"/>
      <c r="UVF20" s="107"/>
      <c r="UVG20" s="183"/>
      <c r="UVH20" s="107"/>
      <c r="UVI20" s="183"/>
      <c r="UVJ20" s="107"/>
      <c r="UVK20" s="183"/>
      <c r="UVL20" s="107"/>
      <c r="UVM20" s="183"/>
      <c r="UVN20" s="107"/>
      <c r="UVO20" s="183"/>
      <c r="UVP20" s="107"/>
      <c r="UVQ20" s="183"/>
      <c r="UVR20" s="107"/>
      <c r="UVS20" s="183"/>
      <c r="UVT20" s="107"/>
      <c r="UVU20" s="183"/>
      <c r="UVV20" s="107"/>
      <c r="UVW20" s="183"/>
      <c r="UVX20" s="107"/>
      <c r="UVY20" s="183"/>
      <c r="UVZ20" s="107"/>
      <c r="UWA20" s="183"/>
      <c r="UWB20" s="107"/>
      <c r="UWC20" s="183"/>
      <c r="UWD20" s="107"/>
      <c r="UWE20" s="183"/>
      <c r="UWF20" s="107"/>
      <c r="UWG20" s="183"/>
      <c r="UWH20" s="107"/>
      <c r="UWI20" s="183"/>
      <c r="UWJ20" s="107"/>
      <c r="UWK20" s="183"/>
      <c r="UWL20" s="107"/>
      <c r="UWM20" s="183"/>
      <c r="UWN20" s="107"/>
      <c r="UWO20" s="183"/>
      <c r="UWP20" s="107"/>
      <c r="UWQ20" s="183"/>
      <c r="UWR20" s="107"/>
      <c r="UWS20" s="183"/>
      <c r="UWT20" s="107"/>
      <c r="UWU20" s="183"/>
      <c r="UWV20" s="107"/>
      <c r="UWW20" s="183"/>
      <c r="UWX20" s="107"/>
      <c r="UWY20" s="183"/>
      <c r="UWZ20" s="107"/>
      <c r="UXA20" s="183"/>
      <c r="UXB20" s="107"/>
      <c r="UXC20" s="183"/>
      <c r="UXD20" s="107"/>
      <c r="UXE20" s="183"/>
      <c r="UXF20" s="107"/>
      <c r="UXG20" s="183"/>
      <c r="UXH20" s="107"/>
      <c r="UXI20" s="183"/>
      <c r="UXJ20" s="107"/>
      <c r="UXK20" s="183"/>
      <c r="UXL20" s="107"/>
      <c r="UXM20" s="183"/>
      <c r="UXN20" s="107"/>
      <c r="UXO20" s="183"/>
      <c r="UXP20" s="107"/>
      <c r="UXQ20" s="183"/>
      <c r="UXR20" s="107"/>
      <c r="UXS20" s="183"/>
      <c r="UXT20" s="107"/>
      <c r="UXU20" s="183"/>
      <c r="UXV20" s="107"/>
      <c r="UXW20" s="183"/>
      <c r="UXX20" s="107"/>
      <c r="UXY20" s="183"/>
      <c r="UXZ20" s="107"/>
      <c r="UYA20" s="183"/>
      <c r="UYB20" s="107"/>
      <c r="UYC20" s="183"/>
      <c r="UYD20" s="107"/>
      <c r="UYE20" s="183"/>
      <c r="UYF20" s="107"/>
      <c r="UYG20" s="183"/>
      <c r="UYH20" s="107"/>
      <c r="UYI20" s="183"/>
      <c r="UYJ20" s="107"/>
      <c r="UYK20" s="183"/>
      <c r="UYL20" s="107"/>
      <c r="UYM20" s="183"/>
      <c r="UYN20" s="107"/>
      <c r="UYO20" s="183"/>
      <c r="UYP20" s="107"/>
      <c r="UYQ20" s="183"/>
      <c r="UYR20" s="107"/>
      <c r="UYS20" s="183"/>
      <c r="UYT20" s="107"/>
      <c r="UYU20" s="183"/>
      <c r="UYV20" s="107"/>
      <c r="UYW20" s="183"/>
      <c r="UYX20" s="107"/>
      <c r="UYY20" s="183"/>
      <c r="UYZ20" s="107"/>
      <c r="UZA20" s="183"/>
      <c r="UZB20" s="107"/>
      <c r="UZC20" s="183"/>
      <c r="UZD20" s="107"/>
      <c r="UZE20" s="183"/>
      <c r="UZF20" s="107"/>
      <c r="UZG20" s="183"/>
      <c r="UZH20" s="107"/>
      <c r="UZI20" s="183"/>
      <c r="UZJ20" s="107"/>
      <c r="UZK20" s="183"/>
      <c r="UZL20" s="107"/>
      <c r="UZM20" s="183"/>
      <c r="UZN20" s="107"/>
      <c r="UZO20" s="183"/>
      <c r="UZP20" s="107"/>
      <c r="UZQ20" s="183"/>
      <c r="UZR20" s="107"/>
      <c r="UZS20" s="183"/>
      <c r="UZT20" s="107"/>
      <c r="UZU20" s="183"/>
      <c r="UZV20" s="107"/>
      <c r="UZW20" s="183"/>
      <c r="UZX20" s="107"/>
      <c r="UZY20" s="183"/>
      <c r="UZZ20" s="107"/>
      <c r="VAA20" s="183"/>
      <c r="VAB20" s="107"/>
      <c r="VAC20" s="183"/>
      <c r="VAD20" s="107"/>
      <c r="VAE20" s="183"/>
      <c r="VAF20" s="107"/>
      <c r="VAG20" s="183"/>
      <c r="VAH20" s="107"/>
      <c r="VAI20" s="183"/>
      <c r="VAJ20" s="107"/>
      <c r="VAK20" s="183"/>
      <c r="VAL20" s="107"/>
      <c r="VAM20" s="183"/>
      <c r="VAN20" s="107"/>
      <c r="VAO20" s="183"/>
      <c r="VAP20" s="107"/>
      <c r="VAQ20" s="183"/>
      <c r="VAR20" s="107"/>
      <c r="VAS20" s="183"/>
      <c r="VAT20" s="107"/>
      <c r="VAU20" s="183"/>
      <c r="VAV20" s="107"/>
      <c r="VAW20" s="183"/>
      <c r="VAX20" s="107"/>
      <c r="VAY20" s="183"/>
      <c r="VAZ20" s="107"/>
      <c r="VBA20" s="183"/>
      <c r="VBB20" s="107"/>
      <c r="VBC20" s="183"/>
      <c r="VBD20" s="107"/>
      <c r="VBE20" s="183"/>
      <c r="VBF20" s="107"/>
      <c r="VBG20" s="183"/>
      <c r="VBH20" s="107"/>
      <c r="VBI20" s="183"/>
      <c r="VBJ20" s="107"/>
      <c r="VBK20" s="183"/>
      <c r="VBL20" s="107"/>
      <c r="VBM20" s="183"/>
      <c r="VBN20" s="107"/>
      <c r="VBO20" s="183"/>
      <c r="VBP20" s="107"/>
      <c r="VBQ20" s="183"/>
      <c r="VBR20" s="107"/>
      <c r="VBS20" s="183"/>
      <c r="VBT20" s="107"/>
      <c r="VBU20" s="183"/>
      <c r="VBV20" s="107"/>
      <c r="VBW20" s="183"/>
      <c r="VBX20" s="107"/>
      <c r="VBY20" s="183"/>
      <c r="VBZ20" s="107"/>
      <c r="VCA20" s="183"/>
      <c r="VCB20" s="107"/>
      <c r="VCC20" s="183"/>
      <c r="VCD20" s="107"/>
      <c r="VCE20" s="183"/>
      <c r="VCF20" s="107"/>
      <c r="VCG20" s="183"/>
      <c r="VCH20" s="107"/>
      <c r="VCI20" s="183"/>
      <c r="VCJ20" s="107"/>
      <c r="VCK20" s="183"/>
      <c r="VCL20" s="107"/>
      <c r="VCM20" s="183"/>
      <c r="VCN20" s="107"/>
      <c r="VCO20" s="183"/>
      <c r="VCP20" s="107"/>
      <c r="VCQ20" s="183"/>
      <c r="VCR20" s="107"/>
      <c r="VCS20" s="183"/>
      <c r="VCT20" s="107"/>
      <c r="VCU20" s="183"/>
      <c r="VCV20" s="107"/>
      <c r="VCW20" s="183"/>
      <c r="VCX20" s="107"/>
      <c r="VCY20" s="183"/>
      <c r="VCZ20" s="107"/>
      <c r="VDA20" s="183"/>
      <c r="VDB20" s="107"/>
      <c r="VDC20" s="183"/>
      <c r="VDD20" s="107"/>
      <c r="VDE20" s="183"/>
      <c r="VDF20" s="107"/>
      <c r="VDG20" s="183"/>
      <c r="VDH20" s="107"/>
      <c r="VDI20" s="183"/>
      <c r="VDJ20" s="107"/>
      <c r="VDK20" s="183"/>
      <c r="VDL20" s="107"/>
      <c r="VDM20" s="183"/>
      <c r="VDN20" s="107"/>
      <c r="VDO20" s="183"/>
      <c r="VDP20" s="107"/>
      <c r="VDQ20" s="183"/>
      <c r="VDR20" s="107"/>
      <c r="VDS20" s="183"/>
      <c r="VDT20" s="107"/>
      <c r="VDU20" s="183"/>
      <c r="VDV20" s="107"/>
      <c r="VDW20" s="183"/>
      <c r="VDX20" s="107"/>
      <c r="VDY20" s="183"/>
      <c r="VDZ20" s="107"/>
      <c r="VEA20" s="183"/>
      <c r="VEB20" s="107"/>
      <c r="VEC20" s="183"/>
      <c r="VED20" s="107"/>
      <c r="VEE20" s="183"/>
      <c r="VEF20" s="107"/>
      <c r="VEG20" s="183"/>
      <c r="VEH20" s="107"/>
      <c r="VEI20" s="183"/>
      <c r="VEJ20" s="107"/>
      <c r="VEK20" s="183"/>
      <c r="VEL20" s="107"/>
      <c r="VEM20" s="183"/>
      <c r="VEN20" s="107"/>
      <c r="VEO20" s="183"/>
      <c r="VEP20" s="107"/>
      <c r="VEQ20" s="183"/>
      <c r="VER20" s="107"/>
      <c r="VES20" s="183"/>
      <c r="VET20" s="107"/>
      <c r="VEU20" s="183"/>
      <c r="VEV20" s="107"/>
      <c r="VEW20" s="183"/>
      <c r="VEX20" s="107"/>
      <c r="VEY20" s="183"/>
      <c r="VEZ20" s="107"/>
      <c r="VFA20" s="183"/>
      <c r="VFB20" s="107"/>
      <c r="VFC20" s="183"/>
      <c r="VFD20" s="107"/>
      <c r="VFE20" s="183"/>
      <c r="VFF20" s="107"/>
      <c r="VFG20" s="183"/>
      <c r="VFH20" s="107"/>
      <c r="VFI20" s="183"/>
      <c r="VFJ20" s="107"/>
      <c r="VFK20" s="183"/>
      <c r="VFL20" s="107"/>
      <c r="VFM20" s="183"/>
      <c r="VFN20" s="107"/>
      <c r="VFO20" s="183"/>
      <c r="VFP20" s="107"/>
      <c r="VFQ20" s="183"/>
      <c r="VFR20" s="107"/>
      <c r="VFS20" s="183"/>
      <c r="VFT20" s="107"/>
      <c r="VFU20" s="183"/>
      <c r="VFV20" s="107"/>
      <c r="VFW20" s="183"/>
      <c r="VFX20" s="107"/>
      <c r="VFY20" s="183"/>
      <c r="VFZ20" s="107"/>
      <c r="VGA20" s="183"/>
      <c r="VGB20" s="107"/>
      <c r="VGC20" s="183"/>
      <c r="VGD20" s="107"/>
      <c r="VGE20" s="183"/>
      <c r="VGF20" s="107"/>
      <c r="VGG20" s="183"/>
      <c r="VGH20" s="107"/>
      <c r="VGI20" s="183"/>
      <c r="VGJ20" s="107"/>
      <c r="VGK20" s="183"/>
      <c r="VGL20" s="107"/>
      <c r="VGM20" s="183"/>
      <c r="VGN20" s="107"/>
      <c r="VGO20" s="183"/>
      <c r="VGP20" s="107"/>
      <c r="VGQ20" s="183"/>
      <c r="VGR20" s="107"/>
      <c r="VGS20" s="183"/>
      <c r="VGT20" s="107"/>
      <c r="VGU20" s="183"/>
      <c r="VGV20" s="107"/>
      <c r="VGW20" s="183"/>
      <c r="VGX20" s="107"/>
      <c r="VGY20" s="183"/>
      <c r="VGZ20" s="107"/>
      <c r="VHA20" s="183"/>
      <c r="VHB20" s="107"/>
      <c r="VHC20" s="183"/>
      <c r="VHD20" s="107"/>
      <c r="VHE20" s="183"/>
      <c r="VHF20" s="107"/>
      <c r="VHG20" s="183"/>
      <c r="VHH20" s="107"/>
      <c r="VHI20" s="183"/>
      <c r="VHJ20" s="107"/>
      <c r="VHK20" s="183"/>
      <c r="VHL20" s="107"/>
      <c r="VHM20" s="183"/>
      <c r="VHN20" s="107"/>
      <c r="VHO20" s="183"/>
      <c r="VHP20" s="107"/>
      <c r="VHQ20" s="183"/>
      <c r="VHR20" s="107"/>
      <c r="VHS20" s="183"/>
      <c r="VHT20" s="107"/>
      <c r="VHU20" s="183"/>
      <c r="VHV20" s="107"/>
      <c r="VHW20" s="183"/>
      <c r="VHX20" s="107"/>
      <c r="VHY20" s="183"/>
      <c r="VHZ20" s="107"/>
      <c r="VIA20" s="183"/>
      <c r="VIB20" s="107"/>
      <c r="VIC20" s="183"/>
      <c r="VID20" s="107"/>
      <c r="VIE20" s="183"/>
      <c r="VIF20" s="107"/>
      <c r="VIG20" s="183"/>
      <c r="VIH20" s="107"/>
      <c r="VII20" s="183"/>
      <c r="VIJ20" s="107"/>
      <c r="VIK20" s="183"/>
      <c r="VIL20" s="107"/>
      <c r="VIM20" s="183"/>
      <c r="VIN20" s="107"/>
      <c r="VIO20" s="183"/>
      <c r="VIP20" s="107"/>
      <c r="VIQ20" s="183"/>
      <c r="VIR20" s="107"/>
      <c r="VIS20" s="183"/>
      <c r="VIT20" s="107"/>
      <c r="VIU20" s="183"/>
      <c r="VIV20" s="107"/>
      <c r="VIW20" s="183"/>
      <c r="VIX20" s="107"/>
      <c r="VIY20" s="183"/>
      <c r="VIZ20" s="107"/>
      <c r="VJA20" s="183"/>
      <c r="VJB20" s="107"/>
      <c r="VJC20" s="183"/>
      <c r="VJD20" s="107"/>
      <c r="VJE20" s="183"/>
      <c r="VJF20" s="107"/>
      <c r="VJG20" s="183"/>
      <c r="VJH20" s="107"/>
      <c r="VJI20" s="183"/>
      <c r="VJJ20" s="107"/>
      <c r="VJK20" s="183"/>
      <c r="VJL20" s="107"/>
      <c r="VJM20" s="183"/>
      <c r="VJN20" s="107"/>
      <c r="VJO20" s="183"/>
      <c r="VJP20" s="107"/>
      <c r="VJQ20" s="183"/>
      <c r="VJR20" s="107"/>
      <c r="VJS20" s="183"/>
      <c r="VJT20" s="107"/>
      <c r="VJU20" s="183"/>
      <c r="VJV20" s="107"/>
      <c r="VJW20" s="183"/>
      <c r="VJX20" s="107"/>
      <c r="VJY20" s="183"/>
      <c r="VJZ20" s="107"/>
      <c r="VKA20" s="183"/>
      <c r="VKB20" s="107"/>
      <c r="VKC20" s="183"/>
      <c r="VKD20" s="107"/>
      <c r="VKE20" s="183"/>
      <c r="VKF20" s="107"/>
      <c r="VKG20" s="183"/>
      <c r="VKH20" s="107"/>
      <c r="VKI20" s="183"/>
      <c r="VKJ20" s="107"/>
      <c r="VKK20" s="183"/>
      <c r="VKL20" s="107"/>
      <c r="VKM20" s="183"/>
      <c r="VKN20" s="107"/>
      <c r="VKO20" s="183"/>
      <c r="VKP20" s="107"/>
      <c r="VKQ20" s="183"/>
      <c r="VKR20" s="107"/>
      <c r="VKS20" s="183"/>
      <c r="VKT20" s="107"/>
      <c r="VKU20" s="183"/>
      <c r="VKV20" s="107"/>
      <c r="VKW20" s="183"/>
      <c r="VKX20" s="107"/>
      <c r="VKY20" s="183"/>
      <c r="VKZ20" s="107"/>
      <c r="VLA20" s="183"/>
      <c r="VLB20" s="107"/>
      <c r="VLC20" s="183"/>
      <c r="VLD20" s="107"/>
      <c r="VLE20" s="183"/>
      <c r="VLF20" s="107"/>
      <c r="VLG20" s="183"/>
      <c r="VLH20" s="107"/>
      <c r="VLI20" s="183"/>
      <c r="VLJ20" s="107"/>
      <c r="VLK20" s="183"/>
      <c r="VLL20" s="107"/>
      <c r="VLM20" s="183"/>
      <c r="VLN20" s="107"/>
      <c r="VLO20" s="183"/>
      <c r="VLP20" s="107"/>
      <c r="VLQ20" s="183"/>
      <c r="VLR20" s="107"/>
      <c r="VLS20" s="183"/>
      <c r="VLT20" s="107"/>
      <c r="VLU20" s="183"/>
      <c r="VLV20" s="107"/>
      <c r="VLW20" s="183"/>
      <c r="VLX20" s="107"/>
      <c r="VLY20" s="183"/>
      <c r="VLZ20" s="107"/>
      <c r="VMA20" s="183"/>
      <c r="VMB20" s="107"/>
      <c r="VMC20" s="183"/>
      <c r="VMD20" s="107"/>
      <c r="VME20" s="183"/>
      <c r="VMF20" s="107"/>
      <c r="VMG20" s="183"/>
      <c r="VMH20" s="107"/>
      <c r="VMI20" s="183"/>
      <c r="VMJ20" s="107"/>
      <c r="VMK20" s="183"/>
      <c r="VML20" s="107"/>
      <c r="VMM20" s="183"/>
      <c r="VMN20" s="107"/>
      <c r="VMO20" s="183"/>
      <c r="VMP20" s="107"/>
      <c r="VMQ20" s="183"/>
      <c r="VMR20" s="107"/>
      <c r="VMS20" s="183"/>
      <c r="VMT20" s="107"/>
      <c r="VMU20" s="183"/>
      <c r="VMV20" s="107"/>
      <c r="VMW20" s="183"/>
      <c r="VMX20" s="107"/>
      <c r="VMY20" s="183"/>
      <c r="VMZ20" s="107"/>
      <c r="VNA20" s="183"/>
      <c r="VNB20" s="107"/>
      <c r="VNC20" s="183"/>
      <c r="VND20" s="107"/>
      <c r="VNE20" s="183"/>
      <c r="VNF20" s="107"/>
      <c r="VNG20" s="183"/>
      <c r="VNH20" s="107"/>
      <c r="VNI20" s="183"/>
      <c r="VNJ20" s="107"/>
      <c r="VNK20" s="183"/>
      <c r="VNL20" s="107"/>
      <c r="VNM20" s="183"/>
      <c r="VNN20" s="107"/>
      <c r="VNO20" s="183"/>
      <c r="VNP20" s="107"/>
      <c r="VNQ20" s="183"/>
      <c r="VNR20" s="107"/>
      <c r="VNS20" s="183"/>
      <c r="VNT20" s="107"/>
      <c r="VNU20" s="183"/>
      <c r="VNV20" s="107"/>
      <c r="VNW20" s="183"/>
      <c r="VNX20" s="107"/>
      <c r="VNY20" s="183"/>
      <c r="VNZ20" s="107"/>
      <c r="VOA20" s="183"/>
      <c r="VOB20" s="107"/>
      <c r="VOC20" s="183"/>
      <c r="VOD20" s="107"/>
      <c r="VOE20" s="183"/>
      <c r="VOF20" s="107"/>
      <c r="VOG20" s="183"/>
      <c r="VOH20" s="107"/>
      <c r="VOI20" s="183"/>
      <c r="VOJ20" s="107"/>
      <c r="VOK20" s="183"/>
      <c r="VOL20" s="107"/>
      <c r="VOM20" s="183"/>
      <c r="VON20" s="107"/>
      <c r="VOO20" s="183"/>
      <c r="VOP20" s="107"/>
      <c r="VOQ20" s="183"/>
      <c r="VOR20" s="107"/>
      <c r="VOS20" s="183"/>
      <c r="VOT20" s="107"/>
      <c r="VOU20" s="183"/>
      <c r="VOV20" s="107"/>
      <c r="VOW20" s="183"/>
      <c r="VOX20" s="107"/>
      <c r="VOY20" s="183"/>
      <c r="VOZ20" s="107"/>
      <c r="VPA20" s="183"/>
      <c r="VPB20" s="107"/>
      <c r="VPC20" s="183"/>
      <c r="VPD20" s="107"/>
      <c r="VPE20" s="183"/>
      <c r="VPF20" s="107"/>
      <c r="VPG20" s="183"/>
      <c r="VPH20" s="107"/>
      <c r="VPI20" s="183"/>
      <c r="VPJ20" s="107"/>
      <c r="VPK20" s="183"/>
      <c r="VPL20" s="107"/>
      <c r="VPM20" s="183"/>
      <c r="VPN20" s="107"/>
      <c r="VPO20" s="183"/>
      <c r="VPP20" s="107"/>
      <c r="VPQ20" s="183"/>
      <c r="VPR20" s="107"/>
      <c r="VPS20" s="183"/>
      <c r="VPT20" s="107"/>
      <c r="VPU20" s="183"/>
      <c r="VPV20" s="107"/>
      <c r="VPW20" s="183"/>
      <c r="VPX20" s="107"/>
      <c r="VPY20" s="183"/>
      <c r="VPZ20" s="107"/>
      <c r="VQA20" s="183"/>
      <c r="VQB20" s="107"/>
      <c r="VQC20" s="183"/>
      <c r="VQD20" s="107"/>
      <c r="VQE20" s="183"/>
      <c r="VQF20" s="107"/>
      <c r="VQG20" s="183"/>
      <c r="VQH20" s="107"/>
      <c r="VQI20" s="183"/>
      <c r="VQJ20" s="107"/>
      <c r="VQK20" s="183"/>
      <c r="VQL20" s="107"/>
      <c r="VQM20" s="183"/>
      <c r="VQN20" s="107"/>
      <c r="VQO20" s="183"/>
      <c r="VQP20" s="107"/>
      <c r="VQQ20" s="183"/>
      <c r="VQR20" s="107"/>
      <c r="VQS20" s="183"/>
      <c r="VQT20" s="107"/>
      <c r="VQU20" s="183"/>
      <c r="VQV20" s="107"/>
      <c r="VQW20" s="183"/>
      <c r="VQX20" s="107"/>
      <c r="VQY20" s="183"/>
      <c r="VQZ20" s="107"/>
      <c r="VRA20" s="183"/>
      <c r="VRB20" s="107"/>
      <c r="VRC20" s="183"/>
      <c r="VRD20" s="107"/>
      <c r="VRE20" s="183"/>
      <c r="VRF20" s="107"/>
      <c r="VRG20" s="183"/>
      <c r="VRH20" s="107"/>
      <c r="VRI20" s="183"/>
      <c r="VRJ20" s="107"/>
      <c r="VRK20" s="183"/>
      <c r="VRL20" s="107"/>
      <c r="VRM20" s="183"/>
      <c r="VRN20" s="107"/>
      <c r="VRO20" s="183"/>
      <c r="VRP20" s="107"/>
      <c r="VRQ20" s="183"/>
      <c r="VRR20" s="107"/>
      <c r="VRS20" s="183"/>
      <c r="VRT20" s="107"/>
      <c r="VRU20" s="183"/>
      <c r="VRV20" s="107"/>
      <c r="VRW20" s="183"/>
      <c r="VRX20" s="107"/>
      <c r="VRY20" s="183"/>
      <c r="VRZ20" s="107"/>
      <c r="VSA20" s="183"/>
      <c r="VSB20" s="107"/>
      <c r="VSC20" s="183"/>
      <c r="VSD20" s="107"/>
      <c r="VSE20" s="183"/>
      <c r="VSF20" s="107"/>
      <c r="VSG20" s="183"/>
      <c r="VSH20" s="107"/>
      <c r="VSI20" s="183"/>
      <c r="VSJ20" s="107"/>
      <c r="VSK20" s="183"/>
      <c r="VSL20" s="107"/>
      <c r="VSM20" s="183"/>
      <c r="VSN20" s="107"/>
      <c r="VSO20" s="183"/>
      <c r="VSP20" s="107"/>
      <c r="VSQ20" s="183"/>
      <c r="VSR20" s="107"/>
      <c r="VSS20" s="183"/>
      <c r="VST20" s="107"/>
      <c r="VSU20" s="183"/>
      <c r="VSV20" s="107"/>
      <c r="VSW20" s="183"/>
      <c r="VSX20" s="107"/>
      <c r="VSY20" s="183"/>
      <c r="VSZ20" s="107"/>
      <c r="VTA20" s="183"/>
      <c r="VTB20" s="107"/>
      <c r="VTC20" s="183"/>
      <c r="VTD20" s="107"/>
      <c r="VTE20" s="183"/>
      <c r="VTF20" s="107"/>
      <c r="VTG20" s="183"/>
      <c r="VTH20" s="107"/>
      <c r="VTI20" s="183"/>
      <c r="VTJ20" s="107"/>
      <c r="VTK20" s="183"/>
      <c r="VTL20" s="107"/>
      <c r="VTM20" s="183"/>
      <c r="VTN20" s="107"/>
      <c r="VTO20" s="183"/>
      <c r="VTP20" s="107"/>
      <c r="VTQ20" s="183"/>
      <c r="VTR20" s="107"/>
      <c r="VTS20" s="183"/>
      <c r="VTT20" s="107"/>
      <c r="VTU20" s="183"/>
      <c r="VTV20" s="107"/>
      <c r="VTW20" s="183"/>
      <c r="VTX20" s="107"/>
      <c r="VTY20" s="183"/>
      <c r="VTZ20" s="107"/>
      <c r="VUA20" s="183"/>
      <c r="VUB20" s="107"/>
      <c r="VUC20" s="183"/>
      <c r="VUD20" s="107"/>
      <c r="VUE20" s="183"/>
      <c r="VUF20" s="107"/>
      <c r="VUG20" s="183"/>
      <c r="VUH20" s="107"/>
      <c r="VUI20" s="183"/>
      <c r="VUJ20" s="107"/>
      <c r="VUK20" s="183"/>
      <c r="VUL20" s="107"/>
      <c r="VUM20" s="183"/>
      <c r="VUN20" s="107"/>
      <c r="VUO20" s="183"/>
      <c r="VUP20" s="107"/>
      <c r="VUQ20" s="183"/>
      <c r="VUR20" s="107"/>
      <c r="VUS20" s="183"/>
      <c r="VUT20" s="107"/>
      <c r="VUU20" s="183"/>
      <c r="VUV20" s="107"/>
      <c r="VUW20" s="183"/>
      <c r="VUX20" s="107"/>
      <c r="VUY20" s="183"/>
      <c r="VUZ20" s="107"/>
      <c r="VVA20" s="183"/>
      <c r="VVB20" s="107"/>
      <c r="VVC20" s="183"/>
      <c r="VVD20" s="107"/>
      <c r="VVE20" s="183"/>
      <c r="VVF20" s="107"/>
      <c r="VVG20" s="183"/>
      <c r="VVH20" s="107"/>
      <c r="VVI20" s="183"/>
      <c r="VVJ20" s="107"/>
      <c r="VVK20" s="183"/>
      <c r="VVL20" s="107"/>
      <c r="VVM20" s="183"/>
      <c r="VVN20" s="107"/>
      <c r="VVO20" s="183"/>
      <c r="VVP20" s="107"/>
      <c r="VVQ20" s="183"/>
      <c r="VVR20" s="107"/>
      <c r="VVS20" s="183"/>
      <c r="VVT20" s="107"/>
      <c r="VVU20" s="183"/>
      <c r="VVV20" s="107"/>
      <c r="VVW20" s="183"/>
      <c r="VVX20" s="107"/>
      <c r="VVY20" s="183"/>
      <c r="VVZ20" s="107"/>
      <c r="VWA20" s="183"/>
      <c r="VWB20" s="107"/>
      <c r="VWC20" s="183"/>
      <c r="VWD20" s="107"/>
      <c r="VWE20" s="183"/>
      <c r="VWF20" s="107"/>
      <c r="VWG20" s="183"/>
      <c r="VWH20" s="107"/>
      <c r="VWI20" s="183"/>
      <c r="VWJ20" s="107"/>
      <c r="VWK20" s="183"/>
      <c r="VWL20" s="107"/>
      <c r="VWM20" s="183"/>
      <c r="VWN20" s="107"/>
      <c r="VWO20" s="183"/>
      <c r="VWP20" s="107"/>
      <c r="VWQ20" s="183"/>
      <c r="VWR20" s="107"/>
      <c r="VWS20" s="183"/>
      <c r="VWT20" s="107"/>
      <c r="VWU20" s="183"/>
      <c r="VWV20" s="107"/>
      <c r="VWW20" s="183"/>
      <c r="VWX20" s="107"/>
      <c r="VWY20" s="183"/>
      <c r="VWZ20" s="107"/>
      <c r="VXA20" s="183"/>
      <c r="VXB20" s="107"/>
      <c r="VXC20" s="183"/>
      <c r="VXD20" s="107"/>
      <c r="VXE20" s="183"/>
      <c r="VXF20" s="107"/>
      <c r="VXG20" s="183"/>
      <c r="VXH20" s="107"/>
      <c r="VXI20" s="183"/>
      <c r="VXJ20" s="107"/>
      <c r="VXK20" s="183"/>
      <c r="VXL20" s="107"/>
      <c r="VXM20" s="183"/>
      <c r="VXN20" s="107"/>
      <c r="VXO20" s="183"/>
      <c r="VXP20" s="107"/>
      <c r="VXQ20" s="183"/>
      <c r="VXR20" s="107"/>
      <c r="VXS20" s="183"/>
      <c r="VXT20" s="107"/>
      <c r="VXU20" s="183"/>
      <c r="VXV20" s="107"/>
      <c r="VXW20" s="183"/>
      <c r="VXX20" s="107"/>
      <c r="VXY20" s="183"/>
      <c r="VXZ20" s="107"/>
      <c r="VYA20" s="183"/>
      <c r="VYB20" s="107"/>
      <c r="VYC20" s="183"/>
      <c r="VYD20" s="107"/>
      <c r="VYE20" s="183"/>
      <c r="VYF20" s="107"/>
      <c r="VYG20" s="183"/>
      <c r="VYH20" s="107"/>
      <c r="VYI20" s="183"/>
      <c r="VYJ20" s="107"/>
      <c r="VYK20" s="183"/>
      <c r="VYL20" s="107"/>
      <c r="VYM20" s="183"/>
      <c r="VYN20" s="107"/>
      <c r="VYO20" s="183"/>
      <c r="VYP20" s="107"/>
      <c r="VYQ20" s="183"/>
      <c r="VYR20" s="107"/>
      <c r="VYS20" s="183"/>
      <c r="VYT20" s="107"/>
      <c r="VYU20" s="183"/>
      <c r="VYV20" s="107"/>
      <c r="VYW20" s="183"/>
      <c r="VYX20" s="107"/>
      <c r="VYY20" s="183"/>
      <c r="VYZ20" s="107"/>
      <c r="VZA20" s="183"/>
      <c r="VZB20" s="107"/>
      <c r="VZC20" s="183"/>
      <c r="VZD20" s="107"/>
      <c r="VZE20" s="183"/>
      <c r="VZF20" s="107"/>
      <c r="VZG20" s="183"/>
      <c r="VZH20" s="107"/>
      <c r="VZI20" s="183"/>
      <c r="VZJ20" s="107"/>
      <c r="VZK20" s="183"/>
      <c r="VZL20" s="107"/>
      <c r="VZM20" s="183"/>
      <c r="VZN20" s="107"/>
      <c r="VZO20" s="183"/>
      <c r="VZP20" s="107"/>
      <c r="VZQ20" s="183"/>
      <c r="VZR20" s="107"/>
      <c r="VZS20" s="183"/>
      <c r="VZT20" s="107"/>
      <c r="VZU20" s="183"/>
      <c r="VZV20" s="107"/>
      <c r="VZW20" s="183"/>
      <c r="VZX20" s="107"/>
      <c r="VZY20" s="183"/>
      <c r="VZZ20" s="107"/>
      <c r="WAA20" s="183"/>
      <c r="WAB20" s="107"/>
      <c r="WAC20" s="183"/>
      <c r="WAD20" s="107"/>
      <c r="WAE20" s="183"/>
      <c r="WAF20" s="107"/>
      <c r="WAG20" s="183"/>
      <c r="WAH20" s="107"/>
      <c r="WAI20" s="183"/>
      <c r="WAJ20" s="107"/>
      <c r="WAK20" s="183"/>
      <c r="WAL20" s="107"/>
      <c r="WAM20" s="183"/>
      <c r="WAN20" s="107"/>
      <c r="WAO20" s="183"/>
      <c r="WAP20" s="107"/>
      <c r="WAQ20" s="183"/>
      <c r="WAR20" s="107"/>
      <c r="WAS20" s="183"/>
      <c r="WAT20" s="107"/>
      <c r="WAU20" s="183"/>
      <c r="WAV20" s="107"/>
      <c r="WAW20" s="183"/>
      <c r="WAX20" s="107"/>
      <c r="WAY20" s="183"/>
      <c r="WAZ20" s="107"/>
      <c r="WBA20" s="183"/>
      <c r="WBB20" s="107"/>
      <c r="WBC20" s="183"/>
      <c r="WBD20" s="107"/>
      <c r="WBE20" s="183"/>
      <c r="WBF20" s="107"/>
      <c r="WBG20" s="183"/>
      <c r="WBH20" s="107"/>
      <c r="WBI20" s="183"/>
      <c r="WBJ20" s="107"/>
      <c r="WBK20" s="183"/>
      <c r="WBL20" s="107"/>
      <c r="WBM20" s="183"/>
      <c r="WBN20" s="107"/>
      <c r="WBO20" s="183"/>
      <c r="WBP20" s="107"/>
      <c r="WBQ20" s="183"/>
      <c r="WBR20" s="107"/>
      <c r="WBS20" s="183"/>
      <c r="WBT20" s="107"/>
      <c r="WBU20" s="183"/>
      <c r="WBV20" s="107"/>
      <c r="WBW20" s="183"/>
      <c r="WBX20" s="107"/>
      <c r="WBY20" s="183"/>
      <c r="WBZ20" s="107"/>
      <c r="WCA20" s="183"/>
      <c r="WCB20" s="107"/>
      <c r="WCC20" s="183"/>
      <c r="WCD20" s="107"/>
      <c r="WCE20" s="183"/>
      <c r="WCF20" s="107"/>
      <c r="WCG20" s="183"/>
      <c r="WCH20" s="107"/>
      <c r="WCI20" s="183"/>
      <c r="WCJ20" s="107"/>
      <c r="WCK20" s="183"/>
      <c r="WCL20" s="107"/>
      <c r="WCM20" s="183"/>
      <c r="WCN20" s="107"/>
      <c r="WCO20" s="183"/>
      <c r="WCP20" s="107"/>
      <c r="WCQ20" s="183"/>
      <c r="WCR20" s="107"/>
      <c r="WCS20" s="183"/>
      <c r="WCT20" s="107"/>
      <c r="WCU20" s="183"/>
      <c r="WCV20" s="107"/>
      <c r="WCW20" s="183"/>
      <c r="WCX20" s="107"/>
      <c r="WCY20" s="183"/>
      <c r="WCZ20" s="107"/>
      <c r="WDA20" s="183"/>
      <c r="WDB20" s="107"/>
      <c r="WDC20" s="183"/>
      <c r="WDD20" s="107"/>
      <c r="WDE20" s="183"/>
      <c r="WDF20" s="107"/>
      <c r="WDG20" s="183"/>
      <c r="WDH20" s="107"/>
      <c r="WDI20" s="183"/>
      <c r="WDJ20" s="107"/>
      <c r="WDK20" s="183"/>
      <c r="WDL20" s="107"/>
      <c r="WDM20" s="183"/>
      <c r="WDN20" s="107"/>
      <c r="WDO20" s="183"/>
      <c r="WDP20" s="107"/>
      <c r="WDQ20" s="183"/>
      <c r="WDR20" s="107"/>
      <c r="WDS20" s="183"/>
      <c r="WDT20" s="107"/>
      <c r="WDU20" s="183"/>
      <c r="WDV20" s="107"/>
      <c r="WDW20" s="183"/>
      <c r="WDX20" s="107"/>
      <c r="WDY20" s="183"/>
      <c r="WDZ20" s="107"/>
      <c r="WEA20" s="183"/>
      <c r="WEB20" s="107"/>
      <c r="WEC20" s="183"/>
      <c r="WED20" s="107"/>
      <c r="WEE20" s="183"/>
      <c r="WEF20" s="107"/>
      <c r="WEG20" s="183"/>
      <c r="WEH20" s="107"/>
      <c r="WEI20" s="183"/>
      <c r="WEJ20" s="107"/>
      <c r="WEK20" s="183"/>
      <c r="WEL20" s="107"/>
      <c r="WEM20" s="183"/>
      <c r="WEN20" s="107"/>
      <c r="WEO20" s="183"/>
      <c r="WEP20" s="107"/>
      <c r="WEQ20" s="183"/>
      <c r="WER20" s="107"/>
      <c r="WES20" s="183"/>
      <c r="WET20" s="107"/>
      <c r="WEU20" s="183"/>
      <c r="WEV20" s="107"/>
      <c r="WEW20" s="183"/>
      <c r="WEX20" s="107"/>
      <c r="WEY20" s="183"/>
      <c r="WEZ20" s="107"/>
      <c r="WFA20" s="183"/>
      <c r="WFB20" s="107"/>
      <c r="WFC20" s="183"/>
      <c r="WFD20" s="107"/>
      <c r="WFE20" s="183"/>
      <c r="WFF20" s="107"/>
      <c r="WFG20" s="183"/>
      <c r="WFH20" s="107"/>
      <c r="WFI20" s="183"/>
      <c r="WFJ20" s="107"/>
      <c r="WFK20" s="183"/>
      <c r="WFL20" s="107"/>
      <c r="WFM20" s="183"/>
      <c r="WFN20" s="107"/>
      <c r="WFO20" s="183"/>
      <c r="WFP20" s="107"/>
      <c r="WFQ20" s="183"/>
      <c r="WFR20" s="107"/>
      <c r="WFS20" s="183"/>
      <c r="WFT20" s="107"/>
      <c r="WFU20" s="183"/>
      <c r="WFV20" s="107"/>
      <c r="WFW20" s="183"/>
      <c r="WFX20" s="107"/>
      <c r="WFY20" s="183"/>
      <c r="WFZ20" s="107"/>
      <c r="WGA20" s="183"/>
      <c r="WGB20" s="107"/>
      <c r="WGC20" s="183"/>
      <c r="WGD20" s="107"/>
      <c r="WGE20" s="183"/>
      <c r="WGF20" s="107"/>
      <c r="WGG20" s="183"/>
      <c r="WGH20" s="107"/>
      <c r="WGI20" s="183"/>
      <c r="WGJ20" s="107"/>
      <c r="WGK20" s="183"/>
      <c r="WGL20" s="107"/>
      <c r="WGM20" s="183"/>
      <c r="WGN20" s="107"/>
      <c r="WGO20" s="183"/>
      <c r="WGP20" s="107"/>
      <c r="WGQ20" s="183"/>
      <c r="WGR20" s="107"/>
      <c r="WGS20" s="183"/>
      <c r="WGT20" s="107"/>
      <c r="WGU20" s="183"/>
      <c r="WGV20" s="107"/>
      <c r="WGW20" s="183"/>
      <c r="WGX20" s="107"/>
      <c r="WGY20" s="183"/>
      <c r="WGZ20" s="107"/>
      <c r="WHA20" s="183"/>
      <c r="WHB20" s="107"/>
      <c r="WHC20" s="183"/>
      <c r="WHD20" s="107"/>
      <c r="WHE20" s="183"/>
      <c r="WHF20" s="107"/>
      <c r="WHG20" s="183"/>
      <c r="WHH20" s="107"/>
      <c r="WHI20" s="183"/>
      <c r="WHJ20" s="107"/>
      <c r="WHK20" s="183"/>
      <c r="WHL20" s="107"/>
      <c r="WHM20" s="183"/>
      <c r="WHN20" s="107"/>
      <c r="WHO20" s="183"/>
      <c r="WHP20" s="107"/>
      <c r="WHQ20" s="183"/>
      <c r="WHR20" s="107"/>
      <c r="WHS20" s="183"/>
      <c r="WHT20" s="107"/>
      <c r="WHU20" s="183"/>
      <c r="WHV20" s="107"/>
      <c r="WHW20" s="183"/>
      <c r="WHX20" s="107"/>
      <c r="WHY20" s="183"/>
      <c r="WHZ20" s="107"/>
      <c r="WIA20" s="183"/>
      <c r="WIB20" s="107"/>
      <c r="WIC20" s="183"/>
      <c r="WID20" s="107"/>
      <c r="WIE20" s="183"/>
      <c r="WIF20" s="107"/>
      <c r="WIG20" s="183"/>
      <c r="WIH20" s="107"/>
      <c r="WII20" s="183"/>
      <c r="WIJ20" s="107"/>
      <c r="WIK20" s="183"/>
      <c r="WIL20" s="107"/>
      <c r="WIM20" s="183"/>
      <c r="WIN20" s="107"/>
      <c r="WIO20" s="183"/>
      <c r="WIP20" s="107"/>
      <c r="WIQ20" s="183"/>
      <c r="WIR20" s="107"/>
      <c r="WIS20" s="183"/>
      <c r="WIT20" s="107"/>
      <c r="WIU20" s="183"/>
      <c r="WIV20" s="107"/>
      <c r="WIW20" s="183"/>
      <c r="WIX20" s="107"/>
      <c r="WIY20" s="183"/>
      <c r="WIZ20" s="107"/>
      <c r="WJA20" s="183"/>
      <c r="WJB20" s="107"/>
      <c r="WJC20" s="183"/>
      <c r="WJD20" s="107"/>
      <c r="WJE20" s="183"/>
      <c r="WJF20" s="107"/>
      <c r="WJG20" s="183"/>
      <c r="WJH20" s="107"/>
      <c r="WJI20" s="183"/>
      <c r="WJJ20" s="107"/>
      <c r="WJK20" s="183"/>
      <c r="WJL20" s="107"/>
      <c r="WJM20" s="183"/>
      <c r="WJN20" s="107"/>
      <c r="WJO20" s="183"/>
      <c r="WJP20" s="107"/>
      <c r="WJQ20" s="183"/>
      <c r="WJR20" s="107"/>
      <c r="WJS20" s="183"/>
      <c r="WJT20" s="107"/>
      <c r="WJU20" s="183"/>
      <c r="WJV20" s="107"/>
      <c r="WJW20" s="183"/>
      <c r="WJX20" s="107"/>
      <c r="WJY20" s="183"/>
      <c r="WJZ20" s="107"/>
      <c r="WKA20" s="183"/>
      <c r="WKB20" s="107"/>
      <c r="WKC20" s="183"/>
      <c r="WKD20" s="107"/>
      <c r="WKE20" s="183"/>
      <c r="WKF20" s="107"/>
      <c r="WKG20" s="183"/>
      <c r="WKH20" s="107"/>
      <c r="WKI20" s="183"/>
      <c r="WKJ20" s="107"/>
      <c r="WKK20" s="183"/>
      <c r="WKL20" s="107"/>
      <c r="WKM20" s="183"/>
      <c r="WKN20" s="107"/>
      <c r="WKO20" s="183"/>
      <c r="WKP20" s="107"/>
      <c r="WKQ20" s="183"/>
      <c r="WKR20" s="107"/>
      <c r="WKS20" s="183"/>
      <c r="WKT20" s="107"/>
      <c r="WKU20" s="183"/>
      <c r="WKV20" s="107"/>
      <c r="WKW20" s="183"/>
      <c r="WKX20" s="107"/>
      <c r="WKY20" s="183"/>
      <c r="WKZ20" s="107"/>
      <c r="WLA20" s="183"/>
      <c r="WLB20" s="107"/>
      <c r="WLC20" s="183"/>
      <c r="WLD20" s="107"/>
      <c r="WLE20" s="183"/>
      <c r="WLF20" s="107"/>
      <c r="WLG20" s="183"/>
      <c r="WLH20" s="107"/>
      <c r="WLI20" s="183"/>
      <c r="WLJ20" s="107"/>
      <c r="WLK20" s="183"/>
      <c r="WLL20" s="107"/>
      <c r="WLM20" s="183"/>
      <c r="WLN20" s="107"/>
      <c r="WLO20" s="183"/>
      <c r="WLP20" s="107"/>
      <c r="WLQ20" s="183"/>
      <c r="WLR20" s="107"/>
      <c r="WLS20" s="183"/>
      <c r="WLT20" s="107"/>
      <c r="WLU20" s="183"/>
      <c r="WLV20" s="107"/>
      <c r="WLW20" s="183"/>
      <c r="WLX20" s="107"/>
      <c r="WLY20" s="183"/>
      <c r="WLZ20" s="107"/>
      <c r="WMA20" s="183"/>
      <c r="WMB20" s="107"/>
      <c r="WMC20" s="183"/>
      <c r="WMD20" s="107"/>
      <c r="WME20" s="183"/>
      <c r="WMF20" s="107"/>
      <c r="WMG20" s="183"/>
      <c r="WMH20" s="107"/>
      <c r="WMI20" s="183"/>
      <c r="WMJ20" s="107"/>
      <c r="WMK20" s="183"/>
      <c r="WML20" s="107"/>
      <c r="WMM20" s="183"/>
      <c r="WMN20" s="107"/>
      <c r="WMO20" s="183"/>
      <c r="WMP20" s="107"/>
      <c r="WMQ20" s="183"/>
      <c r="WMR20" s="107"/>
      <c r="WMS20" s="183"/>
      <c r="WMT20" s="107"/>
      <c r="WMU20" s="183"/>
      <c r="WMV20" s="107"/>
      <c r="WMW20" s="183"/>
      <c r="WMX20" s="107"/>
      <c r="WMY20" s="183"/>
      <c r="WMZ20" s="107"/>
      <c r="WNA20" s="183"/>
      <c r="WNB20" s="107"/>
      <c r="WNC20" s="183"/>
      <c r="WND20" s="107"/>
      <c r="WNE20" s="183"/>
      <c r="WNF20" s="107"/>
      <c r="WNG20" s="183"/>
      <c r="WNH20" s="107"/>
      <c r="WNI20" s="183"/>
      <c r="WNJ20" s="107"/>
      <c r="WNK20" s="183"/>
      <c r="WNL20" s="107"/>
      <c r="WNM20" s="183"/>
      <c r="WNN20" s="107"/>
      <c r="WNO20" s="183"/>
      <c r="WNP20" s="107"/>
      <c r="WNQ20" s="183"/>
      <c r="WNR20" s="107"/>
      <c r="WNS20" s="183"/>
      <c r="WNT20" s="107"/>
      <c r="WNU20" s="183"/>
      <c r="WNV20" s="107"/>
      <c r="WNW20" s="183"/>
      <c r="WNX20" s="107"/>
      <c r="WNY20" s="183"/>
      <c r="WNZ20" s="107"/>
      <c r="WOA20" s="183"/>
      <c r="WOB20" s="107"/>
      <c r="WOC20" s="183"/>
      <c r="WOD20" s="107"/>
      <c r="WOE20" s="183"/>
      <c r="WOF20" s="107"/>
      <c r="WOG20" s="183"/>
      <c r="WOH20" s="107"/>
      <c r="WOI20" s="183"/>
      <c r="WOJ20" s="107"/>
      <c r="WOK20" s="183"/>
      <c r="WOL20" s="107"/>
      <c r="WOM20" s="183"/>
      <c r="WON20" s="107"/>
      <c r="WOO20" s="183"/>
      <c r="WOP20" s="107"/>
      <c r="WOQ20" s="183"/>
      <c r="WOR20" s="107"/>
      <c r="WOS20" s="183"/>
      <c r="WOT20" s="107"/>
      <c r="WOU20" s="183"/>
      <c r="WOV20" s="107"/>
      <c r="WOW20" s="183"/>
      <c r="WOX20" s="107"/>
      <c r="WOY20" s="183"/>
      <c r="WOZ20" s="107"/>
      <c r="WPA20" s="183"/>
      <c r="WPB20" s="107"/>
      <c r="WPC20" s="183"/>
      <c r="WPD20" s="107"/>
      <c r="WPE20" s="183"/>
      <c r="WPF20" s="107"/>
      <c r="WPG20" s="183"/>
      <c r="WPH20" s="107"/>
      <c r="WPI20" s="183"/>
      <c r="WPJ20" s="107"/>
      <c r="WPK20" s="183"/>
      <c r="WPL20" s="107"/>
      <c r="WPM20" s="183"/>
      <c r="WPN20" s="107"/>
      <c r="WPO20" s="183"/>
      <c r="WPP20" s="107"/>
      <c r="WPQ20" s="183"/>
      <c r="WPR20" s="107"/>
      <c r="WPS20" s="183"/>
      <c r="WPT20" s="107"/>
      <c r="WPU20" s="183"/>
      <c r="WPV20" s="107"/>
      <c r="WPW20" s="183"/>
      <c r="WPX20" s="107"/>
      <c r="WPY20" s="183"/>
      <c r="WPZ20" s="107"/>
      <c r="WQA20" s="183"/>
      <c r="WQB20" s="107"/>
      <c r="WQC20" s="183"/>
      <c r="WQD20" s="107"/>
      <c r="WQE20" s="183"/>
      <c r="WQF20" s="107"/>
      <c r="WQG20" s="183"/>
      <c r="WQH20" s="107"/>
      <c r="WQI20" s="183"/>
      <c r="WQJ20" s="107"/>
      <c r="WQK20" s="183"/>
      <c r="WQL20" s="107"/>
      <c r="WQM20" s="183"/>
      <c r="WQN20" s="107"/>
      <c r="WQO20" s="183"/>
      <c r="WQP20" s="107"/>
      <c r="WQQ20" s="183"/>
      <c r="WQR20" s="107"/>
      <c r="WQS20" s="183"/>
      <c r="WQT20" s="107"/>
      <c r="WQU20" s="183"/>
      <c r="WQV20" s="107"/>
      <c r="WQW20" s="183"/>
      <c r="WQX20" s="107"/>
      <c r="WQY20" s="183"/>
      <c r="WQZ20" s="107"/>
      <c r="WRA20" s="183"/>
      <c r="WRB20" s="107"/>
      <c r="WRC20" s="183"/>
      <c r="WRD20" s="107"/>
      <c r="WRE20" s="183"/>
      <c r="WRF20" s="107"/>
      <c r="WRG20" s="183"/>
      <c r="WRH20" s="107"/>
      <c r="WRI20" s="183"/>
      <c r="WRJ20" s="107"/>
      <c r="WRK20" s="183"/>
      <c r="WRL20" s="107"/>
      <c r="WRM20" s="183"/>
      <c r="WRN20" s="107"/>
      <c r="WRO20" s="183"/>
      <c r="WRP20" s="107"/>
      <c r="WRQ20" s="183"/>
      <c r="WRR20" s="107"/>
      <c r="WRS20" s="183"/>
      <c r="WRT20" s="107"/>
      <c r="WRU20" s="183"/>
      <c r="WRV20" s="107"/>
      <c r="WRW20" s="183"/>
      <c r="WRX20" s="107"/>
      <c r="WRY20" s="183"/>
      <c r="WRZ20" s="107"/>
      <c r="WSA20" s="183"/>
      <c r="WSB20" s="107"/>
      <c r="WSC20" s="183"/>
      <c r="WSD20" s="107"/>
      <c r="WSE20" s="183"/>
      <c r="WSF20" s="107"/>
      <c r="WSG20" s="183"/>
      <c r="WSH20" s="107"/>
      <c r="WSI20" s="183"/>
      <c r="WSJ20" s="107"/>
      <c r="WSK20" s="183"/>
      <c r="WSL20" s="107"/>
      <c r="WSM20" s="183"/>
      <c r="WSN20" s="107"/>
      <c r="WSO20" s="183"/>
      <c r="WSP20" s="107"/>
      <c r="WSQ20" s="183"/>
      <c r="WSR20" s="107"/>
      <c r="WSS20" s="183"/>
      <c r="WST20" s="107"/>
      <c r="WSU20" s="183"/>
      <c r="WSV20" s="107"/>
      <c r="WSW20" s="183"/>
      <c r="WSX20" s="107"/>
      <c r="WSY20" s="183"/>
      <c r="WSZ20" s="107"/>
      <c r="WTA20" s="183"/>
      <c r="WTB20" s="107"/>
      <c r="WTC20" s="183"/>
      <c r="WTD20" s="107"/>
      <c r="WTE20" s="183"/>
      <c r="WTF20" s="107"/>
      <c r="WTG20" s="183"/>
      <c r="WTH20" s="107"/>
      <c r="WTI20" s="183"/>
      <c r="WTJ20" s="107"/>
      <c r="WTK20" s="183"/>
      <c r="WTL20" s="107"/>
      <c r="WTM20" s="183"/>
      <c r="WTN20" s="107"/>
      <c r="WTO20" s="183"/>
      <c r="WTP20" s="107"/>
      <c r="WTQ20" s="183"/>
      <c r="WTR20" s="107"/>
      <c r="WTS20" s="183"/>
      <c r="WTT20" s="107"/>
      <c r="WTU20" s="183"/>
      <c r="WTV20" s="107"/>
      <c r="WTW20" s="183"/>
      <c r="WTX20" s="107"/>
      <c r="WTY20" s="183"/>
      <c r="WTZ20" s="107"/>
      <c r="WUA20" s="183"/>
      <c r="WUB20" s="107"/>
      <c r="WUC20" s="183"/>
      <c r="WUD20" s="107"/>
      <c r="WUE20" s="183"/>
      <c r="WUF20" s="107"/>
      <c r="WUG20" s="183"/>
      <c r="WUH20" s="107"/>
      <c r="WUI20" s="183"/>
      <c r="WUJ20" s="107"/>
      <c r="WUK20" s="183"/>
      <c r="WUL20" s="107"/>
      <c r="WUM20" s="183"/>
      <c r="WUN20" s="107"/>
      <c r="WUO20" s="183"/>
      <c r="WUP20" s="107"/>
      <c r="WUQ20" s="183"/>
      <c r="WUR20" s="107"/>
      <c r="WUS20" s="183"/>
      <c r="WUT20" s="107"/>
      <c r="WUU20" s="183"/>
      <c r="WUV20" s="107"/>
      <c r="WUW20" s="183"/>
      <c r="WUX20" s="107"/>
      <c r="WUY20" s="183"/>
      <c r="WUZ20" s="107"/>
      <c r="WVA20" s="183"/>
      <c r="WVB20" s="107"/>
      <c r="WVC20" s="183"/>
      <c r="WVD20" s="107"/>
      <c r="WVE20" s="183"/>
      <c r="WVF20" s="107"/>
      <c r="WVG20" s="183"/>
      <c r="WVH20" s="107"/>
      <c r="WVI20" s="183"/>
      <c r="WVJ20" s="107"/>
      <c r="WVK20" s="183"/>
      <c r="WVL20" s="107"/>
      <c r="WVM20" s="183"/>
      <c r="WVN20" s="107"/>
      <c r="WVO20" s="183"/>
      <c r="WVP20" s="107"/>
      <c r="WVQ20" s="183"/>
      <c r="WVR20" s="107"/>
      <c r="WVS20" s="183"/>
      <c r="WVT20" s="107"/>
      <c r="WVU20" s="183"/>
      <c r="WVV20" s="107"/>
      <c r="WVW20" s="183"/>
      <c r="WVX20" s="107"/>
      <c r="WVY20" s="183"/>
      <c r="WVZ20" s="107"/>
      <c r="WWA20" s="183"/>
      <c r="WWB20" s="107"/>
      <c r="WWC20" s="183"/>
      <c r="WWD20" s="107"/>
      <c r="WWE20" s="183"/>
      <c r="WWF20" s="107"/>
      <c r="WWG20" s="183"/>
      <c r="WWH20" s="107"/>
      <c r="WWI20" s="183"/>
      <c r="WWJ20" s="107"/>
      <c r="WWK20" s="183"/>
      <c r="WWL20" s="107"/>
      <c r="WWM20" s="183"/>
      <c r="WWN20" s="107"/>
      <c r="WWO20" s="183"/>
      <c r="WWP20" s="107"/>
      <c r="WWQ20" s="183"/>
      <c r="WWR20" s="107"/>
      <c r="WWS20" s="183"/>
      <c r="WWT20" s="107"/>
      <c r="WWU20" s="183"/>
      <c r="WWV20" s="107"/>
      <c r="WWW20" s="183"/>
      <c r="WWX20" s="107"/>
      <c r="WWY20" s="183"/>
      <c r="WWZ20" s="107"/>
      <c r="WXA20" s="183"/>
      <c r="WXB20" s="107"/>
      <c r="WXC20" s="183"/>
      <c r="WXD20" s="107"/>
      <c r="WXE20" s="183"/>
      <c r="WXF20" s="107"/>
      <c r="WXG20" s="183"/>
      <c r="WXH20" s="107"/>
      <c r="WXI20" s="183"/>
      <c r="WXJ20" s="107"/>
      <c r="WXK20" s="183"/>
      <c r="WXL20" s="107"/>
      <c r="WXM20" s="183"/>
      <c r="WXN20" s="107"/>
      <c r="WXO20" s="183"/>
      <c r="WXP20" s="107"/>
      <c r="WXQ20" s="183"/>
      <c r="WXR20" s="107"/>
      <c r="WXS20" s="183"/>
      <c r="WXT20" s="107"/>
      <c r="WXU20" s="183"/>
      <c r="WXV20" s="107"/>
      <c r="WXW20" s="183"/>
      <c r="WXX20" s="107"/>
      <c r="WXY20" s="183"/>
      <c r="WXZ20" s="107"/>
      <c r="WYA20" s="183"/>
      <c r="WYB20" s="107"/>
      <c r="WYC20" s="183"/>
      <c r="WYD20" s="107"/>
      <c r="WYE20" s="183"/>
      <c r="WYF20" s="107"/>
      <c r="WYG20" s="183"/>
      <c r="WYH20" s="107"/>
      <c r="WYI20" s="183"/>
      <c r="WYJ20" s="107"/>
      <c r="WYK20" s="183"/>
      <c r="WYL20" s="107"/>
      <c r="WYM20" s="183"/>
      <c r="WYN20" s="107"/>
      <c r="WYO20" s="183"/>
      <c r="WYP20" s="107"/>
      <c r="WYQ20" s="183"/>
      <c r="WYR20" s="107"/>
      <c r="WYS20" s="183"/>
      <c r="WYT20" s="107"/>
      <c r="WYU20" s="183"/>
      <c r="WYV20" s="107"/>
      <c r="WYW20" s="183"/>
      <c r="WYX20" s="107"/>
      <c r="WYY20" s="183"/>
      <c r="WYZ20" s="107"/>
      <c r="WZA20" s="183"/>
      <c r="WZB20" s="107"/>
      <c r="WZC20" s="183"/>
      <c r="WZD20" s="107"/>
      <c r="WZE20" s="183"/>
      <c r="WZF20" s="107"/>
      <c r="WZG20" s="183"/>
      <c r="WZH20" s="107"/>
      <c r="WZI20" s="183"/>
      <c r="WZJ20" s="107"/>
      <c r="WZK20" s="183"/>
      <c r="WZL20" s="107"/>
      <c r="WZM20" s="183"/>
      <c r="WZN20" s="107"/>
      <c r="WZO20" s="183"/>
      <c r="WZP20" s="107"/>
      <c r="WZQ20" s="183"/>
      <c r="WZR20" s="107"/>
      <c r="WZS20" s="183"/>
      <c r="WZT20" s="107"/>
      <c r="WZU20" s="183"/>
      <c r="WZV20" s="107"/>
      <c r="WZW20" s="183"/>
      <c r="WZX20" s="107"/>
      <c r="WZY20" s="183"/>
      <c r="WZZ20" s="107"/>
      <c r="XAA20" s="183"/>
      <c r="XAB20" s="107"/>
      <c r="XAC20" s="183"/>
      <c r="XAD20" s="107"/>
      <c r="XAE20" s="183"/>
      <c r="XAF20" s="107"/>
      <c r="XAG20" s="183"/>
      <c r="XAH20" s="107"/>
      <c r="XAI20" s="183"/>
      <c r="XAJ20" s="107"/>
      <c r="XAK20" s="183"/>
      <c r="XAL20" s="107"/>
      <c r="XAM20" s="183"/>
      <c r="XAN20" s="107"/>
      <c r="XAO20" s="183"/>
      <c r="XAP20" s="107"/>
      <c r="XAQ20" s="183"/>
      <c r="XAR20" s="107"/>
      <c r="XAS20" s="183"/>
      <c r="XAT20" s="107"/>
      <c r="XAU20" s="183"/>
      <c r="XAV20" s="107"/>
      <c r="XAW20" s="183"/>
      <c r="XAX20" s="107"/>
      <c r="XAY20" s="183"/>
      <c r="XAZ20" s="107"/>
      <c r="XBA20" s="183"/>
      <c r="XBB20" s="107"/>
      <c r="XBC20" s="183"/>
      <c r="XBD20" s="107"/>
      <c r="XBE20" s="183"/>
      <c r="XBF20" s="107"/>
      <c r="XBG20" s="183"/>
      <c r="XBH20" s="107"/>
      <c r="XBI20" s="183"/>
      <c r="XBJ20" s="107"/>
      <c r="XBK20" s="183"/>
      <c r="XBL20" s="107"/>
      <c r="XBM20" s="183"/>
      <c r="XBN20" s="107"/>
      <c r="XBO20" s="183"/>
      <c r="XBP20" s="107"/>
      <c r="XBQ20" s="183"/>
      <c r="XBR20" s="107"/>
      <c r="XBS20" s="183"/>
      <c r="XBT20" s="107"/>
      <c r="XBU20" s="183"/>
      <c r="XBV20" s="107"/>
      <c r="XBW20" s="183"/>
      <c r="XBX20" s="107"/>
      <c r="XBY20" s="183"/>
      <c r="XBZ20" s="107"/>
      <c r="XCA20" s="183"/>
      <c r="XCB20" s="107"/>
      <c r="XCC20" s="183"/>
      <c r="XCD20" s="107"/>
      <c r="XCE20" s="183"/>
      <c r="XCF20" s="107"/>
      <c r="XCG20" s="183"/>
      <c r="XCH20" s="107"/>
      <c r="XCI20" s="183"/>
      <c r="XCJ20" s="107"/>
      <c r="XCK20" s="183"/>
      <c r="XCL20" s="107"/>
      <c r="XCM20" s="183"/>
      <c r="XCN20" s="107"/>
      <c r="XCO20" s="183"/>
      <c r="XCP20" s="107"/>
      <c r="XCQ20" s="183"/>
      <c r="XCR20" s="107"/>
      <c r="XCS20" s="183"/>
      <c r="XCT20" s="107"/>
      <c r="XCU20" s="183"/>
      <c r="XCV20" s="107"/>
      <c r="XCW20" s="183"/>
      <c r="XCX20" s="107"/>
      <c r="XCY20" s="183"/>
      <c r="XCZ20" s="107"/>
      <c r="XDA20" s="183"/>
      <c r="XDB20" s="107"/>
      <c r="XDC20" s="183"/>
      <c r="XDD20" s="107"/>
      <c r="XDE20" s="183"/>
      <c r="XDF20" s="107"/>
      <c r="XDG20" s="183"/>
      <c r="XDH20" s="107"/>
      <c r="XDI20" s="183"/>
      <c r="XDJ20" s="107"/>
      <c r="XDK20" s="183"/>
      <c r="XDL20" s="107"/>
      <c r="XDM20" s="183"/>
      <c r="XDN20" s="107"/>
      <c r="XDO20" s="183"/>
      <c r="XDP20" s="107"/>
      <c r="XDQ20" s="183"/>
      <c r="XDR20" s="107"/>
      <c r="XDS20" s="183"/>
      <c r="XDT20" s="107"/>
      <c r="XDU20" s="183"/>
      <c r="XDV20" s="107"/>
      <c r="XDW20" s="183"/>
      <c r="XDX20" s="107"/>
      <c r="XDY20" s="183"/>
      <c r="XDZ20" s="107"/>
      <c r="XEA20" s="183"/>
      <c r="XEB20" s="107"/>
      <c r="XEC20" s="183"/>
      <c r="XED20" s="107"/>
      <c r="XEE20" s="183"/>
      <c r="XEF20" s="107"/>
      <c r="XEG20" s="183"/>
      <c r="XEH20" s="107"/>
      <c r="XEI20" s="183"/>
      <c r="XEJ20" s="107"/>
      <c r="XEK20" s="183"/>
      <c r="XEL20" s="107"/>
      <c r="XEM20" s="183"/>
      <c r="XEN20" s="107"/>
      <c r="XEO20" s="183"/>
      <c r="XEP20" s="107"/>
      <c r="XEQ20" s="183"/>
      <c r="XER20" s="107"/>
      <c r="XES20" s="183"/>
      <c r="XET20" s="107"/>
      <c r="XEU20" s="183"/>
      <c r="XEV20" s="107"/>
      <c r="XEW20" s="183"/>
      <c r="XEX20" s="107"/>
      <c r="XEY20" s="183"/>
      <c r="XEZ20" s="107"/>
      <c r="XFA20" s="183"/>
      <c r="XFB20" s="107"/>
      <c r="XFC20" s="183"/>
      <c r="XFD20" s="107"/>
    </row>
    <row r="21" spans="1:16384" s="221" customFormat="1" ht="65.650000000000006" x14ac:dyDescent="0.45">
      <c r="A21" s="192" t="s">
        <v>112</v>
      </c>
      <c r="B21" s="192" t="s">
        <v>113</v>
      </c>
      <c r="C21" s="221" t="s">
        <v>114</v>
      </c>
    </row>
    <row r="22" spans="1:16384" s="221" customFormat="1" ht="131.25" x14ac:dyDescent="0.45">
      <c r="A22" s="192" t="s">
        <v>115</v>
      </c>
      <c r="B22" s="225" t="s">
        <v>116</v>
      </c>
      <c r="C22" s="225" t="s">
        <v>117</v>
      </c>
      <c r="D22" s="223" t="s">
        <v>118</v>
      </c>
    </row>
    <row r="23" spans="1:16384" s="221" customFormat="1" ht="196.9" x14ac:dyDescent="0.45">
      <c r="A23" s="192" t="s">
        <v>119</v>
      </c>
      <c r="B23" s="192" t="s">
        <v>120</v>
      </c>
      <c r="C23" s="221" t="s">
        <v>121</v>
      </c>
    </row>
    <row r="24" spans="1:16384" s="221" customFormat="1" ht="236.25" x14ac:dyDescent="0.45">
      <c r="A24" s="192" t="s">
        <v>122</v>
      </c>
      <c r="B24" s="192" t="s">
        <v>123</v>
      </c>
      <c r="C24" s="221" t="s">
        <v>124</v>
      </c>
    </row>
    <row r="25" spans="1:16384" s="221" customFormat="1" ht="157.5" x14ac:dyDescent="0.45">
      <c r="A25" s="192" t="s">
        <v>75</v>
      </c>
      <c r="B25" s="192" t="s">
        <v>125</v>
      </c>
      <c r="C25" s="221" t="s">
        <v>126</v>
      </c>
    </row>
    <row r="26" spans="1:16384" s="221" customFormat="1" ht="13.15" x14ac:dyDescent="0.45">
      <c r="A26" s="192"/>
      <c r="B26" s="192"/>
    </row>
  </sheetData>
  <autoFilter ref="C1:C26" xr:uid="{A74D90FA-9145-4116-BCA6-97FC143F41F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9D84-C4BE-4C16-8CC2-1F226351C343}">
  <sheetPr filterMode="1"/>
  <dimension ref="A1:BK1047025"/>
  <sheetViews>
    <sheetView zoomScale="92" zoomScaleNormal="20" workbookViewId="0">
      <pane xSplit="2" ySplit="3" topLeftCell="C130" activePane="bottomRight" state="frozen"/>
      <selection pane="topRight" activeCell="C1" sqref="C1"/>
      <selection pane="bottomLeft" activeCell="A4" sqref="A4"/>
      <selection pane="bottomRight" activeCell="B145" sqref="B145"/>
    </sheetView>
  </sheetViews>
  <sheetFormatPr defaultColWidth="8.73046875" defaultRowHeight="14.25" x14ac:dyDescent="0.45"/>
  <cols>
    <col min="1" max="1" width="4.265625" style="107" customWidth="1"/>
    <col min="2" max="2" width="23.265625" style="107" customWidth="1"/>
    <col min="3" max="3" width="41" style="107" customWidth="1"/>
    <col min="4" max="7" width="15.265625" style="107" customWidth="1"/>
    <col min="8" max="8" width="26.265625" style="107" customWidth="1"/>
    <col min="9" max="10" width="0" style="107" hidden="1" customWidth="1"/>
    <col min="11" max="13" width="5.86328125" style="107" hidden="1" customWidth="1"/>
    <col min="14" max="14" width="5.86328125" style="113" hidden="1" customWidth="1"/>
    <col min="15" max="18" width="5.86328125" style="107" hidden="1" customWidth="1"/>
    <col min="19" max="19" width="5.86328125" style="192" hidden="1" customWidth="1"/>
    <col min="20" max="21" width="0" hidden="1" customWidth="1"/>
    <col min="22" max="26" width="9"/>
    <col min="28" max="32" width="8.73046875" style="107"/>
    <col min="33" max="33" width="73" style="107" hidden="1" customWidth="1"/>
    <col min="34" max="34" width="21.265625" style="107" hidden="1" customWidth="1"/>
    <col min="35" max="35" width="35.73046875" style="107" hidden="1" customWidth="1"/>
    <col min="36" max="36" width="0" style="107" hidden="1" customWidth="1"/>
    <col min="37" max="37" width="11.73046875" style="107" hidden="1" customWidth="1"/>
    <col min="38" max="38" width="0" style="107" hidden="1" customWidth="1"/>
    <col min="39" max="39" width="15" style="107" hidden="1" customWidth="1"/>
    <col min="40" max="41" width="0" style="107" hidden="1" customWidth="1"/>
    <col min="42" max="16384" width="8.73046875" style="107"/>
  </cols>
  <sheetData>
    <row r="1" spans="1:47" s="108" customFormat="1" ht="15.75" customHeight="1" x14ac:dyDescent="0.45">
      <c r="B1" s="440" t="s">
        <v>127</v>
      </c>
      <c r="C1" s="441"/>
      <c r="D1" s="441"/>
      <c r="E1" s="441"/>
      <c r="F1" s="441"/>
      <c r="G1" s="442"/>
      <c r="H1" s="447" t="s">
        <v>128</v>
      </c>
      <c r="I1" s="448"/>
      <c r="J1" s="448"/>
      <c r="K1" s="448"/>
      <c r="L1" s="448"/>
      <c r="M1" s="448"/>
      <c r="N1" s="448"/>
      <c r="O1" s="448"/>
      <c r="P1" s="448"/>
      <c r="Q1" s="448"/>
      <c r="R1" s="448"/>
      <c r="S1" s="448"/>
      <c r="T1" s="448"/>
      <c r="U1" s="449"/>
      <c r="V1" s="446" t="s">
        <v>129</v>
      </c>
      <c r="W1" s="446"/>
      <c r="X1" s="446"/>
      <c r="Y1" s="446"/>
      <c r="Z1" s="446"/>
      <c r="AA1" s="200"/>
      <c r="AB1" s="450" t="s">
        <v>130</v>
      </c>
      <c r="AC1" s="451"/>
      <c r="AD1" s="451"/>
      <c r="AE1" s="451"/>
      <c r="AF1" s="451"/>
      <c r="AG1" s="195" t="s">
        <v>131</v>
      </c>
      <c r="AH1" s="443" t="s">
        <v>132</v>
      </c>
      <c r="AI1" s="445"/>
      <c r="AJ1" s="443" t="s">
        <v>133</v>
      </c>
      <c r="AK1" s="444"/>
      <c r="AL1" s="444"/>
      <c r="AM1" s="445"/>
    </row>
    <row r="2" spans="1:47" s="108" customFormat="1" ht="15.75" customHeight="1" x14ac:dyDescent="0.45">
      <c r="B2" s="191"/>
      <c r="C2" s="191"/>
      <c r="D2" s="191"/>
      <c r="E2" s="191"/>
      <c r="F2" s="191"/>
      <c r="G2" s="191"/>
      <c r="H2" s="110"/>
      <c r="I2" s="110"/>
      <c r="J2" s="110"/>
      <c r="K2" s="110">
        <f t="shared" ref="K2:R2" si="0">COUNTA(K4:K118)</f>
        <v>19</v>
      </c>
      <c r="L2" s="110">
        <f t="shared" si="0"/>
        <v>43</v>
      </c>
      <c r="M2" s="110">
        <f t="shared" si="0"/>
        <v>14</v>
      </c>
      <c r="N2" s="110">
        <f t="shared" si="0"/>
        <v>10</v>
      </c>
      <c r="O2" s="110">
        <f t="shared" si="0"/>
        <v>7</v>
      </c>
      <c r="P2" s="110">
        <f t="shared" si="0"/>
        <v>18</v>
      </c>
      <c r="Q2" s="110">
        <f t="shared" si="0"/>
        <v>9</v>
      </c>
      <c r="R2" s="110">
        <f t="shared" si="0"/>
        <v>15</v>
      </c>
      <c r="S2" s="110"/>
      <c r="T2" s="193"/>
      <c r="U2" s="193"/>
      <c r="V2" s="284"/>
      <c r="W2" s="284"/>
      <c r="X2" s="284"/>
      <c r="Y2" s="284"/>
      <c r="Z2" s="284"/>
      <c r="AA2" s="284"/>
      <c r="AB2" s="196"/>
      <c r="AC2" s="196"/>
      <c r="AD2" s="196"/>
      <c r="AE2" s="196"/>
      <c r="AF2" s="196"/>
      <c r="AG2" s="197"/>
      <c r="AI2" s="191"/>
      <c r="AJ2" s="108" t="s">
        <v>134</v>
      </c>
      <c r="AK2" s="108" t="s">
        <v>135</v>
      </c>
      <c r="AL2" s="108" t="s">
        <v>136</v>
      </c>
      <c r="AM2" s="108" t="s">
        <v>137</v>
      </c>
    </row>
    <row r="3" spans="1:47" ht="102" customHeight="1" x14ac:dyDescent="0.45">
      <c r="B3" s="108" t="s">
        <v>138</v>
      </c>
      <c r="C3" s="108" t="s">
        <v>139</v>
      </c>
      <c r="D3" s="108" t="s">
        <v>140</v>
      </c>
      <c r="E3" s="108" t="s">
        <v>141</v>
      </c>
      <c r="F3" s="108" t="s">
        <v>142</v>
      </c>
      <c r="G3" s="108" t="s">
        <v>143</v>
      </c>
      <c r="H3" s="110" t="s">
        <v>144</v>
      </c>
      <c r="I3" s="110" t="s">
        <v>145</v>
      </c>
      <c r="J3" s="110" t="s">
        <v>146</v>
      </c>
      <c r="K3" s="181" t="s">
        <v>147</v>
      </c>
      <c r="L3" s="181" t="s">
        <v>148</v>
      </c>
      <c r="M3" s="181" t="s">
        <v>149</v>
      </c>
      <c r="N3" s="181" t="s">
        <v>150</v>
      </c>
      <c r="O3" s="181" t="s">
        <v>151</v>
      </c>
      <c r="P3" s="181" t="s">
        <v>152</v>
      </c>
      <c r="Q3" s="181" t="s">
        <v>153</v>
      </c>
      <c r="R3" s="181" t="s">
        <v>154</v>
      </c>
      <c r="S3" s="110" t="s">
        <v>155</v>
      </c>
      <c r="T3" s="110" t="s">
        <v>156</v>
      </c>
      <c r="U3" s="110" t="s">
        <v>157</v>
      </c>
      <c r="V3" s="194" t="s">
        <v>13</v>
      </c>
      <c r="W3" s="194" t="s">
        <v>15</v>
      </c>
      <c r="X3" s="194" t="s">
        <v>16</v>
      </c>
      <c r="Y3" s="194" t="s">
        <v>17</v>
      </c>
      <c r="Z3" s="194" t="s">
        <v>18</v>
      </c>
      <c r="AA3" s="194" t="s">
        <v>158</v>
      </c>
      <c r="AB3" s="108" t="s">
        <v>159</v>
      </c>
      <c r="AC3" s="108" t="s">
        <v>160</v>
      </c>
      <c r="AD3" s="108" t="s">
        <v>161</v>
      </c>
      <c r="AE3" s="108" t="s">
        <v>162</v>
      </c>
      <c r="AF3" s="190" t="s">
        <v>163</v>
      </c>
      <c r="AG3" s="107" t="s">
        <v>164</v>
      </c>
      <c r="AH3" s="107" t="s">
        <v>165</v>
      </c>
      <c r="AI3" s="107" t="s">
        <v>166</v>
      </c>
      <c r="AP3" s="107" t="s">
        <v>167</v>
      </c>
    </row>
    <row r="4" spans="1:47" ht="28.5" hidden="1" customHeight="1" x14ac:dyDescent="0.45">
      <c r="B4" s="107" t="s">
        <v>168</v>
      </c>
      <c r="C4" s="216" t="s">
        <v>169</v>
      </c>
      <c r="D4" s="107" t="s">
        <v>170</v>
      </c>
      <c r="E4" s="107" t="s">
        <v>171</v>
      </c>
      <c r="F4" s="107" t="s">
        <v>171</v>
      </c>
      <c r="G4" s="198" t="s">
        <v>172</v>
      </c>
      <c r="H4" s="107" t="s">
        <v>173</v>
      </c>
      <c r="S4" s="107"/>
      <c r="T4" s="116"/>
      <c r="U4" s="116"/>
      <c r="V4" s="116"/>
      <c r="W4" s="116" t="s">
        <v>174</v>
      </c>
      <c r="X4" s="116"/>
      <c r="Y4" s="116"/>
      <c r="Z4" s="116"/>
      <c r="AA4" s="116"/>
      <c r="AB4" s="107" t="s">
        <v>175</v>
      </c>
      <c r="AC4" s="107" t="s">
        <v>176</v>
      </c>
      <c r="AD4" s="126" t="s">
        <v>177</v>
      </c>
      <c r="AE4" s="107" t="s">
        <v>178</v>
      </c>
      <c r="AF4" s="107" t="s">
        <v>179</v>
      </c>
      <c r="AP4" s="107" t="s">
        <v>180</v>
      </c>
    </row>
    <row r="5" spans="1:47" s="121" customFormat="1" ht="28.5" hidden="1" customHeight="1" x14ac:dyDescent="0.45">
      <c r="A5" s="107"/>
      <c r="B5" s="107" t="s">
        <v>181</v>
      </c>
      <c r="C5" s="107" t="s">
        <v>182</v>
      </c>
      <c r="D5" s="107" t="s">
        <v>183</v>
      </c>
      <c r="E5" s="107" t="s">
        <v>183</v>
      </c>
      <c r="F5" s="107" t="s">
        <v>184</v>
      </c>
      <c r="G5" s="198" t="s">
        <v>185</v>
      </c>
      <c r="H5" s="107" t="s">
        <v>173</v>
      </c>
      <c r="I5" s="107"/>
      <c r="J5" s="107"/>
      <c r="K5" s="107"/>
      <c r="L5" s="107"/>
      <c r="M5" s="107"/>
      <c r="N5" s="113"/>
      <c r="O5" s="107"/>
      <c r="P5" s="107"/>
      <c r="Q5" s="107"/>
      <c r="R5" s="107"/>
      <c r="S5" s="107"/>
      <c r="T5" s="116"/>
      <c r="U5" s="116"/>
      <c r="V5" s="116"/>
      <c r="W5" s="116"/>
      <c r="X5" s="116"/>
      <c r="Y5" s="116" t="s">
        <v>174</v>
      </c>
      <c r="Z5" s="116"/>
      <c r="AA5" s="116"/>
      <c r="AB5" s="107" t="s">
        <v>186</v>
      </c>
      <c r="AC5" s="107" t="s">
        <v>187</v>
      </c>
      <c r="AD5" s="107"/>
      <c r="AE5" s="107"/>
      <c r="AF5" s="107" t="s">
        <v>179</v>
      </c>
      <c r="AG5" s="107"/>
      <c r="AH5" s="107"/>
      <c r="AI5" s="107"/>
      <c r="AJ5" s="107"/>
      <c r="AK5" s="107"/>
      <c r="AL5" s="107"/>
      <c r="AM5" s="107"/>
      <c r="AN5" s="107"/>
      <c r="AO5" s="107"/>
      <c r="AP5" s="107" t="s">
        <v>180</v>
      </c>
      <c r="AQ5" s="107"/>
      <c r="AR5" s="107"/>
      <c r="AS5" s="107"/>
      <c r="AT5" s="107"/>
      <c r="AU5" s="107"/>
    </row>
    <row r="6" spans="1:47" ht="28.5" hidden="1" customHeight="1" x14ac:dyDescent="0.4">
      <c r="A6" s="107">
        <v>95</v>
      </c>
      <c r="B6" s="183" t="s">
        <v>188</v>
      </c>
      <c r="C6" s="107" t="s">
        <v>189</v>
      </c>
      <c r="E6" s="107" t="s">
        <v>171</v>
      </c>
      <c r="F6" s="107" t="s">
        <v>190</v>
      </c>
      <c r="G6" s="107" t="s">
        <v>191</v>
      </c>
      <c r="H6" s="226" t="s">
        <v>192</v>
      </c>
      <c r="I6" s="107" t="s">
        <v>193</v>
      </c>
      <c r="J6" s="107" t="s">
        <v>21</v>
      </c>
      <c r="P6" s="107" t="s">
        <v>174</v>
      </c>
      <c r="R6" s="107" t="s">
        <v>174</v>
      </c>
      <c r="S6" s="107" t="s">
        <v>194</v>
      </c>
      <c r="T6" s="107" t="s">
        <v>195</v>
      </c>
      <c r="U6" s="107" t="s">
        <v>196</v>
      </c>
      <c r="V6" s="107"/>
      <c r="W6" s="107"/>
      <c r="X6" s="107"/>
      <c r="Y6" s="113" t="s">
        <v>174</v>
      </c>
      <c r="Z6" s="107" t="s">
        <v>174</v>
      </c>
      <c r="AA6" s="107"/>
      <c r="AB6" s="107">
        <v>0</v>
      </c>
      <c r="AC6" s="107" t="s">
        <v>197</v>
      </c>
      <c r="AE6" s="143" t="s">
        <v>198</v>
      </c>
      <c r="AF6" s="143"/>
    </row>
    <row r="7" spans="1:47" ht="28.5" hidden="1" customHeight="1" x14ac:dyDescent="0.45">
      <c r="B7" s="107" t="s">
        <v>199</v>
      </c>
      <c r="C7" s="107" t="s">
        <v>200</v>
      </c>
      <c r="D7" s="107" t="s">
        <v>201</v>
      </c>
      <c r="E7" s="107" t="s">
        <v>171</v>
      </c>
      <c r="F7" s="107" t="s">
        <v>171</v>
      </c>
      <c r="G7" s="198" t="s">
        <v>202</v>
      </c>
      <c r="H7" s="107" t="s">
        <v>203</v>
      </c>
      <c r="L7" s="107" t="s">
        <v>174</v>
      </c>
      <c r="S7" s="107"/>
      <c r="T7" s="116"/>
      <c r="U7" s="116"/>
      <c r="V7" s="116"/>
      <c r="W7" s="116" t="s">
        <v>174</v>
      </c>
      <c r="X7" s="116"/>
      <c r="Y7" s="116"/>
      <c r="Z7" s="116"/>
      <c r="AA7" s="116"/>
      <c r="AB7" s="107" t="s">
        <v>175</v>
      </c>
      <c r="AC7" s="107" t="s">
        <v>204</v>
      </c>
      <c r="AD7" s="126" t="s">
        <v>205</v>
      </c>
      <c r="AE7" s="107" t="s">
        <v>178</v>
      </c>
      <c r="AF7" s="107" t="s">
        <v>179</v>
      </c>
      <c r="AP7" s="107" t="s">
        <v>206</v>
      </c>
    </row>
    <row r="8" spans="1:47" s="121" customFormat="1" ht="28.5" hidden="1" customHeight="1" x14ac:dyDescent="0.45">
      <c r="A8" s="107">
        <v>105</v>
      </c>
      <c r="B8" s="183" t="s">
        <v>207</v>
      </c>
      <c r="C8" s="107" t="s">
        <v>208</v>
      </c>
      <c r="D8" s="107"/>
      <c r="E8" s="107"/>
      <c r="F8" s="107" t="s">
        <v>190</v>
      </c>
      <c r="G8" s="180" t="s">
        <v>209</v>
      </c>
      <c r="H8" s="121" t="s">
        <v>210</v>
      </c>
      <c r="I8" s="107" t="s">
        <v>193</v>
      </c>
      <c r="J8" s="107" t="s">
        <v>211</v>
      </c>
      <c r="K8" s="107"/>
      <c r="L8" s="107" t="s">
        <v>174</v>
      </c>
      <c r="M8" s="107"/>
      <c r="N8" s="113"/>
      <c r="O8" s="107"/>
      <c r="P8" s="107"/>
      <c r="Q8" s="107"/>
      <c r="R8" s="107"/>
      <c r="S8" s="107" t="s">
        <v>212</v>
      </c>
      <c r="T8" s="121" t="s">
        <v>213</v>
      </c>
      <c r="U8" s="107" t="s">
        <v>214</v>
      </c>
      <c r="V8" s="107"/>
      <c r="W8" s="107"/>
      <c r="X8" s="107"/>
      <c r="Y8" s="113"/>
      <c r="Z8" s="107"/>
      <c r="AA8" s="107"/>
      <c r="AB8" s="107"/>
      <c r="AC8" s="107"/>
      <c r="AD8" s="107"/>
      <c r="AE8" s="107"/>
      <c r="AF8" s="107"/>
      <c r="AG8" s="107" t="s">
        <v>215</v>
      </c>
      <c r="AH8" s="107"/>
      <c r="AI8" s="107"/>
      <c r="AJ8" s="107" t="s">
        <v>216</v>
      </c>
      <c r="AK8" s="107"/>
      <c r="AL8" s="107"/>
      <c r="AM8" s="107"/>
      <c r="AN8" s="107"/>
      <c r="AO8" s="107"/>
      <c r="AP8" s="107"/>
      <c r="AQ8" s="107"/>
      <c r="AR8" s="107"/>
      <c r="AS8" s="107"/>
      <c r="AT8" s="107"/>
      <c r="AU8" s="107"/>
    </row>
    <row r="9" spans="1:47" s="121" customFormat="1" ht="28.5" hidden="1" customHeight="1" x14ac:dyDescent="0.45">
      <c r="A9" s="107"/>
      <c r="B9" s="150" t="s">
        <v>217</v>
      </c>
      <c r="C9" s="107" t="s">
        <v>218</v>
      </c>
      <c r="D9" s="107" t="s">
        <v>219</v>
      </c>
      <c r="E9" s="107"/>
      <c r="F9" s="107" t="s">
        <v>219</v>
      </c>
      <c r="G9" s="198" t="s">
        <v>220</v>
      </c>
      <c r="H9" s="126" t="s">
        <v>221</v>
      </c>
      <c r="I9" s="107" t="s">
        <v>222</v>
      </c>
      <c r="J9" s="107"/>
      <c r="K9" s="107"/>
      <c r="L9" s="107"/>
      <c r="M9" s="107"/>
      <c r="N9" s="113"/>
      <c r="O9" s="107"/>
      <c r="P9" s="107"/>
      <c r="Q9" s="107"/>
      <c r="R9" s="107"/>
      <c r="S9" s="107"/>
      <c r="T9" s="116"/>
      <c r="U9" s="116"/>
      <c r="V9" s="116" t="s">
        <v>174</v>
      </c>
      <c r="W9" s="116"/>
      <c r="X9" s="116"/>
      <c r="Y9" s="116" t="s">
        <v>174</v>
      </c>
      <c r="Z9" s="116"/>
      <c r="AA9" s="116" t="s">
        <v>174</v>
      </c>
      <c r="AB9" s="107"/>
      <c r="AC9" s="107"/>
      <c r="AD9" s="107"/>
      <c r="AE9" s="107"/>
      <c r="AF9" s="107"/>
      <c r="AG9" s="107"/>
      <c r="AH9" s="107"/>
      <c r="AI9" s="107"/>
      <c r="AJ9" s="107"/>
      <c r="AK9" s="107"/>
      <c r="AL9" s="107"/>
      <c r="AM9" s="107"/>
      <c r="AN9" s="107"/>
      <c r="AO9" s="107"/>
      <c r="AP9" s="107"/>
      <c r="AQ9" s="107"/>
      <c r="AR9" s="107"/>
      <c r="AS9" s="107"/>
      <c r="AT9" s="107"/>
      <c r="AU9" s="107"/>
    </row>
    <row r="10" spans="1:47" ht="28.5" hidden="1" customHeight="1" x14ac:dyDescent="0.45">
      <c r="B10" s="199" t="s">
        <v>223</v>
      </c>
      <c r="C10" s="107" t="s">
        <v>224</v>
      </c>
      <c r="D10" s="107" t="s">
        <v>225</v>
      </c>
      <c r="E10" s="107" t="s">
        <v>226</v>
      </c>
      <c r="F10" s="107" t="s">
        <v>227</v>
      </c>
      <c r="G10" s="198" t="s">
        <v>228</v>
      </c>
      <c r="H10" s="107" t="s">
        <v>210</v>
      </c>
      <c r="I10" s="107" t="s">
        <v>22</v>
      </c>
      <c r="S10" s="107" t="s">
        <v>229</v>
      </c>
      <c r="T10" s="116"/>
      <c r="U10" s="116"/>
      <c r="V10" s="116"/>
      <c r="W10" s="116" t="s">
        <v>174</v>
      </c>
      <c r="X10" s="116"/>
      <c r="Y10" s="116"/>
      <c r="Z10" s="116"/>
      <c r="AA10" s="116"/>
      <c r="AB10" s="107" t="s">
        <v>230</v>
      </c>
      <c r="AC10" s="107" t="s">
        <v>231</v>
      </c>
      <c r="AD10" s="126"/>
      <c r="AE10" s="107" t="s">
        <v>180</v>
      </c>
      <c r="AF10" s="107" t="s">
        <v>179</v>
      </c>
      <c r="AP10" s="107" t="s">
        <v>180</v>
      </c>
    </row>
    <row r="11" spans="1:47" s="121" customFormat="1" ht="28.5" hidden="1" customHeight="1" x14ac:dyDescent="0.45">
      <c r="A11" s="107"/>
      <c r="B11" s="107" t="s">
        <v>232</v>
      </c>
      <c r="C11" s="107" t="s">
        <v>233</v>
      </c>
      <c r="D11" s="107" t="s">
        <v>234</v>
      </c>
      <c r="E11" s="107" t="s">
        <v>183</v>
      </c>
      <c r="F11" s="107" t="s">
        <v>235</v>
      </c>
      <c r="G11" s="198" t="s">
        <v>236</v>
      </c>
      <c r="H11" s="107" t="s">
        <v>203</v>
      </c>
      <c r="I11" s="107"/>
      <c r="J11" s="107"/>
      <c r="K11" s="107"/>
      <c r="L11" s="107"/>
      <c r="M11" s="107"/>
      <c r="N11" s="113"/>
      <c r="O11" s="107"/>
      <c r="P11" s="107"/>
      <c r="Q11" s="107"/>
      <c r="R11" s="107"/>
      <c r="S11" s="107"/>
      <c r="T11" s="116"/>
      <c r="U11" s="116"/>
      <c r="V11" s="116"/>
      <c r="W11" s="116" t="s">
        <v>174</v>
      </c>
      <c r="X11" s="116"/>
      <c r="Y11" s="116"/>
      <c r="Z11" s="116"/>
      <c r="AA11" s="116"/>
      <c r="AB11" s="107" t="s">
        <v>237</v>
      </c>
      <c r="AC11" s="107" t="s">
        <v>238</v>
      </c>
      <c r="AD11" s="107"/>
      <c r="AE11" s="107"/>
      <c r="AF11" s="107" t="s">
        <v>179</v>
      </c>
      <c r="AG11" s="107"/>
      <c r="AH11" s="107"/>
      <c r="AI11" s="107"/>
      <c r="AJ11" s="107"/>
      <c r="AK11" s="107"/>
      <c r="AL11" s="107"/>
      <c r="AM11" s="107"/>
      <c r="AN11" s="107"/>
      <c r="AO11" s="107"/>
      <c r="AP11" s="107" t="s">
        <v>206</v>
      </c>
      <c r="AQ11" s="107"/>
      <c r="AR11" s="107"/>
      <c r="AS11" s="107"/>
      <c r="AT11" s="107"/>
      <c r="AU11" s="107"/>
    </row>
    <row r="12" spans="1:47" ht="28.5" hidden="1" customHeight="1" x14ac:dyDescent="0.45">
      <c r="B12" s="107" t="s">
        <v>239</v>
      </c>
      <c r="C12" s="107" t="s">
        <v>240</v>
      </c>
      <c r="D12" s="107" t="s">
        <v>241</v>
      </c>
      <c r="E12" s="107" t="s">
        <v>183</v>
      </c>
      <c r="F12" s="107" t="s">
        <v>183</v>
      </c>
      <c r="G12" s="198" t="s">
        <v>242</v>
      </c>
      <c r="H12" s="107" t="s">
        <v>243</v>
      </c>
      <c r="S12" s="107"/>
      <c r="T12" s="116"/>
      <c r="U12" s="116"/>
      <c r="V12" s="116"/>
      <c r="W12" s="116"/>
      <c r="X12" s="116" t="s">
        <v>174</v>
      </c>
      <c r="Y12" s="116"/>
      <c r="Z12" s="116"/>
      <c r="AA12" s="116"/>
      <c r="AB12" s="107" t="s">
        <v>244</v>
      </c>
      <c r="AC12" s="107" t="s">
        <v>245</v>
      </c>
      <c r="AF12" s="107" t="s">
        <v>179</v>
      </c>
      <c r="AP12" s="107" t="s">
        <v>246</v>
      </c>
    </row>
    <row r="13" spans="1:47" ht="28.5" hidden="1" customHeight="1" x14ac:dyDescent="0.45">
      <c r="B13" s="227" t="s">
        <v>247</v>
      </c>
      <c r="C13" s="107" t="s">
        <v>248</v>
      </c>
      <c r="D13" s="107" t="s">
        <v>249</v>
      </c>
      <c r="E13" s="107" t="s">
        <v>250</v>
      </c>
      <c r="F13" s="107" t="s">
        <v>251</v>
      </c>
      <c r="G13" s="107" t="s">
        <v>252</v>
      </c>
      <c r="H13" s="107" t="s">
        <v>210</v>
      </c>
      <c r="K13" s="107" t="s">
        <v>174</v>
      </c>
      <c r="S13" s="107"/>
      <c r="T13" s="116"/>
      <c r="U13" s="116"/>
      <c r="V13" s="116" t="s">
        <v>174</v>
      </c>
      <c r="W13" s="116"/>
      <c r="X13" s="116"/>
      <c r="Y13" s="116"/>
      <c r="Z13" s="116"/>
      <c r="AA13" s="116"/>
      <c r="AB13" s="107" t="s">
        <v>253</v>
      </c>
      <c r="AC13" s="107" t="s">
        <v>254</v>
      </c>
      <c r="AD13" s="126"/>
      <c r="AF13" s="107" t="s">
        <v>179</v>
      </c>
    </row>
    <row r="14" spans="1:47" s="121" customFormat="1" ht="28.5" hidden="1" customHeight="1" x14ac:dyDescent="0.45">
      <c r="A14" s="107"/>
      <c r="B14" s="227" t="s">
        <v>255</v>
      </c>
      <c r="C14" s="107" t="s">
        <v>256</v>
      </c>
      <c r="D14" s="107" t="s">
        <v>257</v>
      </c>
      <c r="E14" s="107" t="s">
        <v>257</v>
      </c>
      <c r="F14" s="107" t="s">
        <v>258</v>
      </c>
      <c r="G14" s="198" t="s">
        <v>259</v>
      </c>
      <c r="H14" s="107" t="s">
        <v>210</v>
      </c>
      <c r="I14" s="107"/>
      <c r="J14" s="107"/>
      <c r="K14" s="107"/>
      <c r="L14" s="107"/>
      <c r="M14" s="107"/>
      <c r="N14" s="113"/>
      <c r="O14" s="107"/>
      <c r="P14" s="107"/>
      <c r="Q14" s="107"/>
      <c r="R14" s="107"/>
      <c r="S14" s="107" t="s">
        <v>260</v>
      </c>
      <c r="T14" s="116"/>
      <c r="U14" s="116"/>
      <c r="V14" s="116"/>
      <c r="W14" s="116"/>
      <c r="X14" s="237" t="s">
        <v>174</v>
      </c>
      <c r="Y14" s="116"/>
      <c r="Z14" s="116"/>
      <c r="AA14" s="116"/>
      <c r="AB14" s="107" t="s">
        <v>261</v>
      </c>
      <c r="AC14" s="107" t="s">
        <v>262</v>
      </c>
      <c r="AD14" s="126"/>
      <c r="AE14" s="107" t="s">
        <v>263</v>
      </c>
      <c r="AF14" s="107" t="s">
        <v>179</v>
      </c>
      <c r="AG14" s="107"/>
      <c r="AH14" s="107"/>
      <c r="AI14" s="107"/>
      <c r="AJ14" s="107"/>
      <c r="AK14" s="107"/>
      <c r="AL14" s="107"/>
      <c r="AM14" s="107"/>
      <c r="AN14" s="107"/>
      <c r="AO14" s="107"/>
      <c r="AP14" s="107"/>
      <c r="AQ14" s="107"/>
      <c r="AR14" s="107"/>
      <c r="AS14" s="107"/>
      <c r="AT14" s="107"/>
      <c r="AU14" s="107"/>
    </row>
    <row r="15" spans="1:47" ht="28.5" hidden="1" customHeight="1" x14ac:dyDescent="0.5">
      <c r="B15" s="126" t="s">
        <v>264</v>
      </c>
      <c r="C15" s="216" t="s">
        <v>265</v>
      </c>
      <c r="D15" s="107" t="s">
        <v>257</v>
      </c>
      <c r="F15" s="107" t="s">
        <v>266</v>
      </c>
      <c r="G15" s="217" t="s">
        <v>267</v>
      </c>
      <c r="H15" s="126" t="s">
        <v>173</v>
      </c>
      <c r="S15" s="107"/>
      <c r="T15" s="116"/>
      <c r="U15" s="116"/>
      <c r="V15" s="116"/>
      <c r="W15" s="116"/>
      <c r="X15" s="239" t="s">
        <v>174</v>
      </c>
      <c r="Y15" s="116"/>
      <c r="Z15" s="116"/>
      <c r="AA15" s="116"/>
      <c r="AB15" s="107" t="s">
        <v>175</v>
      </c>
      <c r="AC15" s="107" t="s">
        <v>262</v>
      </c>
      <c r="AD15" s="126" t="s">
        <v>262</v>
      </c>
      <c r="AE15" s="107" t="s">
        <v>268</v>
      </c>
      <c r="AF15" s="107" t="s">
        <v>179</v>
      </c>
      <c r="AP15" s="107" t="s">
        <v>269</v>
      </c>
    </row>
    <row r="16" spans="1:47" ht="28.5" hidden="1" customHeight="1" x14ac:dyDescent="0.45">
      <c r="A16" s="107">
        <v>61</v>
      </c>
      <c r="B16" s="108" t="s">
        <v>270</v>
      </c>
      <c r="C16" s="107" t="s">
        <v>271</v>
      </c>
      <c r="F16" s="107" t="s">
        <v>190</v>
      </c>
      <c r="G16" s="180" t="s">
        <v>272</v>
      </c>
      <c r="H16" s="107" t="s">
        <v>192</v>
      </c>
      <c r="I16" s="107" t="s">
        <v>193</v>
      </c>
      <c r="L16" s="107" t="s">
        <v>174</v>
      </c>
      <c r="S16" s="107" t="s">
        <v>273</v>
      </c>
      <c r="T16" s="107" t="s">
        <v>195</v>
      </c>
      <c r="U16" s="107" t="s">
        <v>274</v>
      </c>
      <c r="V16" s="107"/>
      <c r="W16" s="107" t="s">
        <v>275</v>
      </c>
      <c r="X16" s="107"/>
      <c r="Y16" s="113"/>
      <c r="Z16" s="107"/>
      <c r="AA16" s="107"/>
      <c r="AB16" s="107">
        <v>3</v>
      </c>
      <c r="AC16" s="107" t="s">
        <v>276</v>
      </c>
      <c r="AH16" s="107" t="s">
        <v>277</v>
      </c>
      <c r="AI16" s="107" t="s">
        <v>278</v>
      </c>
      <c r="AK16" s="107" t="s">
        <v>174</v>
      </c>
      <c r="AM16" s="107" t="s">
        <v>279</v>
      </c>
    </row>
    <row r="17" spans="1:47" s="121" customFormat="1" ht="28.5" hidden="1" customHeight="1" x14ac:dyDescent="0.4">
      <c r="A17" s="107">
        <v>9</v>
      </c>
      <c r="B17" s="208" t="s">
        <v>280</v>
      </c>
      <c r="C17" s="140" t="s">
        <v>281</v>
      </c>
      <c r="D17" s="107"/>
      <c r="E17" s="140" t="s">
        <v>282</v>
      </c>
      <c r="F17" s="140" t="s">
        <v>190</v>
      </c>
      <c r="G17" s="144" t="s">
        <v>283</v>
      </c>
      <c r="H17" s="107" t="s">
        <v>192</v>
      </c>
      <c r="I17" s="107" t="s">
        <v>193</v>
      </c>
      <c r="J17" s="107"/>
      <c r="K17" s="107"/>
      <c r="L17" s="107" t="s">
        <v>174</v>
      </c>
      <c r="M17" s="107"/>
      <c r="N17" s="113"/>
      <c r="O17" s="107"/>
      <c r="P17" s="107"/>
      <c r="Q17" s="107"/>
      <c r="R17" s="107"/>
      <c r="S17" s="107" t="s">
        <v>284</v>
      </c>
      <c r="T17" s="107" t="s">
        <v>195</v>
      </c>
      <c r="U17" s="107" t="s">
        <v>274</v>
      </c>
      <c r="V17" s="107" t="s">
        <v>285</v>
      </c>
      <c r="W17" s="107" t="s">
        <v>275</v>
      </c>
      <c r="X17" s="107"/>
      <c r="Y17" s="113" t="s">
        <v>275</v>
      </c>
      <c r="Z17" s="107"/>
      <c r="AA17" s="107"/>
      <c r="AB17" s="107">
        <v>4</v>
      </c>
      <c r="AC17" s="107" t="s">
        <v>286</v>
      </c>
      <c r="AD17" s="107"/>
      <c r="AE17" s="140" t="s">
        <v>198</v>
      </c>
      <c r="AF17" s="140"/>
      <c r="AG17" s="107" t="s">
        <v>287</v>
      </c>
      <c r="AH17" s="107" t="s">
        <v>277</v>
      </c>
      <c r="AI17" s="107" t="s">
        <v>278</v>
      </c>
      <c r="AJ17" s="107"/>
      <c r="AK17" s="107" t="s">
        <v>174</v>
      </c>
      <c r="AL17" s="107" t="s">
        <v>174</v>
      </c>
      <c r="AM17" s="107" t="s">
        <v>288</v>
      </c>
      <c r="AN17" s="107"/>
      <c r="AO17" s="107"/>
      <c r="AP17" s="107"/>
      <c r="AQ17" s="107"/>
      <c r="AR17" s="107"/>
      <c r="AS17" s="107"/>
      <c r="AT17" s="107"/>
      <c r="AU17" s="107"/>
    </row>
    <row r="18" spans="1:47" ht="28.5" hidden="1" customHeight="1" x14ac:dyDescent="0.45">
      <c r="A18" s="107">
        <v>53</v>
      </c>
      <c r="B18" s="108" t="s">
        <v>289</v>
      </c>
      <c r="C18" s="107" t="s">
        <v>290</v>
      </c>
      <c r="D18" s="107" t="s">
        <v>291</v>
      </c>
      <c r="E18" s="107" t="s">
        <v>183</v>
      </c>
      <c r="F18" s="107" t="s">
        <v>292</v>
      </c>
      <c r="G18" s="141" t="s">
        <v>293</v>
      </c>
      <c r="H18" s="107" t="s">
        <v>203</v>
      </c>
      <c r="I18" s="107" t="s">
        <v>25</v>
      </c>
      <c r="J18" s="107" t="s">
        <v>21</v>
      </c>
      <c r="L18" s="107" t="s">
        <v>174</v>
      </c>
      <c r="P18" s="107" t="s">
        <v>174</v>
      </c>
      <c r="S18" s="107" t="s">
        <v>294</v>
      </c>
      <c r="T18" s="107" t="s">
        <v>295</v>
      </c>
      <c r="U18" s="107" t="s">
        <v>274</v>
      </c>
      <c r="V18" s="107"/>
      <c r="W18" s="107" t="s">
        <v>174</v>
      </c>
      <c r="X18" s="107"/>
      <c r="Y18" s="113"/>
      <c r="Z18" s="107"/>
      <c r="AA18" s="107"/>
      <c r="AB18" s="107" t="s">
        <v>230</v>
      </c>
      <c r="AC18" s="107" t="s">
        <v>296</v>
      </c>
      <c r="AD18" s="126" t="s">
        <v>296</v>
      </c>
      <c r="AE18" s="107" t="s">
        <v>178</v>
      </c>
      <c r="AF18" s="107" t="s">
        <v>179</v>
      </c>
      <c r="AP18" s="107" t="s">
        <v>206</v>
      </c>
    </row>
    <row r="19" spans="1:47" ht="28.5" hidden="1" customHeight="1" x14ac:dyDescent="0.45">
      <c r="B19" s="107" t="s">
        <v>297</v>
      </c>
      <c r="C19" s="107" t="s">
        <v>298</v>
      </c>
      <c r="D19" s="107" t="s">
        <v>299</v>
      </c>
      <c r="F19" s="107" t="s">
        <v>219</v>
      </c>
      <c r="G19" s="198" t="s">
        <v>300</v>
      </c>
      <c r="H19" s="126" t="s">
        <v>221</v>
      </c>
      <c r="S19" s="107" t="s">
        <v>301</v>
      </c>
      <c r="T19" s="116"/>
      <c r="U19" s="116"/>
      <c r="V19" s="116"/>
      <c r="W19" s="116" t="s">
        <v>174</v>
      </c>
      <c r="X19" s="116"/>
      <c r="Y19" s="116"/>
      <c r="Z19" s="116"/>
      <c r="AA19" s="116"/>
    </row>
    <row r="20" spans="1:47" ht="28.5" hidden="1" customHeight="1" x14ac:dyDescent="0.45">
      <c r="B20" s="107" t="s">
        <v>302</v>
      </c>
      <c r="C20" s="112" t="s">
        <v>303</v>
      </c>
      <c r="E20" s="107" t="s">
        <v>251</v>
      </c>
      <c r="F20" s="107" t="s">
        <v>304</v>
      </c>
      <c r="G20" s="107" t="s">
        <v>305</v>
      </c>
      <c r="H20" s="107" t="s">
        <v>173</v>
      </c>
      <c r="I20" s="107" t="s">
        <v>306</v>
      </c>
      <c r="J20" s="107" t="s">
        <v>25</v>
      </c>
      <c r="L20" s="107" t="s">
        <v>174</v>
      </c>
      <c r="O20" s="107" t="s">
        <v>174</v>
      </c>
      <c r="S20" s="107"/>
      <c r="T20" s="116"/>
      <c r="U20" s="116"/>
      <c r="V20" s="116"/>
      <c r="W20" s="116" t="s">
        <v>174</v>
      </c>
      <c r="X20" s="116"/>
      <c r="Y20" s="116"/>
      <c r="Z20" s="116"/>
      <c r="AA20" s="116"/>
      <c r="AB20" s="107" t="s">
        <v>175</v>
      </c>
      <c r="AC20" s="107" t="s">
        <v>197</v>
      </c>
      <c r="AD20" s="126" t="s">
        <v>177</v>
      </c>
      <c r="AE20" s="107" t="s">
        <v>307</v>
      </c>
      <c r="AF20" s="107" t="s">
        <v>179</v>
      </c>
      <c r="AP20" s="107" t="s">
        <v>180</v>
      </c>
    </row>
    <row r="21" spans="1:47" ht="28.5" hidden="1" customHeight="1" x14ac:dyDescent="0.45">
      <c r="B21" s="238" t="s">
        <v>308</v>
      </c>
      <c r="C21" s="107" t="s">
        <v>309</v>
      </c>
      <c r="D21" s="107" t="s">
        <v>251</v>
      </c>
      <c r="E21" s="107" t="s">
        <v>310</v>
      </c>
      <c r="F21" s="107" t="s">
        <v>251</v>
      </c>
      <c r="G21" s="198" t="s">
        <v>311</v>
      </c>
      <c r="H21" s="107" t="s">
        <v>312</v>
      </c>
      <c r="K21" s="107" t="s">
        <v>174</v>
      </c>
      <c r="S21" s="107"/>
      <c r="T21" s="116"/>
      <c r="U21" s="116"/>
      <c r="V21" s="116"/>
      <c r="W21" s="116"/>
      <c r="X21" s="116" t="s">
        <v>174</v>
      </c>
      <c r="Y21" s="116"/>
      <c r="Z21" s="116"/>
      <c r="AA21" s="116"/>
      <c r="AB21" s="107" t="s">
        <v>253</v>
      </c>
      <c r="AC21" s="107" t="s">
        <v>183</v>
      </c>
      <c r="AD21" s="126" t="s">
        <v>183</v>
      </c>
      <c r="AE21" s="107" t="s">
        <v>268</v>
      </c>
      <c r="AF21" s="107" t="s">
        <v>179</v>
      </c>
      <c r="AP21" s="107" t="s">
        <v>313</v>
      </c>
    </row>
    <row r="22" spans="1:47" ht="28.5" hidden="1" customHeight="1" x14ac:dyDescent="0.45">
      <c r="A22" s="107">
        <v>73</v>
      </c>
      <c r="B22" s="108" t="s">
        <v>314</v>
      </c>
      <c r="C22" s="107" t="s">
        <v>315</v>
      </c>
      <c r="F22" s="107" t="s">
        <v>190</v>
      </c>
      <c r="G22" s="107" t="s">
        <v>316</v>
      </c>
      <c r="H22" s="126" t="s">
        <v>221</v>
      </c>
      <c r="I22" s="107" t="s">
        <v>28</v>
      </c>
      <c r="N22" s="113" t="s">
        <v>174</v>
      </c>
      <c r="S22" s="107" t="s">
        <v>317</v>
      </c>
      <c r="T22" s="107" t="s">
        <v>318</v>
      </c>
      <c r="U22" s="107" t="s">
        <v>274</v>
      </c>
      <c r="V22" s="107"/>
      <c r="W22" s="107" t="s">
        <v>275</v>
      </c>
      <c r="X22" s="107"/>
      <c r="Y22" s="113"/>
      <c r="Z22" s="107"/>
      <c r="AA22" s="107"/>
      <c r="AB22" s="107">
        <v>0</v>
      </c>
      <c r="AC22" s="107" t="s">
        <v>319</v>
      </c>
      <c r="AH22" s="107" t="s">
        <v>320</v>
      </c>
      <c r="AI22" s="107" t="s">
        <v>278</v>
      </c>
      <c r="AJ22" s="107" t="s">
        <v>174</v>
      </c>
      <c r="AL22" s="107" t="s">
        <v>174</v>
      </c>
    </row>
    <row r="23" spans="1:47" ht="28.5" hidden="1" customHeight="1" x14ac:dyDescent="0.45">
      <c r="B23" s="107" t="s">
        <v>321</v>
      </c>
      <c r="C23" s="216" t="s">
        <v>322</v>
      </c>
      <c r="D23" s="107" t="s">
        <v>257</v>
      </c>
      <c r="E23" s="107" t="s">
        <v>257</v>
      </c>
      <c r="F23" s="107" t="s">
        <v>258</v>
      </c>
      <c r="G23" s="107" t="s">
        <v>323</v>
      </c>
      <c r="H23" s="107" t="s">
        <v>173</v>
      </c>
      <c r="R23" s="107" t="s">
        <v>174</v>
      </c>
      <c r="S23" s="107"/>
      <c r="T23" s="116"/>
      <c r="U23" s="116"/>
      <c r="V23" s="116"/>
      <c r="W23" s="116"/>
      <c r="X23" s="116"/>
      <c r="Y23" s="116" t="s">
        <v>174</v>
      </c>
      <c r="Z23" s="116"/>
      <c r="AA23" s="116"/>
      <c r="AB23" s="107" t="s">
        <v>175</v>
      </c>
      <c r="AC23" s="107" t="s">
        <v>324</v>
      </c>
      <c r="AD23" s="126" t="s">
        <v>177</v>
      </c>
      <c r="AE23" s="107" t="s">
        <v>263</v>
      </c>
      <c r="AF23" s="107" t="s">
        <v>71</v>
      </c>
      <c r="AP23" s="107" t="s">
        <v>269</v>
      </c>
    </row>
    <row r="24" spans="1:47" ht="28.5" hidden="1" customHeight="1" x14ac:dyDescent="0.4">
      <c r="A24" s="121">
        <v>59</v>
      </c>
      <c r="B24" s="139" t="s">
        <v>325</v>
      </c>
      <c r="C24" s="121" t="s">
        <v>326</v>
      </c>
      <c r="D24" s="121" t="s">
        <v>327</v>
      </c>
      <c r="E24" s="143" t="s">
        <v>328</v>
      </c>
      <c r="F24" s="121" t="s">
        <v>190</v>
      </c>
      <c r="G24" s="147" t="s">
        <v>329</v>
      </c>
      <c r="H24" s="126" t="s">
        <v>203</v>
      </c>
      <c r="I24" s="121" t="s">
        <v>193</v>
      </c>
      <c r="J24" s="121"/>
      <c r="K24" s="121"/>
      <c r="L24" s="121" t="s">
        <v>174</v>
      </c>
      <c r="M24" s="121"/>
      <c r="N24" s="123"/>
      <c r="O24" s="121"/>
      <c r="P24" s="121"/>
      <c r="Q24" s="121"/>
      <c r="R24" s="121"/>
      <c r="S24" s="121" t="s">
        <v>330</v>
      </c>
      <c r="T24" s="121" t="s">
        <v>331</v>
      </c>
      <c r="U24" s="121" t="s">
        <v>274</v>
      </c>
      <c r="V24" s="121"/>
      <c r="W24" s="121" t="s">
        <v>275</v>
      </c>
      <c r="X24" s="121"/>
      <c r="Y24" s="123"/>
      <c r="Z24" s="121"/>
      <c r="AA24" s="121"/>
      <c r="AB24" s="107" t="s">
        <v>253</v>
      </c>
      <c r="AC24" s="107" t="s">
        <v>332</v>
      </c>
      <c r="AD24" s="126" t="s">
        <v>332</v>
      </c>
      <c r="AE24" s="143" t="s">
        <v>178</v>
      </c>
      <c r="AF24" s="143" t="s">
        <v>179</v>
      </c>
      <c r="AG24" s="121"/>
      <c r="AH24" s="121"/>
      <c r="AI24" s="121"/>
      <c r="AJ24" s="121"/>
      <c r="AK24" s="121"/>
      <c r="AL24" s="121"/>
      <c r="AM24" s="121"/>
      <c r="AN24" s="121"/>
      <c r="AO24" s="121"/>
      <c r="AP24" s="121" t="s">
        <v>206</v>
      </c>
      <c r="AQ24" s="121"/>
      <c r="AR24" s="121"/>
      <c r="AS24" s="121"/>
      <c r="AT24" s="121"/>
      <c r="AU24" s="121"/>
    </row>
    <row r="25" spans="1:47" ht="28.5" hidden="1" customHeight="1" x14ac:dyDescent="0.45">
      <c r="A25" s="107">
        <v>72</v>
      </c>
      <c r="B25" s="108" t="s">
        <v>333</v>
      </c>
      <c r="C25" s="107" t="s">
        <v>334</v>
      </c>
      <c r="D25" s="107" t="s">
        <v>335</v>
      </c>
      <c r="E25" s="107" t="s">
        <v>171</v>
      </c>
      <c r="F25" s="107" t="s">
        <v>190</v>
      </c>
      <c r="G25" s="146" t="s">
        <v>336</v>
      </c>
      <c r="H25" s="107" t="s">
        <v>192</v>
      </c>
      <c r="I25" s="107" t="s">
        <v>193</v>
      </c>
      <c r="L25" s="107" t="s">
        <v>174</v>
      </c>
      <c r="M25" s="107" t="s">
        <v>174</v>
      </c>
      <c r="N25" s="113" t="s">
        <v>174</v>
      </c>
      <c r="S25" s="107" t="s">
        <v>337</v>
      </c>
      <c r="T25" s="107" t="s">
        <v>195</v>
      </c>
      <c r="U25" s="107" t="s">
        <v>214</v>
      </c>
      <c r="V25" s="107"/>
      <c r="W25" s="107"/>
      <c r="X25" s="107"/>
      <c r="Y25" s="113"/>
      <c r="Z25" s="107"/>
      <c r="AA25" s="107"/>
      <c r="AB25" s="107">
        <v>0</v>
      </c>
      <c r="AC25" s="107" t="s">
        <v>204</v>
      </c>
    </row>
    <row r="26" spans="1:47" ht="28.5" customHeight="1" x14ac:dyDescent="0.45">
      <c r="B26" s="107" t="s">
        <v>338</v>
      </c>
      <c r="C26" s="107" t="s">
        <v>339</v>
      </c>
      <c r="D26" s="107" t="s">
        <v>340</v>
      </c>
      <c r="E26" s="107" t="s">
        <v>341</v>
      </c>
      <c r="F26" s="107" t="s">
        <v>342</v>
      </c>
      <c r="G26" s="198" t="s">
        <v>343</v>
      </c>
      <c r="H26" s="107" t="s">
        <v>344</v>
      </c>
      <c r="I26" s="107" t="s">
        <v>25</v>
      </c>
      <c r="L26" s="107" t="s">
        <v>174</v>
      </c>
      <c r="M26" s="107" t="s">
        <v>174</v>
      </c>
      <c r="S26" s="107"/>
      <c r="T26" s="116"/>
      <c r="U26" s="116"/>
      <c r="V26" s="116"/>
      <c r="W26" s="116"/>
      <c r="X26" s="116"/>
      <c r="Y26" s="116"/>
      <c r="Z26" s="116"/>
      <c r="AA26" s="116"/>
      <c r="AC26" s="107" t="s">
        <v>345</v>
      </c>
    </row>
    <row r="27" spans="1:47" ht="28.5" hidden="1" customHeight="1" x14ac:dyDescent="0.45">
      <c r="A27" s="107">
        <v>68</v>
      </c>
      <c r="B27" s="183" t="s">
        <v>346</v>
      </c>
      <c r="C27" s="107" t="s">
        <v>347</v>
      </c>
      <c r="F27" s="107" t="s">
        <v>190</v>
      </c>
      <c r="G27" s="107" t="s">
        <v>348</v>
      </c>
      <c r="H27" s="126" t="s">
        <v>210</v>
      </c>
      <c r="I27" s="107" t="s">
        <v>22</v>
      </c>
      <c r="K27" s="107" t="s">
        <v>174</v>
      </c>
      <c r="S27" s="107" t="s">
        <v>349</v>
      </c>
      <c r="T27" s="107" t="s">
        <v>295</v>
      </c>
      <c r="U27" s="107" t="s">
        <v>214</v>
      </c>
      <c r="V27" s="107"/>
      <c r="W27" s="107"/>
      <c r="X27" s="107"/>
      <c r="Y27" s="113"/>
      <c r="Z27" s="107"/>
      <c r="AA27" s="107"/>
      <c r="AJ27" s="121" t="s">
        <v>350</v>
      </c>
      <c r="AK27" s="107" t="s">
        <v>277</v>
      </c>
      <c r="AL27" s="121" t="s">
        <v>351</v>
      </c>
    </row>
    <row r="28" spans="1:47" ht="28.5" hidden="1" customHeight="1" x14ac:dyDescent="0.45">
      <c r="B28" s="107" t="s">
        <v>352</v>
      </c>
      <c r="C28" s="107" t="s">
        <v>353</v>
      </c>
      <c r="D28" s="107" t="s">
        <v>354</v>
      </c>
      <c r="E28" s="107" t="s">
        <v>226</v>
      </c>
      <c r="F28" s="107" t="s">
        <v>355</v>
      </c>
      <c r="G28" s="198" t="s">
        <v>356</v>
      </c>
      <c r="H28" s="107" t="s">
        <v>173</v>
      </c>
      <c r="I28" s="107" t="s">
        <v>28</v>
      </c>
      <c r="Q28" s="107" t="s">
        <v>174</v>
      </c>
      <c r="S28" s="107"/>
      <c r="T28" s="116"/>
      <c r="U28" s="116"/>
      <c r="V28" s="116"/>
      <c r="W28" s="116"/>
      <c r="X28" s="116"/>
      <c r="Y28" s="116" t="s">
        <v>174</v>
      </c>
      <c r="Z28" s="116"/>
      <c r="AA28" s="116"/>
      <c r="AB28" s="227" t="s">
        <v>357</v>
      </c>
      <c r="AC28" s="107" t="s">
        <v>183</v>
      </c>
      <c r="AD28" s="126" t="s">
        <v>358</v>
      </c>
      <c r="AE28" s="107" t="s">
        <v>359</v>
      </c>
      <c r="AF28" s="107" t="s">
        <v>179</v>
      </c>
      <c r="AP28" s="107" t="s">
        <v>180</v>
      </c>
    </row>
    <row r="29" spans="1:47" ht="28.5" hidden="1" customHeight="1" x14ac:dyDescent="0.45">
      <c r="B29" s="107" t="s">
        <v>360</v>
      </c>
      <c r="C29" s="107" t="s">
        <v>361</v>
      </c>
      <c r="D29" s="107" t="s">
        <v>362</v>
      </c>
      <c r="E29" s="107" t="s">
        <v>363</v>
      </c>
      <c r="F29" s="107" t="s">
        <v>364</v>
      </c>
      <c r="G29" s="198" t="s">
        <v>365</v>
      </c>
      <c r="H29" s="107" t="s">
        <v>173</v>
      </c>
      <c r="S29" s="107"/>
      <c r="T29" s="116"/>
      <c r="U29" s="116"/>
      <c r="V29" s="116"/>
      <c r="W29" s="116"/>
      <c r="X29" s="116"/>
      <c r="Y29" s="116"/>
      <c r="Z29" s="116"/>
      <c r="AA29" s="116"/>
      <c r="AB29" s="245" t="s">
        <v>366</v>
      </c>
      <c r="AC29" s="107" t="s">
        <v>197</v>
      </c>
      <c r="AF29" s="107" t="s">
        <v>179</v>
      </c>
      <c r="AP29" s="107" t="s">
        <v>246</v>
      </c>
    </row>
    <row r="30" spans="1:47" s="121" customFormat="1" ht="28.5" hidden="1" customHeight="1" x14ac:dyDescent="0.45">
      <c r="A30" s="107">
        <v>82</v>
      </c>
      <c r="B30" s="108" t="s">
        <v>367</v>
      </c>
      <c r="C30" s="107" t="s">
        <v>368</v>
      </c>
      <c r="D30" s="107"/>
      <c r="E30" s="107"/>
      <c r="F30" s="107" t="s">
        <v>190</v>
      </c>
      <c r="G30" s="107" t="s">
        <v>369</v>
      </c>
      <c r="H30" s="121" t="s">
        <v>192</v>
      </c>
      <c r="I30" s="107" t="s">
        <v>28</v>
      </c>
      <c r="J30" s="107" t="s">
        <v>370</v>
      </c>
      <c r="K30" s="107"/>
      <c r="L30" s="107" t="s">
        <v>174</v>
      </c>
      <c r="M30" s="107"/>
      <c r="N30" s="113"/>
      <c r="O30" s="107"/>
      <c r="P30" s="107"/>
      <c r="Q30" s="107"/>
      <c r="R30" s="107"/>
      <c r="S30" s="107" t="s">
        <v>371</v>
      </c>
      <c r="T30" s="107" t="s">
        <v>318</v>
      </c>
      <c r="U30" s="107" t="s">
        <v>214</v>
      </c>
      <c r="V30" s="107"/>
      <c r="W30" s="107" t="s">
        <v>275</v>
      </c>
      <c r="X30" s="107" t="s">
        <v>275</v>
      </c>
      <c r="Y30" s="113"/>
      <c r="Z30" s="107"/>
      <c r="AA30" s="107"/>
      <c r="AB30" s="107">
        <v>0</v>
      </c>
      <c r="AC30" s="107" t="s">
        <v>176</v>
      </c>
      <c r="AD30" s="107"/>
      <c r="AE30" s="107"/>
      <c r="AF30" s="107"/>
      <c r="AG30" s="107"/>
      <c r="AH30" s="107"/>
      <c r="AI30" s="107"/>
      <c r="AJ30" s="107"/>
      <c r="AK30" s="107"/>
      <c r="AL30" s="107"/>
      <c r="AM30" s="107"/>
      <c r="AN30" s="107"/>
      <c r="AO30" s="107"/>
      <c r="AP30" s="107"/>
      <c r="AQ30" s="107"/>
      <c r="AR30" s="107"/>
      <c r="AS30" s="107"/>
      <c r="AT30" s="107"/>
      <c r="AU30" s="107"/>
    </row>
    <row r="31" spans="1:47" ht="28.5" hidden="1" customHeight="1" x14ac:dyDescent="0.45">
      <c r="A31" s="107">
        <v>70</v>
      </c>
      <c r="B31" s="183" t="s">
        <v>372</v>
      </c>
      <c r="C31" s="107" t="s">
        <v>373</v>
      </c>
      <c r="F31" s="107" t="s">
        <v>190</v>
      </c>
      <c r="G31" s="107" t="s">
        <v>374</v>
      </c>
      <c r="H31" s="121" t="s">
        <v>192</v>
      </c>
      <c r="I31" s="107" t="s">
        <v>27</v>
      </c>
      <c r="K31" s="107" t="s">
        <v>174</v>
      </c>
      <c r="S31" s="107" t="s">
        <v>375</v>
      </c>
      <c r="T31" s="107" t="s">
        <v>318</v>
      </c>
      <c r="U31" s="107" t="s">
        <v>274</v>
      </c>
      <c r="V31" s="107"/>
      <c r="W31" s="107"/>
      <c r="X31" s="107"/>
      <c r="Y31" s="113"/>
      <c r="Z31" s="107"/>
      <c r="AA31" s="107"/>
      <c r="AB31" s="107">
        <v>0</v>
      </c>
      <c r="AC31" s="107" t="s">
        <v>296</v>
      </c>
      <c r="AG31" s="148" t="s">
        <v>376</v>
      </c>
      <c r="AH31" s="107" t="s">
        <v>377</v>
      </c>
    </row>
    <row r="32" spans="1:47" ht="28.5" hidden="1" customHeight="1" x14ac:dyDescent="0.4">
      <c r="A32" s="107">
        <v>50</v>
      </c>
      <c r="B32" s="183" t="s">
        <v>378</v>
      </c>
      <c r="C32" s="107" t="s">
        <v>379</v>
      </c>
      <c r="E32" s="107" t="s">
        <v>257</v>
      </c>
      <c r="F32" s="107" t="s">
        <v>235</v>
      </c>
      <c r="G32" s="141" t="s">
        <v>380</v>
      </c>
      <c r="H32" s="121" t="s">
        <v>210</v>
      </c>
      <c r="I32" s="107" t="s">
        <v>25</v>
      </c>
      <c r="L32" s="107" t="s">
        <v>174</v>
      </c>
      <c r="S32" s="107" t="s">
        <v>381</v>
      </c>
      <c r="T32" s="107" t="s">
        <v>295</v>
      </c>
      <c r="U32" s="107" t="s">
        <v>382</v>
      </c>
      <c r="V32" s="107"/>
      <c r="W32" s="107"/>
      <c r="X32" s="107"/>
      <c r="Y32" s="113"/>
      <c r="Z32" s="107" t="s">
        <v>174</v>
      </c>
      <c r="AA32" s="107"/>
      <c r="AB32" s="143" t="s">
        <v>383</v>
      </c>
      <c r="AC32" s="107" t="s">
        <v>384</v>
      </c>
      <c r="AD32" s="126" t="s">
        <v>385</v>
      </c>
      <c r="AE32" s="107" t="s">
        <v>269</v>
      </c>
      <c r="AF32" s="107" t="s">
        <v>179</v>
      </c>
      <c r="AH32" s="107" t="s">
        <v>384</v>
      </c>
      <c r="AI32" s="107" t="s">
        <v>268</v>
      </c>
      <c r="AJ32" s="107" t="s">
        <v>386</v>
      </c>
      <c r="AK32" s="107" t="s">
        <v>277</v>
      </c>
      <c r="AL32" s="121" t="s">
        <v>351</v>
      </c>
      <c r="AO32" s="107" t="s">
        <v>387</v>
      </c>
      <c r="AP32" s="107" t="s">
        <v>269</v>
      </c>
    </row>
    <row r="33" spans="1:42" ht="28.5" hidden="1" customHeight="1" x14ac:dyDescent="0.45">
      <c r="A33" s="107">
        <v>94</v>
      </c>
      <c r="B33" s="108" t="s">
        <v>388</v>
      </c>
      <c r="C33" s="107" t="s">
        <v>389</v>
      </c>
      <c r="F33" s="107" t="s">
        <v>190</v>
      </c>
      <c r="G33" s="107" t="s">
        <v>390</v>
      </c>
      <c r="H33" s="126" t="s">
        <v>192</v>
      </c>
      <c r="I33" s="107" t="s">
        <v>21</v>
      </c>
      <c r="J33" s="107" t="s">
        <v>27</v>
      </c>
      <c r="P33" s="107" t="s">
        <v>174</v>
      </c>
      <c r="Q33" s="107" t="s">
        <v>174</v>
      </c>
      <c r="R33" s="107" t="s">
        <v>174</v>
      </c>
      <c r="S33" s="107" t="s">
        <v>391</v>
      </c>
      <c r="T33" s="121" t="s">
        <v>392</v>
      </c>
      <c r="U33" s="107" t="s">
        <v>274</v>
      </c>
      <c r="V33" s="107"/>
      <c r="W33" s="107"/>
      <c r="X33" s="107" t="s">
        <v>174</v>
      </c>
      <c r="Y33" s="113" t="s">
        <v>174</v>
      </c>
      <c r="Z33" s="107"/>
      <c r="AA33" s="107"/>
      <c r="AB33" s="107">
        <v>0</v>
      </c>
      <c r="AC33" s="107" t="s">
        <v>393</v>
      </c>
      <c r="AG33" s="107" t="s">
        <v>394</v>
      </c>
    </row>
    <row r="34" spans="1:42" ht="28.5" hidden="1" customHeight="1" x14ac:dyDescent="0.45">
      <c r="A34" s="107">
        <v>112</v>
      </c>
      <c r="B34" s="108" t="s">
        <v>395</v>
      </c>
      <c r="C34" s="107" t="s">
        <v>396</v>
      </c>
      <c r="F34" s="107" t="s">
        <v>190</v>
      </c>
      <c r="G34" s="107" t="s">
        <v>397</v>
      </c>
      <c r="H34" s="126" t="s">
        <v>192</v>
      </c>
      <c r="I34" s="107" t="s">
        <v>21</v>
      </c>
      <c r="P34" s="107" t="s">
        <v>174</v>
      </c>
      <c r="S34" s="107" t="s">
        <v>398</v>
      </c>
      <c r="T34" s="107"/>
      <c r="U34" s="107"/>
      <c r="V34" s="107"/>
      <c r="W34" s="107"/>
      <c r="X34" s="107"/>
      <c r="Y34" s="113"/>
      <c r="Z34" s="107"/>
      <c r="AA34" s="107"/>
      <c r="AB34" s="107">
        <v>2</v>
      </c>
      <c r="AC34" s="107" t="s">
        <v>393</v>
      </c>
      <c r="AH34" s="107" t="s">
        <v>277</v>
      </c>
      <c r="AI34" s="107" t="s">
        <v>278</v>
      </c>
      <c r="AK34" s="107" t="s">
        <v>174</v>
      </c>
      <c r="AM34" s="107" t="s">
        <v>399</v>
      </c>
    </row>
    <row r="35" spans="1:42" ht="28.5" hidden="1" customHeight="1" x14ac:dyDescent="0.45">
      <c r="B35" s="107" t="s">
        <v>400</v>
      </c>
      <c r="C35" s="107" t="s">
        <v>401</v>
      </c>
      <c r="D35" s="107" t="s">
        <v>400</v>
      </c>
      <c r="E35" s="107" t="s">
        <v>402</v>
      </c>
      <c r="F35" s="107" t="s">
        <v>403</v>
      </c>
      <c r="G35" s="198" t="s">
        <v>404</v>
      </c>
      <c r="H35" s="107" t="s">
        <v>192</v>
      </c>
      <c r="R35" s="107" t="s">
        <v>174</v>
      </c>
      <c r="S35" s="107"/>
      <c r="T35" s="116"/>
      <c r="U35" s="116"/>
      <c r="V35" s="116"/>
      <c r="W35" s="116"/>
      <c r="X35" s="116"/>
      <c r="Y35" s="116"/>
      <c r="Z35" s="116" t="s">
        <v>174</v>
      </c>
      <c r="AA35" s="116"/>
      <c r="AC35" s="107" t="s">
        <v>405</v>
      </c>
    </row>
    <row r="36" spans="1:42" ht="28.5" hidden="1" customHeight="1" x14ac:dyDescent="0.45">
      <c r="A36" s="107">
        <v>104</v>
      </c>
      <c r="B36" s="108" t="s">
        <v>406</v>
      </c>
      <c r="C36" s="107" t="s">
        <v>407</v>
      </c>
      <c r="F36" s="107" t="s">
        <v>190</v>
      </c>
      <c r="G36" s="107" t="s">
        <v>408</v>
      </c>
      <c r="H36" s="121" t="s">
        <v>192</v>
      </c>
      <c r="I36" s="107" t="s">
        <v>28</v>
      </c>
      <c r="J36" s="107" t="s">
        <v>21</v>
      </c>
      <c r="P36" s="107" t="s">
        <v>174</v>
      </c>
      <c r="Q36" s="107" t="s">
        <v>174</v>
      </c>
      <c r="R36" s="107" t="s">
        <v>174</v>
      </c>
      <c r="S36" s="107" t="s">
        <v>409</v>
      </c>
      <c r="T36" s="107"/>
      <c r="U36" s="107"/>
      <c r="V36" s="107"/>
      <c r="W36" s="107"/>
      <c r="X36" s="107"/>
      <c r="Y36" s="113"/>
      <c r="Z36" s="107" t="s">
        <v>275</v>
      </c>
      <c r="AA36" s="107"/>
      <c r="AB36" s="107">
        <v>3</v>
      </c>
      <c r="AC36" s="107" t="s">
        <v>393</v>
      </c>
      <c r="AH36" s="107" t="s">
        <v>277</v>
      </c>
      <c r="AI36" s="107" t="s">
        <v>410</v>
      </c>
      <c r="AK36" s="107" t="s">
        <v>174</v>
      </c>
      <c r="AL36" s="107" t="s">
        <v>174</v>
      </c>
    </row>
    <row r="37" spans="1:42" ht="28.5" hidden="1" customHeight="1" x14ac:dyDescent="0.45">
      <c r="A37" s="107">
        <v>81</v>
      </c>
      <c r="B37" s="214" t="s">
        <v>411</v>
      </c>
      <c r="C37" s="107" t="s">
        <v>412</v>
      </c>
      <c r="F37" s="107" t="s">
        <v>190</v>
      </c>
      <c r="G37" s="180" t="s">
        <v>413</v>
      </c>
      <c r="H37" s="121" t="s">
        <v>221</v>
      </c>
      <c r="I37" s="107" t="s">
        <v>28</v>
      </c>
      <c r="N37" s="113" t="s">
        <v>174</v>
      </c>
      <c r="S37" s="107" t="s">
        <v>414</v>
      </c>
      <c r="T37" s="107" t="s">
        <v>318</v>
      </c>
      <c r="U37" s="107" t="s">
        <v>196</v>
      </c>
      <c r="V37" s="107"/>
      <c r="W37" s="107"/>
      <c r="X37" s="107"/>
      <c r="Y37" s="113"/>
      <c r="Z37" s="107"/>
      <c r="AA37" s="107"/>
      <c r="AJ37" s="107" t="s">
        <v>415</v>
      </c>
    </row>
    <row r="38" spans="1:42" ht="28.5" hidden="1" customHeight="1" x14ac:dyDescent="0.45">
      <c r="B38" s="107" t="s">
        <v>416</v>
      </c>
      <c r="C38" s="107" t="s">
        <v>417</v>
      </c>
      <c r="D38" s="107" t="s">
        <v>418</v>
      </c>
      <c r="E38" s="107" t="s">
        <v>363</v>
      </c>
      <c r="F38" s="107" t="s">
        <v>419</v>
      </c>
      <c r="G38" s="198" t="s">
        <v>420</v>
      </c>
      <c r="H38" s="107" t="s">
        <v>421</v>
      </c>
      <c r="S38" s="107"/>
      <c r="T38" s="116"/>
      <c r="U38" s="116"/>
      <c r="V38" s="237"/>
      <c r="W38" s="237"/>
      <c r="X38" s="237"/>
      <c r="Y38" s="237"/>
      <c r="Z38" s="237"/>
      <c r="AA38" s="237"/>
      <c r="AB38" s="244" t="s">
        <v>366</v>
      </c>
      <c r="AC38" s="107" t="s">
        <v>422</v>
      </c>
      <c r="AF38" s="107" t="s">
        <v>179</v>
      </c>
      <c r="AP38" s="107" t="s">
        <v>423</v>
      </c>
    </row>
    <row r="39" spans="1:42" ht="28.5" hidden="1" customHeight="1" x14ac:dyDescent="0.45">
      <c r="B39" s="108" t="s">
        <v>424</v>
      </c>
      <c r="C39" s="107" t="s">
        <v>425</v>
      </c>
      <c r="D39" s="107" t="s">
        <v>426</v>
      </c>
      <c r="F39" s="107" t="s">
        <v>427</v>
      </c>
      <c r="G39" s="198" t="s">
        <v>428</v>
      </c>
      <c r="H39" s="121" t="s">
        <v>429</v>
      </c>
      <c r="I39" s="107" t="s">
        <v>28</v>
      </c>
      <c r="J39" s="107" t="s">
        <v>430</v>
      </c>
      <c r="K39" s="107" t="s">
        <v>174</v>
      </c>
      <c r="S39" s="107" t="s">
        <v>431</v>
      </c>
      <c r="T39" s="107"/>
      <c r="U39" s="107"/>
      <c r="V39" s="107"/>
      <c r="W39" s="107"/>
      <c r="X39" s="107" t="s">
        <v>174</v>
      </c>
      <c r="Y39" s="113"/>
      <c r="Z39" s="107" t="s">
        <v>174</v>
      </c>
      <c r="AA39" s="107"/>
      <c r="AD39" s="126"/>
    </row>
    <row r="40" spans="1:42" ht="28.5" hidden="1" customHeight="1" x14ac:dyDescent="0.45">
      <c r="B40" s="183" t="s">
        <v>432</v>
      </c>
      <c r="C40" s="107" t="s">
        <v>433</v>
      </c>
      <c r="F40" s="107" t="s">
        <v>427</v>
      </c>
      <c r="G40" s="198" t="s">
        <v>434</v>
      </c>
      <c r="H40" s="121" t="s">
        <v>203</v>
      </c>
      <c r="I40" s="107" t="s">
        <v>25</v>
      </c>
      <c r="K40" s="107" t="s">
        <v>174</v>
      </c>
      <c r="L40" s="107" t="s">
        <v>174</v>
      </c>
      <c r="S40" s="107"/>
      <c r="T40" s="107"/>
      <c r="U40" s="107"/>
      <c r="V40" s="107"/>
      <c r="W40" s="233" t="s">
        <v>174</v>
      </c>
      <c r="X40" s="233"/>
      <c r="Y40" s="234" t="s">
        <v>174</v>
      </c>
      <c r="Z40" s="107"/>
      <c r="AA40" s="107"/>
      <c r="AB40" s="107" t="s">
        <v>253</v>
      </c>
      <c r="AC40" s="107" t="s">
        <v>183</v>
      </c>
      <c r="AD40" s="126" t="s">
        <v>183</v>
      </c>
      <c r="AE40" s="107" t="s">
        <v>435</v>
      </c>
      <c r="AF40" s="107" t="s">
        <v>179</v>
      </c>
    </row>
    <row r="41" spans="1:42" ht="28.5" hidden="1" customHeight="1" x14ac:dyDescent="0.45">
      <c r="A41" s="107">
        <v>135</v>
      </c>
      <c r="B41" s="108" t="s">
        <v>436</v>
      </c>
      <c r="C41" s="107" t="s">
        <v>437</v>
      </c>
      <c r="F41" s="107" t="s">
        <v>190</v>
      </c>
      <c r="G41" s="107" t="s">
        <v>438</v>
      </c>
      <c r="H41" s="121" t="s">
        <v>221</v>
      </c>
      <c r="I41" s="107" t="s">
        <v>193</v>
      </c>
      <c r="J41" s="107" t="s">
        <v>21</v>
      </c>
      <c r="L41" s="107" t="s">
        <v>174</v>
      </c>
      <c r="P41" s="107" t="s">
        <v>174</v>
      </c>
      <c r="S41" s="107" t="s">
        <v>439</v>
      </c>
      <c r="T41" s="107" t="s">
        <v>318</v>
      </c>
      <c r="U41" s="107" t="s">
        <v>196</v>
      </c>
      <c r="V41" s="107"/>
      <c r="W41" s="107"/>
      <c r="X41" s="107"/>
      <c r="Y41" s="113"/>
      <c r="Z41" s="107"/>
      <c r="AA41" s="107"/>
      <c r="AB41" s="107">
        <v>4</v>
      </c>
      <c r="AC41" s="107">
        <v>0</v>
      </c>
    </row>
    <row r="42" spans="1:42" ht="28.5" hidden="1" customHeight="1" x14ac:dyDescent="0.45">
      <c r="A42" s="107">
        <v>56</v>
      </c>
      <c r="B42" s="183" t="s">
        <v>440</v>
      </c>
      <c r="C42" s="107" t="s">
        <v>441</v>
      </c>
      <c r="F42" s="107" t="s">
        <v>442</v>
      </c>
      <c r="G42" s="141" t="s">
        <v>443</v>
      </c>
      <c r="H42" s="107" t="s">
        <v>173</v>
      </c>
      <c r="I42" s="107" t="s">
        <v>28</v>
      </c>
      <c r="J42" s="107" t="s">
        <v>444</v>
      </c>
      <c r="M42" s="107" t="s">
        <v>174</v>
      </c>
      <c r="S42" s="107"/>
      <c r="T42" s="107"/>
      <c r="U42" s="107"/>
      <c r="V42" s="107"/>
      <c r="W42" s="107"/>
      <c r="X42" s="107" t="s">
        <v>174</v>
      </c>
      <c r="Y42" s="113"/>
      <c r="Z42" s="107"/>
      <c r="AA42" s="107"/>
      <c r="AB42" s="227" t="s">
        <v>261</v>
      </c>
      <c r="AC42" s="107" t="s">
        <v>177</v>
      </c>
      <c r="AD42" s="126" t="s">
        <v>177</v>
      </c>
      <c r="AE42" s="107" t="s">
        <v>445</v>
      </c>
      <c r="AF42" s="107" t="s">
        <v>179</v>
      </c>
      <c r="AG42" s="107" t="s">
        <v>446</v>
      </c>
      <c r="AH42" s="107" t="s">
        <v>447</v>
      </c>
      <c r="AI42" s="121" t="s">
        <v>448</v>
      </c>
      <c r="AK42" s="107" t="s">
        <v>174</v>
      </c>
      <c r="AM42" s="107" t="s">
        <v>449</v>
      </c>
      <c r="AP42" s="107" t="s">
        <v>269</v>
      </c>
    </row>
    <row r="43" spans="1:42" ht="28.5" hidden="1" customHeight="1" x14ac:dyDescent="0.45">
      <c r="B43" s="107" t="s">
        <v>450</v>
      </c>
      <c r="C43" s="107" t="s">
        <v>451</v>
      </c>
      <c r="D43" s="107" t="s">
        <v>402</v>
      </c>
      <c r="F43" s="107" t="s">
        <v>227</v>
      </c>
      <c r="G43" s="198" t="s">
        <v>452</v>
      </c>
      <c r="H43" s="107" t="s">
        <v>203</v>
      </c>
      <c r="I43" s="107" t="s">
        <v>222</v>
      </c>
      <c r="L43" s="107" t="s">
        <v>174</v>
      </c>
      <c r="S43" s="107" t="s">
        <v>453</v>
      </c>
      <c r="T43" s="116"/>
      <c r="U43" s="116"/>
      <c r="V43" s="116"/>
      <c r="W43" s="116" t="s">
        <v>174</v>
      </c>
      <c r="X43" s="116"/>
      <c r="Y43" s="116"/>
      <c r="Z43" s="116"/>
      <c r="AA43" s="116"/>
      <c r="AB43" s="107" t="s">
        <v>175</v>
      </c>
      <c r="AC43" s="107" t="s">
        <v>454</v>
      </c>
      <c r="AD43" s="126" t="s">
        <v>177</v>
      </c>
      <c r="AE43" s="107" t="s">
        <v>455</v>
      </c>
      <c r="AF43" s="107" t="s">
        <v>179</v>
      </c>
      <c r="AP43" s="107" t="s">
        <v>206</v>
      </c>
    </row>
    <row r="44" spans="1:42" ht="28.5" hidden="1" customHeight="1" x14ac:dyDescent="0.4">
      <c r="A44" s="107">
        <v>42</v>
      </c>
      <c r="B44" s="209" t="s">
        <v>456</v>
      </c>
      <c r="C44" s="140" t="s">
        <v>457</v>
      </c>
      <c r="E44" s="140" t="s">
        <v>458</v>
      </c>
      <c r="F44" s="140" t="s">
        <v>459</v>
      </c>
      <c r="G44" s="145" t="s">
        <v>460</v>
      </c>
      <c r="H44" s="126" t="s">
        <v>221</v>
      </c>
      <c r="I44" s="107" t="s">
        <v>461</v>
      </c>
      <c r="M44" s="107" t="s">
        <v>174</v>
      </c>
      <c r="R44" s="107" t="s">
        <v>174</v>
      </c>
      <c r="S44" s="107" t="s">
        <v>462</v>
      </c>
      <c r="T44" s="107" t="s">
        <v>463</v>
      </c>
      <c r="U44" s="107"/>
      <c r="V44" s="107" t="s">
        <v>285</v>
      </c>
      <c r="W44" s="107" t="s">
        <v>275</v>
      </c>
      <c r="X44" s="107"/>
      <c r="Y44" s="113"/>
      <c r="Z44" s="107" t="s">
        <v>275</v>
      </c>
      <c r="AA44" s="107"/>
      <c r="AB44" s="143" t="s">
        <v>261</v>
      </c>
      <c r="AG44" s="140" t="s">
        <v>464</v>
      </c>
      <c r="AH44" s="140" t="s">
        <v>332</v>
      </c>
      <c r="AI44" s="140" t="s">
        <v>198</v>
      </c>
      <c r="AJ44" s="107" t="s">
        <v>465</v>
      </c>
    </row>
    <row r="45" spans="1:42" ht="28.5" customHeight="1" x14ac:dyDescent="0.4">
      <c r="A45" s="121">
        <v>8</v>
      </c>
      <c r="B45" s="207" t="s">
        <v>466</v>
      </c>
      <c r="C45" s="143" t="s">
        <v>467</v>
      </c>
      <c r="D45" s="121"/>
      <c r="E45" s="143" t="s">
        <v>468</v>
      </c>
      <c r="F45" s="143" t="s">
        <v>251</v>
      </c>
      <c r="G45" s="142" t="s">
        <v>469</v>
      </c>
      <c r="H45" s="126" t="s">
        <v>344</v>
      </c>
      <c r="I45" s="121" t="s">
        <v>28</v>
      </c>
      <c r="J45" s="121"/>
      <c r="K45" s="121"/>
      <c r="L45" s="121"/>
      <c r="M45" s="121"/>
      <c r="N45" s="123"/>
      <c r="O45" s="121"/>
      <c r="P45" s="121"/>
      <c r="Q45" s="121" t="s">
        <v>174</v>
      </c>
      <c r="R45" s="121"/>
      <c r="S45" s="121" t="s">
        <v>470</v>
      </c>
      <c r="T45" s="121" t="s">
        <v>295</v>
      </c>
      <c r="U45" s="121"/>
      <c r="V45" s="121" t="s">
        <v>174</v>
      </c>
      <c r="W45" s="121"/>
      <c r="X45" s="121"/>
      <c r="Y45" s="123"/>
      <c r="Z45" s="121"/>
      <c r="AA45" s="121"/>
      <c r="AB45" s="143" t="s">
        <v>261</v>
      </c>
      <c r="AC45" s="121"/>
      <c r="AD45" s="121"/>
      <c r="AE45" s="121"/>
      <c r="AF45" s="121"/>
      <c r="AG45" s="143" t="s">
        <v>471</v>
      </c>
      <c r="AH45" s="143" t="s">
        <v>435</v>
      </c>
      <c r="AI45" s="143" t="s">
        <v>268</v>
      </c>
      <c r="AJ45" s="121" t="s">
        <v>465</v>
      </c>
      <c r="AK45" s="121"/>
      <c r="AL45" s="121"/>
      <c r="AM45" s="121"/>
      <c r="AN45" s="121"/>
      <c r="AO45" s="121"/>
    </row>
    <row r="46" spans="1:42" ht="28.5" hidden="1" customHeight="1" x14ac:dyDescent="0.45">
      <c r="A46" s="107">
        <v>109</v>
      </c>
      <c r="B46" s="108" t="s">
        <v>472</v>
      </c>
      <c r="C46" s="107" t="s">
        <v>473</v>
      </c>
      <c r="D46" s="107" t="s">
        <v>474</v>
      </c>
      <c r="E46" s="107" t="s">
        <v>183</v>
      </c>
      <c r="F46" s="107" t="s">
        <v>190</v>
      </c>
      <c r="G46" s="146" t="s">
        <v>475</v>
      </c>
      <c r="H46" s="126" t="s">
        <v>203</v>
      </c>
      <c r="I46" s="107" t="s">
        <v>28</v>
      </c>
      <c r="L46" s="107" t="s">
        <v>174</v>
      </c>
      <c r="S46" s="107" t="s">
        <v>476</v>
      </c>
      <c r="T46" s="107" t="s">
        <v>477</v>
      </c>
      <c r="U46" s="107" t="s">
        <v>478</v>
      </c>
      <c r="V46" s="107"/>
      <c r="W46" s="107" t="s">
        <v>174</v>
      </c>
      <c r="X46" s="107"/>
      <c r="Y46" s="113"/>
      <c r="Z46" s="107"/>
      <c r="AA46" s="107"/>
      <c r="AB46" s="107" t="s">
        <v>479</v>
      </c>
      <c r="AC46" s="107" t="s">
        <v>480</v>
      </c>
      <c r="AD46" s="126" t="s">
        <v>480</v>
      </c>
      <c r="AE46" s="107" t="s">
        <v>178</v>
      </c>
      <c r="AF46" s="107" t="s">
        <v>179</v>
      </c>
      <c r="AG46" s="107" t="s">
        <v>481</v>
      </c>
      <c r="AP46" s="107" t="s">
        <v>206</v>
      </c>
    </row>
    <row r="47" spans="1:42" ht="28.5" hidden="1" customHeight="1" x14ac:dyDescent="0.45">
      <c r="B47" s="126" t="s">
        <v>482</v>
      </c>
      <c r="C47" s="107" t="s">
        <v>483</v>
      </c>
      <c r="F47" s="107" t="s">
        <v>484</v>
      </c>
      <c r="G47" s="198" t="s">
        <v>485</v>
      </c>
      <c r="H47" s="107" t="s">
        <v>486</v>
      </c>
      <c r="I47" s="107" t="s">
        <v>28</v>
      </c>
      <c r="S47" s="107"/>
      <c r="T47" s="116"/>
      <c r="U47" s="116">
        <f>V28</f>
        <v>0</v>
      </c>
      <c r="V47" s="116"/>
      <c r="W47" s="116"/>
      <c r="X47" s="116"/>
      <c r="Y47" s="116" t="s">
        <v>174</v>
      </c>
      <c r="Z47" s="116"/>
      <c r="AA47" s="116"/>
      <c r="AB47" s="107" t="s">
        <v>253</v>
      </c>
      <c r="AC47" s="107" t="s">
        <v>183</v>
      </c>
      <c r="AD47" s="126" t="s">
        <v>183</v>
      </c>
      <c r="AE47" s="107" t="s">
        <v>487</v>
      </c>
      <c r="AF47" s="107" t="s">
        <v>179</v>
      </c>
      <c r="AP47" s="107" t="s">
        <v>206</v>
      </c>
    </row>
    <row r="48" spans="1:42" ht="28.5" hidden="1" customHeight="1" x14ac:dyDescent="0.45">
      <c r="A48" s="107">
        <v>151</v>
      </c>
      <c r="B48" s="108" t="s">
        <v>488</v>
      </c>
      <c r="C48" s="107" t="s">
        <v>489</v>
      </c>
      <c r="D48" s="107" t="s">
        <v>402</v>
      </c>
      <c r="E48" s="107" t="s">
        <v>402</v>
      </c>
      <c r="F48" s="107" t="s">
        <v>490</v>
      </c>
      <c r="G48" s="141" t="s">
        <v>491</v>
      </c>
      <c r="H48" s="107" t="s">
        <v>203</v>
      </c>
      <c r="I48" s="107" t="s">
        <v>461</v>
      </c>
      <c r="Q48" s="107" t="s">
        <v>174</v>
      </c>
      <c r="S48" s="107" t="s">
        <v>492</v>
      </c>
      <c r="T48" s="107" t="s">
        <v>493</v>
      </c>
      <c r="U48" s="107" t="s">
        <v>494</v>
      </c>
      <c r="V48" s="107"/>
      <c r="W48" s="107"/>
      <c r="X48" s="107"/>
      <c r="Y48" s="113" t="s">
        <v>174</v>
      </c>
      <c r="Z48" s="107"/>
      <c r="AA48" s="107"/>
      <c r="AB48" s="107" t="s">
        <v>253</v>
      </c>
      <c r="AC48" s="107" t="s">
        <v>332</v>
      </c>
      <c r="AD48" s="126" t="s">
        <v>332</v>
      </c>
      <c r="AE48" s="107" t="s">
        <v>495</v>
      </c>
      <c r="AF48" s="107" t="s">
        <v>179</v>
      </c>
      <c r="AN48" s="107" t="s">
        <v>174</v>
      </c>
      <c r="AO48" s="107" t="s">
        <v>387</v>
      </c>
    </row>
    <row r="49" spans="1:42" ht="28.5" hidden="1" customHeight="1" x14ac:dyDescent="0.45">
      <c r="A49" s="107">
        <v>83</v>
      </c>
      <c r="B49" s="183" t="s">
        <v>496</v>
      </c>
      <c r="C49" s="107" t="s">
        <v>497</v>
      </c>
      <c r="F49" s="107" t="s">
        <v>190</v>
      </c>
      <c r="G49" s="107" t="s">
        <v>498</v>
      </c>
      <c r="H49" s="126" t="s">
        <v>210</v>
      </c>
      <c r="I49" s="107" t="s">
        <v>193</v>
      </c>
      <c r="L49" s="107" t="s">
        <v>174</v>
      </c>
      <c r="S49" s="107" t="s">
        <v>499</v>
      </c>
      <c r="T49" s="107" t="s">
        <v>195</v>
      </c>
      <c r="U49" s="107" t="s">
        <v>214</v>
      </c>
      <c r="V49" s="107"/>
      <c r="W49" s="107" t="s">
        <v>275</v>
      </c>
      <c r="X49" s="107"/>
      <c r="Y49" s="113"/>
      <c r="Z49" s="107"/>
      <c r="AA49" s="107"/>
    </row>
    <row r="50" spans="1:42" ht="28.5" hidden="1" customHeight="1" x14ac:dyDescent="0.4">
      <c r="A50" s="107">
        <v>46</v>
      </c>
      <c r="B50" s="224" t="s">
        <v>500</v>
      </c>
      <c r="C50" s="140" t="s">
        <v>501</v>
      </c>
      <c r="E50" s="140" t="s">
        <v>502</v>
      </c>
      <c r="F50" s="140" t="s">
        <v>502</v>
      </c>
      <c r="G50" s="145" t="s">
        <v>503</v>
      </c>
      <c r="H50" s="126" t="s">
        <v>173</v>
      </c>
      <c r="I50" s="107" t="s">
        <v>23</v>
      </c>
      <c r="J50" s="107" t="s">
        <v>28</v>
      </c>
      <c r="O50" s="107" t="s">
        <v>174</v>
      </c>
      <c r="R50" s="107" t="s">
        <v>174</v>
      </c>
      <c r="S50" s="107" t="s">
        <v>504</v>
      </c>
      <c r="T50" s="107" t="s">
        <v>392</v>
      </c>
      <c r="U50" s="107" t="s">
        <v>274</v>
      </c>
      <c r="V50" s="107" t="s">
        <v>285</v>
      </c>
      <c r="W50" s="107"/>
      <c r="X50" s="215" t="s">
        <v>174</v>
      </c>
      <c r="Y50" s="231"/>
      <c r="Z50" s="215" t="s">
        <v>174</v>
      </c>
      <c r="AA50" s="107"/>
      <c r="AB50" s="227" t="s">
        <v>261</v>
      </c>
      <c r="AC50" s="107" t="s">
        <v>332</v>
      </c>
      <c r="AD50" s="126" t="s">
        <v>332</v>
      </c>
      <c r="AE50" s="140" t="s">
        <v>505</v>
      </c>
      <c r="AF50" s="140" t="s">
        <v>4</v>
      </c>
      <c r="AG50" s="107" t="s">
        <v>465</v>
      </c>
      <c r="AH50" s="107" t="s">
        <v>277</v>
      </c>
      <c r="AI50" s="121" t="s">
        <v>351</v>
      </c>
      <c r="AK50" s="107" t="s">
        <v>174</v>
      </c>
      <c r="AM50" s="107" t="s">
        <v>387</v>
      </c>
      <c r="AP50" s="107" t="s">
        <v>269</v>
      </c>
    </row>
    <row r="51" spans="1:42" ht="28.5" customHeight="1" x14ac:dyDescent="0.4">
      <c r="A51" s="107">
        <v>51</v>
      </c>
      <c r="B51" s="212" t="s">
        <v>506</v>
      </c>
      <c r="C51" s="107" t="s">
        <v>507</v>
      </c>
      <c r="F51" s="107" t="s">
        <v>235</v>
      </c>
      <c r="G51" s="141" t="s">
        <v>508</v>
      </c>
      <c r="H51" s="126" t="s">
        <v>344</v>
      </c>
      <c r="I51" s="107" t="s">
        <v>509</v>
      </c>
      <c r="P51" s="107" t="s">
        <v>174</v>
      </c>
      <c r="S51" s="107"/>
      <c r="T51" s="107" t="s">
        <v>295</v>
      </c>
      <c r="U51" s="107" t="s">
        <v>382</v>
      </c>
      <c r="V51" s="107"/>
      <c r="W51" s="107"/>
      <c r="X51" s="107"/>
      <c r="Y51" s="113"/>
      <c r="Z51" s="107"/>
      <c r="AA51" s="107"/>
      <c r="AB51" s="143" t="s">
        <v>261</v>
      </c>
      <c r="AI51" s="107" t="s">
        <v>268</v>
      </c>
      <c r="AJ51" s="107" t="s">
        <v>386</v>
      </c>
      <c r="AK51" s="107" t="s">
        <v>277</v>
      </c>
      <c r="AL51" s="121" t="s">
        <v>351</v>
      </c>
      <c r="AO51" s="107" t="s">
        <v>387</v>
      </c>
    </row>
    <row r="52" spans="1:42" ht="28.5" hidden="1" customHeight="1" x14ac:dyDescent="0.4">
      <c r="A52" s="107">
        <v>19</v>
      </c>
      <c r="B52" s="167" t="s">
        <v>510</v>
      </c>
      <c r="C52" s="140" t="s">
        <v>511</v>
      </c>
      <c r="D52" s="107" t="s">
        <v>512</v>
      </c>
      <c r="E52" s="140" t="s">
        <v>257</v>
      </c>
      <c r="F52" s="140" t="s">
        <v>258</v>
      </c>
      <c r="G52" s="144" t="s">
        <v>513</v>
      </c>
      <c r="H52" s="107" t="s">
        <v>203</v>
      </c>
      <c r="I52" s="107" t="s">
        <v>28</v>
      </c>
      <c r="J52" s="107" t="s">
        <v>29</v>
      </c>
      <c r="K52" s="107" t="s">
        <v>174</v>
      </c>
      <c r="S52" s="107" t="s">
        <v>514</v>
      </c>
      <c r="T52" s="107" t="s">
        <v>515</v>
      </c>
      <c r="U52" s="107" t="s">
        <v>274</v>
      </c>
      <c r="V52" s="107" t="s">
        <v>285</v>
      </c>
      <c r="W52" s="107"/>
      <c r="X52" s="107"/>
      <c r="Y52" s="113" t="s">
        <v>174</v>
      </c>
      <c r="Z52" s="107"/>
      <c r="AA52" s="107"/>
      <c r="AB52" s="227" t="s">
        <v>261</v>
      </c>
      <c r="AC52" s="107" t="s">
        <v>516</v>
      </c>
      <c r="AD52" s="126" t="s">
        <v>385</v>
      </c>
      <c r="AE52" s="140" t="s">
        <v>517</v>
      </c>
      <c r="AF52" s="140" t="s">
        <v>179</v>
      </c>
    </row>
    <row r="53" spans="1:42" ht="28.5" hidden="1" customHeight="1" x14ac:dyDescent="0.45">
      <c r="B53" s="107" t="s">
        <v>518</v>
      </c>
      <c r="C53" s="216" t="s">
        <v>519</v>
      </c>
      <c r="D53" s="107" t="s">
        <v>520</v>
      </c>
      <c r="F53" s="107" t="s">
        <v>342</v>
      </c>
      <c r="G53" s="107" t="s">
        <v>521</v>
      </c>
      <c r="H53" s="107" t="s">
        <v>221</v>
      </c>
      <c r="I53" s="107" t="s">
        <v>522</v>
      </c>
      <c r="J53" s="107" t="s">
        <v>523</v>
      </c>
      <c r="L53" s="107" t="s">
        <v>174</v>
      </c>
      <c r="P53" s="107" t="s">
        <v>174</v>
      </c>
      <c r="S53" s="107"/>
      <c r="T53" s="116"/>
      <c r="U53" s="116"/>
      <c r="V53" s="116"/>
      <c r="W53" s="116"/>
      <c r="X53" s="116"/>
      <c r="Y53" s="116"/>
      <c r="Z53" s="116"/>
      <c r="AA53" s="116"/>
      <c r="AE53" s="107" t="s">
        <v>71</v>
      </c>
    </row>
    <row r="54" spans="1:42" ht="28.5" hidden="1" customHeight="1" x14ac:dyDescent="0.4">
      <c r="A54" s="107">
        <v>20</v>
      </c>
      <c r="B54" s="224" t="s">
        <v>524</v>
      </c>
      <c r="C54" s="140" t="s">
        <v>525</v>
      </c>
      <c r="D54" s="107" t="s">
        <v>526</v>
      </c>
      <c r="E54" s="140" t="s">
        <v>527</v>
      </c>
      <c r="F54" s="140" t="s">
        <v>528</v>
      </c>
      <c r="G54" s="144" t="s">
        <v>529</v>
      </c>
      <c r="H54" s="121" t="s">
        <v>173</v>
      </c>
      <c r="I54" s="107" t="s">
        <v>24</v>
      </c>
      <c r="R54" s="107" t="s">
        <v>174</v>
      </c>
      <c r="S54" s="107" t="s">
        <v>530</v>
      </c>
      <c r="T54" s="107" t="s">
        <v>531</v>
      </c>
      <c r="U54" s="107" t="s">
        <v>274</v>
      </c>
      <c r="V54" s="107" t="s">
        <v>285</v>
      </c>
      <c r="W54" s="107"/>
      <c r="X54" s="228" t="s">
        <v>174</v>
      </c>
      <c r="Y54" s="229"/>
      <c r="Z54" s="228" t="s">
        <v>275</v>
      </c>
      <c r="AA54" s="107"/>
      <c r="AB54" s="227" t="s">
        <v>357</v>
      </c>
      <c r="AC54" s="107" t="s">
        <v>332</v>
      </c>
      <c r="AD54" s="126"/>
      <c r="AE54" s="140" t="s">
        <v>532</v>
      </c>
      <c r="AF54" s="140" t="s">
        <v>179</v>
      </c>
      <c r="AG54" s="107" t="s">
        <v>533</v>
      </c>
      <c r="AP54" s="107" t="s">
        <v>313</v>
      </c>
    </row>
    <row r="55" spans="1:42" ht="28.5" hidden="1" customHeight="1" x14ac:dyDescent="0.45">
      <c r="B55" s="107" t="s">
        <v>534</v>
      </c>
      <c r="C55" s="107" t="s">
        <v>535</v>
      </c>
      <c r="D55" s="107" t="s">
        <v>536</v>
      </c>
      <c r="E55" s="107" t="s">
        <v>183</v>
      </c>
      <c r="F55" s="198" t="s">
        <v>537</v>
      </c>
      <c r="G55" s="198" t="s">
        <v>538</v>
      </c>
      <c r="H55" s="107" t="s">
        <v>173</v>
      </c>
      <c r="S55" s="107"/>
      <c r="T55" s="116"/>
      <c r="U55" s="116"/>
      <c r="V55" s="116"/>
      <c r="W55" s="116"/>
      <c r="X55" s="116" t="s">
        <v>174</v>
      </c>
      <c r="Y55" s="116"/>
      <c r="Z55" s="116"/>
      <c r="AA55" s="116"/>
      <c r="AB55" s="107" t="s">
        <v>175</v>
      </c>
      <c r="AC55" s="107" t="s">
        <v>539</v>
      </c>
      <c r="AD55" s="126" t="s">
        <v>540</v>
      </c>
      <c r="AE55" s="107" t="s">
        <v>541</v>
      </c>
      <c r="AF55" s="107" t="s">
        <v>179</v>
      </c>
      <c r="AP55" s="107" t="s">
        <v>541</v>
      </c>
    </row>
    <row r="56" spans="1:42" ht="28.5" hidden="1" customHeight="1" x14ac:dyDescent="0.4">
      <c r="A56" s="107">
        <v>22</v>
      </c>
      <c r="B56" s="224" t="s">
        <v>542</v>
      </c>
      <c r="C56" s="140" t="s">
        <v>543</v>
      </c>
      <c r="E56" s="140" t="s">
        <v>251</v>
      </c>
      <c r="F56" s="140" t="s">
        <v>251</v>
      </c>
      <c r="G56" s="187" t="s">
        <v>544</v>
      </c>
      <c r="H56" s="126" t="s">
        <v>210</v>
      </c>
      <c r="I56" s="107" t="s">
        <v>28</v>
      </c>
      <c r="J56" s="107" t="s">
        <v>306</v>
      </c>
      <c r="K56" s="107" t="s">
        <v>174</v>
      </c>
      <c r="O56" s="107" t="s">
        <v>174</v>
      </c>
      <c r="S56" s="107" t="s">
        <v>545</v>
      </c>
      <c r="T56" s="107" t="s">
        <v>493</v>
      </c>
      <c r="U56" s="107" t="s">
        <v>196</v>
      </c>
      <c r="V56" s="107" t="s">
        <v>285</v>
      </c>
      <c r="W56" s="107"/>
      <c r="X56" s="107" t="s">
        <v>174</v>
      </c>
      <c r="Y56" s="113"/>
      <c r="Z56" s="107"/>
      <c r="AA56" s="107"/>
      <c r="AB56" s="227" t="s">
        <v>261</v>
      </c>
      <c r="AC56" s="227" t="s">
        <v>546</v>
      </c>
      <c r="AD56" s="126" t="s">
        <v>546</v>
      </c>
      <c r="AE56" s="140" t="s">
        <v>268</v>
      </c>
      <c r="AF56" s="140" t="s">
        <v>179</v>
      </c>
      <c r="AG56" s="107" t="s">
        <v>547</v>
      </c>
      <c r="AH56" s="107" t="s">
        <v>277</v>
      </c>
      <c r="AI56" s="121" t="s">
        <v>351</v>
      </c>
      <c r="AK56" s="107" t="s">
        <v>174</v>
      </c>
      <c r="AM56" s="107" t="s">
        <v>387</v>
      </c>
    </row>
    <row r="57" spans="1:42" ht="28.5" customHeight="1" x14ac:dyDescent="0.45">
      <c r="B57" s="107" t="s">
        <v>548</v>
      </c>
      <c r="C57" s="107" t="s">
        <v>549</v>
      </c>
      <c r="D57" s="107" t="s">
        <v>550</v>
      </c>
      <c r="E57" s="107" t="s">
        <v>402</v>
      </c>
      <c r="F57" s="107" t="s">
        <v>403</v>
      </c>
      <c r="G57" s="198" t="s">
        <v>551</v>
      </c>
      <c r="H57" s="107" t="s">
        <v>344</v>
      </c>
      <c r="M57" s="107" t="s">
        <v>174</v>
      </c>
      <c r="S57" s="107"/>
      <c r="T57" s="116"/>
      <c r="U57" s="116"/>
      <c r="V57" s="116"/>
      <c r="W57" s="116"/>
      <c r="X57" s="116" t="s">
        <v>174</v>
      </c>
      <c r="Y57" s="116"/>
      <c r="Z57" s="116"/>
      <c r="AA57" s="116"/>
      <c r="AC57" s="107" t="s">
        <v>332</v>
      </c>
    </row>
    <row r="58" spans="1:42" ht="28.5" hidden="1" customHeight="1" x14ac:dyDescent="0.4">
      <c r="A58" s="107">
        <v>18</v>
      </c>
      <c r="B58" s="224" t="s">
        <v>552</v>
      </c>
      <c r="C58" s="140" t="s">
        <v>553</v>
      </c>
      <c r="E58" s="140" t="s">
        <v>554</v>
      </c>
      <c r="F58" s="140" t="s">
        <v>555</v>
      </c>
      <c r="G58" s="144" t="s">
        <v>556</v>
      </c>
      <c r="H58" s="126" t="s">
        <v>203</v>
      </c>
      <c r="I58" s="107" t="s">
        <v>25</v>
      </c>
      <c r="L58" s="107" t="s">
        <v>174</v>
      </c>
      <c r="S58" s="107" t="s">
        <v>545</v>
      </c>
      <c r="T58" s="107" t="s">
        <v>493</v>
      </c>
      <c r="U58" s="107" t="s">
        <v>196</v>
      </c>
      <c r="V58" s="107" t="s">
        <v>285</v>
      </c>
      <c r="W58" s="107" t="s">
        <v>174</v>
      </c>
      <c r="X58" s="107"/>
      <c r="Y58" s="113"/>
      <c r="Z58" s="107"/>
      <c r="AA58" s="107"/>
      <c r="AB58" s="143" t="s">
        <v>253</v>
      </c>
      <c r="AC58" s="227" t="s">
        <v>183</v>
      </c>
      <c r="AD58" s="126"/>
      <c r="AE58" s="107" t="s">
        <v>435</v>
      </c>
      <c r="AF58" s="107" t="s">
        <v>179</v>
      </c>
      <c r="AG58" s="140" t="s">
        <v>383</v>
      </c>
      <c r="AH58" s="140" t="s">
        <v>435</v>
      </c>
      <c r="AI58" s="140" t="s">
        <v>445</v>
      </c>
      <c r="AJ58" s="107" t="s">
        <v>557</v>
      </c>
      <c r="AK58" s="107" t="s">
        <v>377</v>
      </c>
      <c r="AL58" s="107" t="s">
        <v>558</v>
      </c>
      <c r="AO58" s="107" t="s">
        <v>559</v>
      </c>
    </row>
    <row r="59" spans="1:42" ht="28.5" hidden="1" customHeight="1" x14ac:dyDescent="0.45">
      <c r="B59" s="107" t="s">
        <v>560</v>
      </c>
      <c r="C59" s="107" t="s">
        <v>561</v>
      </c>
      <c r="D59" s="107" t="s">
        <v>562</v>
      </c>
      <c r="E59" s="107" t="s">
        <v>402</v>
      </c>
      <c r="F59" s="107" t="s">
        <v>403</v>
      </c>
      <c r="G59" s="198" t="s">
        <v>563</v>
      </c>
      <c r="H59" s="107" t="s">
        <v>221</v>
      </c>
      <c r="M59" s="107" t="s">
        <v>174</v>
      </c>
      <c r="P59" s="107" t="s">
        <v>174</v>
      </c>
      <c r="S59" s="107"/>
      <c r="T59" s="116"/>
      <c r="U59" s="116"/>
      <c r="V59" s="116"/>
      <c r="W59" s="116"/>
      <c r="X59" s="116"/>
      <c r="Y59" s="116"/>
      <c r="Z59" s="116" t="s">
        <v>174</v>
      </c>
      <c r="AA59" s="116"/>
      <c r="AC59" s="107" t="s">
        <v>296</v>
      </c>
    </row>
    <row r="60" spans="1:42" ht="28.5" hidden="1" customHeight="1" x14ac:dyDescent="0.45">
      <c r="A60" s="107">
        <v>69</v>
      </c>
      <c r="B60" s="214" t="s">
        <v>564</v>
      </c>
      <c r="C60" s="107" t="s">
        <v>565</v>
      </c>
      <c r="D60" s="107" t="s">
        <v>183</v>
      </c>
      <c r="E60" s="107" t="s">
        <v>566</v>
      </c>
      <c r="F60" s="107" t="s">
        <v>190</v>
      </c>
      <c r="G60" s="146" t="s">
        <v>567</v>
      </c>
      <c r="H60" s="107" t="s">
        <v>568</v>
      </c>
      <c r="I60" s="107" t="s">
        <v>193</v>
      </c>
      <c r="K60" s="107" t="s">
        <v>174</v>
      </c>
      <c r="S60" s="107" t="s">
        <v>569</v>
      </c>
      <c r="T60" s="107" t="s">
        <v>195</v>
      </c>
      <c r="U60" s="107" t="s">
        <v>214</v>
      </c>
      <c r="V60" s="107"/>
      <c r="W60" s="107" t="s">
        <v>275</v>
      </c>
      <c r="X60" s="107" t="s">
        <v>275</v>
      </c>
      <c r="Y60" s="113"/>
      <c r="Z60" s="107"/>
      <c r="AA60" s="107"/>
      <c r="AG60" s="107" t="s">
        <v>383</v>
      </c>
      <c r="AH60" s="107" t="s">
        <v>570</v>
      </c>
      <c r="AJ60" s="107" t="s">
        <v>571</v>
      </c>
    </row>
    <row r="61" spans="1:42" ht="28.5" hidden="1" customHeight="1" x14ac:dyDescent="0.45">
      <c r="B61" s="107" t="s">
        <v>572</v>
      </c>
      <c r="C61" s="107" t="s">
        <v>573</v>
      </c>
      <c r="D61" s="107" t="s">
        <v>574</v>
      </c>
      <c r="E61" s="107" t="s">
        <v>363</v>
      </c>
      <c r="F61" s="107" t="s">
        <v>364</v>
      </c>
      <c r="G61" s="198" t="s">
        <v>575</v>
      </c>
      <c r="H61" s="107" t="s">
        <v>173</v>
      </c>
      <c r="S61" s="107"/>
      <c r="T61" s="116"/>
      <c r="U61" s="116"/>
      <c r="V61" s="116"/>
      <c r="W61" s="116"/>
      <c r="X61" s="116" t="s">
        <v>174</v>
      </c>
      <c r="Y61" s="116"/>
      <c r="Z61" s="116"/>
      <c r="AA61" s="116"/>
      <c r="AB61" s="243" t="s">
        <v>576</v>
      </c>
      <c r="AC61" s="107" t="s">
        <v>332</v>
      </c>
      <c r="AF61" s="107" t="s">
        <v>179</v>
      </c>
      <c r="AP61" s="107" t="s">
        <v>180</v>
      </c>
    </row>
    <row r="62" spans="1:42" ht="28.5" hidden="1" customHeight="1" x14ac:dyDescent="0.45">
      <c r="B62" s="227" t="s">
        <v>577</v>
      </c>
      <c r="C62" s="107" t="s">
        <v>578</v>
      </c>
      <c r="D62" s="107" t="s">
        <v>579</v>
      </c>
      <c r="E62" s="107" t="s">
        <v>363</v>
      </c>
      <c r="F62" s="116" t="s">
        <v>580</v>
      </c>
      <c r="G62" s="107" t="s">
        <v>581</v>
      </c>
      <c r="H62" s="107" t="s">
        <v>210</v>
      </c>
      <c r="S62" s="107"/>
      <c r="T62" s="116"/>
      <c r="U62" s="116"/>
      <c r="V62" s="116"/>
      <c r="W62" s="116"/>
      <c r="X62" s="116" t="s">
        <v>174</v>
      </c>
      <c r="Y62" s="116"/>
      <c r="Z62" s="116"/>
      <c r="AA62" s="116"/>
      <c r="AB62" s="227" t="s">
        <v>261</v>
      </c>
      <c r="AC62" s="107" t="s">
        <v>332</v>
      </c>
      <c r="AD62" s="126" t="s">
        <v>332</v>
      </c>
      <c r="AE62" s="107" t="s">
        <v>541</v>
      </c>
      <c r="AF62" s="107" t="s">
        <v>179</v>
      </c>
    </row>
    <row r="63" spans="1:42" ht="28.5" hidden="1" customHeight="1" x14ac:dyDescent="0.45">
      <c r="A63" s="107">
        <v>5</v>
      </c>
      <c r="B63" s="184" t="s">
        <v>582</v>
      </c>
      <c r="C63" s="107" t="s">
        <v>583</v>
      </c>
      <c r="D63" s="107" t="s">
        <v>584</v>
      </c>
      <c r="E63" s="107" t="s">
        <v>183</v>
      </c>
      <c r="F63" s="107" t="s">
        <v>582</v>
      </c>
      <c r="G63" s="141" t="s">
        <v>585</v>
      </c>
      <c r="H63" s="126" t="s">
        <v>210</v>
      </c>
      <c r="I63" s="107" t="s">
        <v>586</v>
      </c>
      <c r="K63" s="107" t="s">
        <v>174</v>
      </c>
      <c r="S63" s="107"/>
      <c r="T63" s="121" t="s">
        <v>493</v>
      </c>
      <c r="U63" s="107" t="s">
        <v>274</v>
      </c>
      <c r="V63" s="107" t="s">
        <v>285</v>
      </c>
      <c r="W63" s="107"/>
      <c r="X63" s="107" t="s">
        <v>174</v>
      </c>
      <c r="Y63" s="113"/>
      <c r="Z63" s="107"/>
      <c r="AA63" s="107"/>
      <c r="AB63" s="227" t="s">
        <v>261</v>
      </c>
      <c r="AC63" s="227" t="s">
        <v>332</v>
      </c>
      <c r="AD63" s="126" t="s">
        <v>332</v>
      </c>
      <c r="AE63" s="107" t="s">
        <v>587</v>
      </c>
      <c r="AF63" s="107" t="s">
        <v>179</v>
      </c>
    </row>
    <row r="64" spans="1:42" ht="28.5" hidden="1" customHeight="1" x14ac:dyDescent="0.4">
      <c r="A64" s="107">
        <v>116</v>
      </c>
      <c r="B64" s="108" t="s">
        <v>588</v>
      </c>
      <c r="C64" s="107" t="s">
        <v>589</v>
      </c>
      <c r="D64" s="107" t="s">
        <v>183</v>
      </c>
      <c r="E64" s="140" t="s">
        <v>590</v>
      </c>
      <c r="F64" s="107" t="s">
        <v>190</v>
      </c>
      <c r="G64" s="146" t="s">
        <v>591</v>
      </c>
      <c r="H64" s="107" t="s">
        <v>203</v>
      </c>
      <c r="I64" s="107" t="s">
        <v>586</v>
      </c>
      <c r="J64" s="107" t="s">
        <v>592</v>
      </c>
      <c r="K64" s="107" t="s">
        <v>174</v>
      </c>
      <c r="S64" s="107" t="s">
        <v>593</v>
      </c>
      <c r="T64" s="107" t="s">
        <v>477</v>
      </c>
      <c r="U64" s="107" t="s">
        <v>274</v>
      </c>
      <c r="V64" s="107"/>
      <c r="W64" s="107"/>
      <c r="X64" s="107" t="s">
        <v>174</v>
      </c>
      <c r="Y64" s="113"/>
      <c r="Z64" s="107"/>
      <c r="AA64" s="107"/>
      <c r="AB64" s="107" t="s">
        <v>383</v>
      </c>
      <c r="AC64" s="107" t="s">
        <v>594</v>
      </c>
      <c r="AD64" s="126" t="s">
        <v>332</v>
      </c>
      <c r="AE64" s="140" t="s">
        <v>595</v>
      </c>
      <c r="AF64" s="140" t="s">
        <v>179</v>
      </c>
    </row>
    <row r="65" spans="1:47" ht="28.5" customHeight="1" x14ac:dyDescent="0.45">
      <c r="B65" s="107" t="s">
        <v>596</v>
      </c>
      <c r="C65" s="107" t="s">
        <v>597</v>
      </c>
      <c r="E65" s="107" t="s">
        <v>598</v>
      </c>
      <c r="F65" s="107" t="s">
        <v>599</v>
      </c>
      <c r="G65" s="107" t="s">
        <v>600</v>
      </c>
      <c r="H65" s="107" t="s">
        <v>344</v>
      </c>
      <c r="M65" s="107" t="s">
        <v>174</v>
      </c>
      <c r="S65" s="107"/>
      <c r="T65" s="116"/>
      <c r="U65" s="116"/>
      <c r="V65" s="116"/>
      <c r="W65" s="116" t="s">
        <v>174</v>
      </c>
      <c r="X65" s="116" t="s">
        <v>174</v>
      </c>
      <c r="Y65" s="116"/>
      <c r="Z65" s="116"/>
      <c r="AA65" s="116"/>
      <c r="AB65" s="107" t="s">
        <v>357</v>
      </c>
      <c r="AC65" s="107" t="s">
        <v>601</v>
      </c>
      <c r="AE65" s="107" t="s">
        <v>602</v>
      </c>
      <c r="AF65" s="107" t="s">
        <v>603</v>
      </c>
    </row>
    <row r="66" spans="1:47" ht="28.5" hidden="1" customHeight="1" x14ac:dyDescent="0.45">
      <c r="B66" s="107" t="s">
        <v>604</v>
      </c>
      <c r="C66" s="216" t="s">
        <v>605</v>
      </c>
      <c r="D66" s="107" t="s">
        <v>502</v>
      </c>
      <c r="F66" s="107" t="s">
        <v>606</v>
      </c>
      <c r="G66" s="198" t="s">
        <v>607</v>
      </c>
      <c r="H66" s="107" t="s">
        <v>173</v>
      </c>
      <c r="M66" s="107" t="s">
        <v>174</v>
      </c>
      <c r="R66" s="107" t="s">
        <v>174</v>
      </c>
      <c r="S66" s="107"/>
      <c r="T66" s="116"/>
      <c r="U66" s="116"/>
      <c r="V66" s="116"/>
      <c r="W66" s="116"/>
      <c r="X66" s="116"/>
      <c r="Y66" s="234" t="s">
        <v>174</v>
      </c>
      <c r="Z66" s="239" t="s">
        <v>174</v>
      </c>
      <c r="AA66" s="116"/>
      <c r="AB66" s="227" t="s">
        <v>261</v>
      </c>
      <c r="AC66" s="107" t="s">
        <v>332</v>
      </c>
      <c r="AD66" s="126" t="s">
        <v>608</v>
      </c>
      <c r="AE66" s="107" t="s">
        <v>435</v>
      </c>
      <c r="AF66" s="107" t="s">
        <v>4</v>
      </c>
      <c r="AP66" s="107" t="s">
        <v>269</v>
      </c>
    </row>
    <row r="67" spans="1:47" ht="28.5" hidden="1" customHeight="1" x14ac:dyDescent="0.45">
      <c r="A67" s="107">
        <v>144</v>
      </c>
      <c r="B67" s="108" t="s">
        <v>609</v>
      </c>
      <c r="C67" s="107" t="s">
        <v>610</v>
      </c>
      <c r="F67" s="107" t="s">
        <v>190</v>
      </c>
      <c r="G67" s="107" t="s">
        <v>611</v>
      </c>
      <c r="H67" s="107" t="s">
        <v>221</v>
      </c>
      <c r="I67" s="107" t="s">
        <v>193</v>
      </c>
      <c r="L67" s="107" t="s">
        <v>174</v>
      </c>
      <c r="N67" s="113" t="s">
        <v>174</v>
      </c>
      <c r="S67" s="107" t="s">
        <v>612</v>
      </c>
      <c r="T67" s="107" t="s">
        <v>195</v>
      </c>
      <c r="U67" s="107"/>
      <c r="V67" s="107"/>
      <c r="W67" s="107"/>
      <c r="X67" s="107"/>
      <c r="Y67" s="113"/>
      <c r="Z67" s="107"/>
      <c r="AA67" s="107"/>
      <c r="AB67" s="107">
        <v>0</v>
      </c>
      <c r="AC67" s="107" t="s">
        <v>296</v>
      </c>
      <c r="AH67" s="107" t="s">
        <v>277</v>
      </c>
      <c r="AI67" s="107" t="s">
        <v>278</v>
      </c>
      <c r="AK67" s="107" t="s">
        <v>174</v>
      </c>
      <c r="AL67" s="107" t="s">
        <v>174</v>
      </c>
    </row>
    <row r="68" spans="1:47" ht="28.5" hidden="1" customHeight="1" x14ac:dyDescent="0.45">
      <c r="A68" s="107">
        <v>143</v>
      </c>
      <c r="B68" s="183" t="s">
        <v>613</v>
      </c>
      <c r="C68" s="107" t="s">
        <v>614</v>
      </c>
      <c r="D68" s="107" t="s">
        <v>615</v>
      </c>
      <c r="E68" s="107" t="s">
        <v>616</v>
      </c>
      <c r="F68" s="107" t="s">
        <v>190</v>
      </c>
      <c r="G68" s="146" t="s">
        <v>617</v>
      </c>
      <c r="H68" s="126" t="s">
        <v>618</v>
      </c>
      <c r="I68" s="107" t="s">
        <v>22</v>
      </c>
      <c r="L68" s="107" t="s">
        <v>174</v>
      </c>
      <c r="M68" s="107" t="s">
        <v>174</v>
      </c>
      <c r="R68" s="107" t="s">
        <v>174</v>
      </c>
      <c r="S68" s="107" t="s">
        <v>619</v>
      </c>
      <c r="T68" s="121" t="s">
        <v>392</v>
      </c>
      <c r="U68" s="107" t="s">
        <v>214</v>
      </c>
      <c r="V68" s="107"/>
      <c r="W68" s="107" t="s">
        <v>174</v>
      </c>
      <c r="X68" s="107"/>
      <c r="Y68" s="113"/>
      <c r="Z68" s="107"/>
      <c r="AA68" s="107"/>
      <c r="AB68" s="107" t="s">
        <v>479</v>
      </c>
      <c r="AC68" s="107" t="s">
        <v>176</v>
      </c>
      <c r="AD68" s="126" t="s">
        <v>176</v>
      </c>
      <c r="AE68" s="107" t="s">
        <v>620</v>
      </c>
      <c r="AF68" s="107" t="s">
        <v>179</v>
      </c>
      <c r="AP68" s="107" t="s">
        <v>621</v>
      </c>
    </row>
    <row r="69" spans="1:47" ht="28.5" customHeight="1" x14ac:dyDescent="0.45">
      <c r="B69" s="107" t="s">
        <v>622</v>
      </c>
      <c r="C69" s="257" t="s">
        <v>623</v>
      </c>
      <c r="D69" s="107" t="s">
        <v>257</v>
      </c>
      <c r="E69" s="107" t="s">
        <v>257</v>
      </c>
      <c r="F69" s="107" t="s">
        <v>258</v>
      </c>
      <c r="G69" s="198" t="s">
        <v>624</v>
      </c>
      <c r="H69" s="107" t="s">
        <v>344</v>
      </c>
      <c r="M69" s="107" t="s">
        <v>174</v>
      </c>
      <c r="S69" s="107"/>
      <c r="T69" s="116"/>
      <c r="U69" s="116"/>
      <c r="V69" s="116"/>
      <c r="W69" s="116"/>
      <c r="X69" s="116" t="s">
        <v>174</v>
      </c>
      <c r="Y69" s="116"/>
      <c r="Z69" s="116"/>
      <c r="AA69" s="116"/>
    </row>
    <row r="70" spans="1:47" ht="28.5" hidden="1" customHeight="1" x14ac:dyDescent="0.45">
      <c r="A70" s="107">
        <v>55</v>
      </c>
      <c r="B70" s="183" t="s">
        <v>625</v>
      </c>
      <c r="C70" s="107" t="s">
        <v>626</v>
      </c>
      <c r="D70" s="107" t="s">
        <v>257</v>
      </c>
      <c r="E70" s="107" t="s">
        <v>257</v>
      </c>
      <c r="F70" s="107" t="s">
        <v>258</v>
      </c>
      <c r="G70" s="141" t="s">
        <v>627</v>
      </c>
      <c r="H70" s="121" t="s">
        <v>173</v>
      </c>
      <c r="I70" s="107" t="s">
        <v>509</v>
      </c>
      <c r="J70" s="107" t="s">
        <v>23</v>
      </c>
      <c r="O70" s="107" t="s">
        <v>174</v>
      </c>
      <c r="P70" s="107" t="s">
        <v>174</v>
      </c>
      <c r="R70" s="107" t="s">
        <v>174</v>
      </c>
      <c r="S70" s="107" t="s">
        <v>628</v>
      </c>
      <c r="T70" s="107" t="s">
        <v>295</v>
      </c>
      <c r="U70" s="107" t="s">
        <v>382</v>
      </c>
      <c r="V70" s="107"/>
      <c r="W70" s="107"/>
      <c r="X70" s="215" t="s">
        <v>174</v>
      </c>
      <c r="Y70" s="231"/>
      <c r="Z70" s="215" t="s">
        <v>174</v>
      </c>
      <c r="AA70" s="107"/>
      <c r="AB70" s="227" t="s">
        <v>253</v>
      </c>
      <c r="AC70" s="107" t="s">
        <v>332</v>
      </c>
      <c r="AD70" s="126" t="s">
        <v>332</v>
      </c>
      <c r="AE70" s="107" t="s">
        <v>263</v>
      </c>
      <c r="AF70" s="107" t="s">
        <v>179</v>
      </c>
      <c r="AG70" s="107" t="s">
        <v>629</v>
      </c>
      <c r="AP70" s="107" t="s">
        <v>313</v>
      </c>
    </row>
    <row r="71" spans="1:47" ht="28.5" hidden="1" customHeight="1" x14ac:dyDescent="0.45">
      <c r="B71" s="107" t="s">
        <v>630</v>
      </c>
      <c r="C71" s="107" t="s">
        <v>631</v>
      </c>
      <c r="D71" s="107" t="s">
        <v>632</v>
      </c>
      <c r="E71" s="107" t="s">
        <v>633</v>
      </c>
      <c r="F71" s="107" t="s">
        <v>634</v>
      </c>
      <c r="H71" s="107" t="s">
        <v>173</v>
      </c>
      <c r="S71" s="107"/>
      <c r="T71" s="116"/>
      <c r="U71" s="116"/>
      <c r="V71" s="116"/>
      <c r="W71" s="116"/>
      <c r="X71" s="116" t="s">
        <v>174</v>
      </c>
      <c r="Y71" s="116"/>
      <c r="Z71" s="116"/>
      <c r="AA71" s="116"/>
      <c r="AB71" s="107" t="s">
        <v>175</v>
      </c>
      <c r="AC71" s="107" t="s">
        <v>635</v>
      </c>
      <c r="AD71" s="126" t="s">
        <v>540</v>
      </c>
      <c r="AE71" s="107" t="s">
        <v>541</v>
      </c>
      <c r="AF71" s="107" t="s">
        <v>179</v>
      </c>
      <c r="AP71" s="107" t="s">
        <v>541</v>
      </c>
    </row>
    <row r="72" spans="1:47" ht="28.5" hidden="1" customHeight="1" x14ac:dyDescent="0.45">
      <c r="B72" s="107" t="s">
        <v>636</v>
      </c>
      <c r="C72" s="107" t="s">
        <v>637</v>
      </c>
      <c r="D72" s="107" t="s">
        <v>638</v>
      </c>
      <c r="F72" s="107" t="s">
        <v>639</v>
      </c>
      <c r="G72" s="198" t="s">
        <v>640</v>
      </c>
      <c r="H72" s="126" t="s">
        <v>221</v>
      </c>
      <c r="I72" s="107" t="s">
        <v>28</v>
      </c>
      <c r="K72" s="107" t="s">
        <v>174</v>
      </c>
      <c r="S72" s="107" t="s">
        <v>641</v>
      </c>
      <c r="T72" s="116"/>
      <c r="U72" s="116"/>
      <c r="V72" s="116"/>
      <c r="W72" s="116"/>
      <c r="X72" s="116"/>
      <c r="Y72" s="116"/>
      <c r="Z72" s="116"/>
      <c r="AA72" s="116"/>
    </row>
    <row r="73" spans="1:47" ht="28.5" hidden="1" customHeight="1" x14ac:dyDescent="0.45">
      <c r="A73" s="107">
        <v>58</v>
      </c>
      <c r="B73" s="211" t="s">
        <v>642</v>
      </c>
      <c r="C73" s="107" t="s">
        <v>643</v>
      </c>
      <c r="F73" s="107" t="s">
        <v>190</v>
      </c>
      <c r="G73" s="146" t="s">
        <v>644</v>
      </c>
      <c r="H73" s="107" t="s">
        <v>221</v>
      </c>
      <c r="I73" s="107" t="s">
        <v>28</v>
      </c>
      <c r="N73" s="113" t="s">
        <v>174</v>
      </c>
      <c r="S73" s="107" t="s">
        <v>645</v>
      </c>
      <c r="T73" s="107" t="s">
        <v>195</v>
      </c>
      <c r="U73" s="107" t="s">
        <v>214</v>
      </c>
      <c r="V73" s="107"/>
      <c r="W73" s="107"/>
      <c r="X73" s="107"/>
      <c r="Y73" s="113"/>
      <c r="Z73" s="107"/>
      <c r="AA73" s="107"/>
      <c r="AB73" s="107">
        <v>4</v>
      </c>
      <c r="AC73" s="107" t="s">
        <v>296</v>
      </c>
      <c r="AH73" s="107" t="s">
        <v>277</v>
      </c>
      <c r="AI73" s="107" t="s">
        <v>278</v>
      </c>
      <c r="AK73" s="107" t="s">
        <v>174</v>
      </c>
      <c r="AL73" s="107" t="s">
        <v>174</v>
      </c>
      <c r="AM73" s="107" t="s">
        <v>387</v>
      </c>
    </row>
    <row r="74" spans="1:47" ht="28.5" hidden="1" customHeight="1" x14ac:dyDescent="0.45">
      <c r="A74" s="107">
        <v>98</v>
      </c>
      <c r="B74" s="108" t="s">
        <v>646</v>
      </c>
      <c r="C74" s="107" t="s">
        <v>647</v>
      </c>
      <c r="F74" s="107" t="s">
        <v>190</v>
      </c>
      <c r="G74" s="107" t="s">
        <v>648</v>
      </c>
      <c r="H74" s="107" t="s">
        <v>192</v>
      </c>
      <c r="I74" s="107" t="s">
        <v>28</v>
      </c>
      <c r="L74" s="107" t="s">
        <v>174</v>
      </c>
      <c r="N74" s="113" t="s">
        <v>174</v>
      </c>
      <c r="S74" s="107" t="s">
        <v>649</v>
      </c>
      <c r="T74" s="107" t="s">
        <v>195</v>
      </c>
      <c r="U74" s="107"/>
      <c r="V74" s="107"/>
      <c r="W74" s="107"/>
      <c r="X74" s="107"/>
      <c r="Y74" s="113"/>
      <c r="Z74" s="107"/>
      <c r="AA74" s="107"/>
      <c r="AB74" s="107">
        <v>0</v>
      </c>
      <c r="AC74" s="107">
        <v>0</v>
      </c>
      <c r="AH74" s="107" t="s">
        <v>277</v>
      </c>
      <c r="AI74" s="107" t="s">
        <v>278</v>
      </c>
      <c r="AK74" s="107" t="s">
        <v>174</v>
      </c>
      <c r="AL74" s="107" t="s">
        <v>174</v>
      </c>
    </row>
    <row r="75" spans="1:47" ht="28.5" hidden="1" customHeight="1" x14ac:dyDescent="0.45">
      <c r="A75" s="112">
        <v>137</v>
      </c>
      <c r="B75" s="109" t="s">
        <v>650</v>
      </c>
      <c r="C75" s="112" t="s">
        <v>651</v>
      </c>
      <c r="D75" s="112"/>
      <c r="E75" s="112"/>
      <c r="F75" s="112" t="s">
        <v>190</v>
      </c>
      <c r="G75" s="112" t="s">
        <v>652</v>
      </c>
      <c r="H75" s="120" t="s">
        <v>653</v>
      </c>
      <c r="I75" s="112" t="s">
        <v>193</v>
      </c>
      <c r="J75" s="112"/>
      <c r="K75" s="112"/>
      <c r="L75" s="112" t="s">
        <v>174</v>
      </c>
      <c r="M75" s="112"/>
      <c r="N75" s="186"/>
      <c r="O75" s="112"/>
      <c r="P75" s="112"/>
      <c r="Q75" s="112"/>
      <c r="R75" s="112"/>
      <c r="S75" s="107" t="s">
        <v>654</v>
      </c>
      <c r="T75" s="121" t="s">
        <v>392</v>
      </c>
      <c r="U75" s="107" t="s">
        <v>214</v>
      </c>
      <c r="V75" s="107"/>
      <c r="W75" s="107" t="s">
        <v>174</v>
      </c>
      <c r="X75" s="107" t="s">
        <v>174</v>
      </c>
      <c r="Y75" s="113"/>
      <c r="Z75" s="107"/>
      <c r="AA75" s="107"/>
      <c r="AB75" s="112">
        <v>3</v>
      </c>
      <c r="AC75" s="112" t="s">
        <v>655</v>
      </c>
      <c r="AD75" s="112"/>
      <c r="AE75" s="112"/>
      <c r="AF75" s="112"/>
      <c r="AG75" s="112"/>
      <c r="AH75" s="112"/>
      <c r="AI75" s="112"/>
      <c r="AJ75" s="112"/>
      <c r="AK75" s="112"/>
      <c r="AL75" s="112"/>
      <c r="AM75" s="112"/>
      <c r="AN75" s="112"/>
      <c r="AO75" s="112"/>
      <c r="AP75" s="112"/>
      <c r="AQ75" s="112"/>
      <c r="AR75" s="112"/>
      <c r="AS75" s="112"/>
      <c r="AT75" s="112"/>
      <c r="AU75" s="112"/>
    </row>
    <row r="76" spans="1:47" ht="28.5" hidden="1" customHeight="1" x14ac:dyDescent="0.45">
      <c r="A76" s="107">
        <v>62</v>
      </c>
      <c r="B76" s="108" t="s">
        <v>656</v>
      </c>
      <c r="C76" s="107" t="s">
        <v>657</v>
      </c>
      <c r="F76" s="107" t="s">
        <v>190</v>
      </c>
      <c r="G76" s="180" t="s">
        <v>658</v>
      </c>
      <c r="H76" s="107" t="s">
        <v>192</v>
      </c>
      <c r="I76" s="107" t="s">
        <v>26</v>
      </c>
      <c r="M76" s="107" t="s">
        <v>174</v>
      </c>
      <c r="N76" s="113" t="s">
        <v>174</v>
      </c>
      <c r="S76" s="107" t="s">
        <v>659</v>
      </c>
      <c r="T76" s="107" t="s">
        <v>195</v>
      </c>
      <c r="U76" s="107" t="s">
        <v>214</v>
      </c>
      <c r="V76" s="107"/>
      <c r="W76" s="107"/>
      <c r="X76" s="107" t="s">
        <v>275</v>
      </c>
      <c r="Y76" s="113"/>
      <c r="Z76" s="107"/>
      <c r="AA76" s="107"/>
      <c r="AB76" s="107">
        <v>3</v>
      </c>
      <c r="AC76" s="107" t="s">
        <v>176</v>
      </c>
      <c r="AH76" s="107" t="s">
        <v>277</v>
      </c>
      <c r="AI76" s="107" t="s">
        <v>278</v>
      </c>
      <c r="AK76" s="107" t="s">
        <v>174</v>
      </c>
      <c r="AL76" s="107" t="s">
        <v>174</v>
      </c>
      <c r="AM76" s="107" t="s">
        <v>279</v>
      </c>
    </row>
    <row r="77" spans="1:47" ht="28.5" hidden="1" customHeight="1" x14ac:dyDescent="0.45">
      <c r="A77" s="107">
        <v>74</v>
      </c>
      <c r="B77" s="214" t="s">
        <v>660</v>
      </c>
      <c r="C77" s="107" t="s">
        <v>661</v>
      </c>
      <c r="F77" s="107" t="s">
        <v>190</v>
      </c>
      <c r="G77" s="107" t="s">
        <v>662</v>
      </c>
      <c r="H77" s="126" t="s">
        <v>221</v>
      </c>
      <c r="I77" s="107" t="s">
        <v>193</v>
      </c>
      <c r="L77" s="107" t="s">
        <v>174</v>
      </c>
      <c r="S77" s="107" t="s">
        <v>663</v>
      </c>
      <c r="T77" s="107" t="s">
        <v>195</v>
      </c>
      <c r="U77" s="107" t="s">
        <v>214</v>
      </c>
      <c r="V77" s="107"/>
      <c r="W77" s="107"/>
      <c r="X77" s="107"/>
      <c r="Y77" s="113"/>
      <c r="Z77" s="107"/>
      <c r="AA77" s="107"/>
      <c r="AB77" s="107">
        <v>3</v>
      </c>
      <c r="AC77" s="107" t="s">
        <v>245</v>
      </c>
      <c r="AH77" s="107" t="s">
        <v>320</v>
      </c>
      <c r="AI77" s="107" t="s">
        <v>278</v>
      </c>
      <c r="AK77" s="107" t="s">
        <v>174</v>
      </c>
      <c r="AL77" s="107" t="s">
        <v>174</v>
      </c>
      <c r="AM77" s="107" t="s">
        <v>664</v>
      </c>
    </row>
    <row r="78" spans="1:47" ht="28.5" hidden="1" customHeight="1" x14ac:dyDescent="0.5">
      <c r="B78" s="107" t="s">
        <v>665</v>
      </c>
      <c r="C78" s="107" t="s">
        <v>666</v>
      </c>
      <c r="D78" s="217" t="s">
        <v>667</v>
      </c>
      <c r="E78" s="107" t="s">
        <v>363</v>
      </c>
      <c r="F78" s="107" t="s">
        <v>364</v>
      </c>
      <c r="G78" s="198" t="s">
        <v>575</v>
      </c>
      <c r="H78" s="107" t="s">
        <v>173</v>
      </c>
      <c r="S78" s="107"/>
      <c r="T78" s="116"/>
      <c r="U78" s="116"/>
      <c r="V78" s="116"/>
      <c r="W78" s="116"/>
      <c r="X78" s="116" t="s">
        <v>174</v>
      </c>
      <c r="Y78" s="116"/>
      <c r="Z78" s="116"/>
      <c r="AA78" s="116"/>
      <c r="AB78" s="107" t="s">
        <v>668</v>
      </c>
      <c r="AC78" s="107" t="s">
        <v>669</v>
      </c>
      <c r="AF78" s="107" t="s">
        <v>179</v>
      </c>
      <c r="AP78" s="107" t="s">
        <v>180</v>
      </c>
    </row>
    <row r="79" spans="1:47" ht="28.5" hidden="1" customHeight="1" x14ac:dyDescent="0.5">
      <c r="B79" s="107" t="s">
        <v>670</v>
      </c>
      <c r="C79" s="107" t="s">
        <v>671</v>
      </c>
      <c r="D79" s="217" t="s">
        <v>672</v>
      </c>
      <c r="E79" s="107" t="s">
        <v>363</v>
      </c>
      <c r="F79" s="107" t="s">
        <v>364</v>
      </c>
      <c r="G79" s="198" t="s">
        <v>575</v>
      </c>
      <c r="H79" s="107" t="s">
        <v>173</v>
      </c>
      <c r="S79" s="107"/>
      <c r="T79" s="116"/>
      <c r="U79" s="116"/>
      <c r="V79" s="116"/>
      <c r="W79" s="116" t="s">
        <v>174</v>
      </c>
      <c r="X79" s="116"/>
      <c r="Y79" s="116"/>
      <c r="Z79" s="116"/>
      <c r="AA79" s="116"/>
      <c r="AB79" s="107" t="s">
        <v>668</v>
      </c>
      <c r="AC79" s="107" t="s">
        <v>669</v>
      </c>
      <c r="AF79" s="107" t="s">
        <v>179</v>
      </c>
      <c r="AG79" s="192"/>
      <c r="AP79" s="107" t="s">
        <v>180</v>
      </c>
    </row>
    <row r="80" spans="1:47" ht="28.5" hidden="1" customHeight="1" x14ac:dyDescent="0.45">
      <c r="A80" s="107">
        <v>85</v>
      </c>
      <c r="B80" s="183" t="s">
        <v>673</v>
      </c>
      <c r="C80" s="107" t="s">
        <v>674</v>
      </c>
      <c r="F80" s="107" t="s">
        <v>190</v>
      </c>
      <c r="G80" s="180" t="s">
        <v>675</v>
      </c>
      <c r="H80" s="121" t="s">
        <v>210</v>
      </c>
      <c r="I80" s="107" t="s">
        <v>193</v>
      </c>
      <c r="L80" s="107" t="s">
        <v>174</v>
      </c>
      <c r="S80" s="107" t="s">
        <v>676</v>
      </c>
      <c r="T80" s="107" t="s">
        <v>318</v>
      </c>
      <c r="U80" s="107" t="s">
        <v>274</v>
      </c>
      <c r="V80" s="107"/>
      <c r="W80" s="107" t="s">
        <v>275</v>
      </c>
      <c r="X80" s="107"/>
      <c r="Y80" s="113"/>
      <c r="Z80" s="107"/>
      <c r="AA80" s="107"/>
      <c r="AG80" s="192"/>
      <c r="AJ80" s="107" t="s">
        <v>677</v>
      </c>
    </row>
    <row r="81" spans="1:47" ht="28.5" hidden="1" customHeight="1" x14ac:dyDescent="0.45">
      <c r="B81" s="107" t="s">
        <v>678</v>
      </c>
      <c r="C81" s="107" t="s">
        <v>679</v>
      </c>
      <c r="D81" s="107" t="s">
        <v>680</v>
      </c>
      <c r="E81" s="107" t="s">
        <v>681</v>
      </c>
      <c r="F81" s="107" t="s">
        <v>355</v>
      </c>
      <c r="G81" s="107" t="s">
        <v>682</v>
      </c>
      <c r="H81" s="107" t="s">
        <v>486</v>
      </c>
      <c r="I81" s="107" t="s">
        <v>28</v>
      </c>
      <c r="Q81" s="107" t="s">
        <v>174</v>
      </c>
      <c r="S81" s="107"/>
      <c r="T81" s="116"/>
      <c r="U81" s="116"/>
      <c r="V81" s="116"/>
      <c r="W81" s="116"/>
      <c r="X81" s="116"/>
      <c r="Y81" s="116" t="s">
        <v>174</v>
      </c>
      <c r="Z81" s="116"/>
      <c r="AA81" s="116"/>
      <c r="AB81" s="107" t="s">
        <v>253</v>
      </c>
      <c r="AC81" s="107" t="s">
        <v>183</v>
      </c>
      <c r="AD81" s="126" t="s">
        <v>183</v>
      </c>
      <c r="AE81" s="107" t="s">
        <v>359</v>
      </c>
      <c r="AG81" s="192"/>
      <c r="AP81" s="107" t="s">
        <v>683</v>
      </c>
    </row>
    <row r="82" spans="1:47" ht="28.5" hidden="1" customHeight="1" x14ac:dyDescent="0.45">
      <c r="A82" s="107">
        <v>113</v>
      </c>
      <c r="B82" s="108" t="s">
        <v>684</v>
      </c>
      <c r="C82" s="107" t="s">
        <v>685</v>
      </c>
      <c r="F82" s="107" t="s">
        <v>190</v>
      </c>
      <c r="G82" s="107" t="s">
        <v>686</v>
      </c>
      <c r="H82" s="121" t="s">
        <v>221</v>
      </c>
      <c r="I82" s="107" t="s">
        <v>21</v>
      </c>
      <c r="N82" s="113" t="s">
        <v>174</v>
      </c>
      <c r="P82" s="107" t="s">
        <v>174</v>
      </c>
      <c r="S82" s="107" t="s">
        <v>687</v>
      </c>
      <c r="T82" s="107"/>
      <c r="U82" s="107"/>
      <c r="V82" s="107"/>
      <c r="W82" s="107"/>
      <c r="X82" s="107"/>
      <c r="Y82" s="113"/>
      <c r="Z82" s="107"/>
      <c r="AA82" s="107"/>
      <c r="AB82" s="107">
        <v>5</v>
      </c>
      <c r="AC82" s="107" t="s">
        <v>688</v>
      </c>
      <c r="AG82" s="192"/>
      <c r="AH82" s="107" t="s">
        <v>277</v>
      </c>
      <c r="AI82" s="107" t="s">
        <v>278</v>
      </c>
      <c r="AL82" s="107" t="s">
        <v>174</v>
      </c>
      <c r="AM82" s="107" t="s">
        <v>387</v>
      </c>
    </row>
    <row r="83" spans="1:47" ht="28.5" hidden="1" customHeight="1" x14ac:dyDescent="0.45">
      <c r="A83" s="107">
        <v>106</v>
      </c>
      <c r="B83" s="183" t="s">
        <v>689</v>
      </c>
      <c r="C83" s="107" t="s">
        <v>690</v>
      </c>
      <c r="F83" s="107" t="s">
        <v>190</v>
      </c>
      <c r="G83" s="107" t="s">
        <v>691</v>
      </c>
      <c r="H83" s="121" t="s">
        <v>221</v>
      </c>
      <c r="I83" s="107" t="s">
        <v>21</v>
      </c>
      <c r="J83" s="107" t="s">
        <v>25</v>
      </c>
      <c r="L83" s="107" t="s">
        <v>174</v>
      </c>
      <c r="P83" s="107" t="s">
        <v>174</v>
      </c>
      <c r="S83" s="107" t="s">
        <v>692</v>
      </c>
      <c r="T83" s="107"/>
      <c r="U83" s="107"/>
      <c r="V83" s="107"/>
      <c r="W83" s="107"/>
      <c r="X83" s="107"/>
      <c r="Y83" s="113"/>
      <c r="Z83" s="107"/>
      <c r="AA83" s="107"/>
      <c r="AB83" s="107">
        <v>0</v>
      </c>
      <c r="AC83" s="107" t="s">
        <v>693</v>
      </c>
      <c r="AH83" s="107" t="s">
        <v>277</v>
      </c>
      <c r="AI83" s="107" t="s">
        <v>278</v>
      </c>
      <c r="AK83" s="107" t="s">
        <v>174</v>
      </c>
      <c r="AL83" s="107" t="s">
        <v>174</v>
      </c>
      <c r="AM83" s="107" t="s">
        <v>449</v>
      </c>
    </row>
    <row r="84" spans="1:47" ht="28.5" hidden="1" customHeight="1" x14ac:dyDescent="0.4">
      <c r="A84" s="107">
        <v>120</v>
      </c>
      <c r="B84" s="108" t="s">
        <v>694</v>
      </c>
      <c r="C84" s="107" t="s">
        <v>695</v>
      </c>
      <c r="E84" s="140" t="s">
        <v>363</v>
      </c>
      <c r="F84" s="107" t="s">
        <v>190</v>
      </c>
      <c r="G84" s="146" t="s">
        <v>696</v>
      </c>
      <c r="H84" s="121" t="s">
        <v>221</v>
      </c>
      <c r="I84" s="107" t="s">
        <v>28</v>
      </c>
      <c r="J84" s="107" t="s">
        <v>21</v>
      </c>
      <c r="L84" s="107" t="s">
        <v>174</v>
      </c>
      <c r="P84" s="107" t="s">
        <v>174</v>
      </c>
      <c r="S84" s="107" t="s">
        <v>697</v>
      </c>
      <c r="T84" s="107" t="s">
        <v>318</v>
      </c>
      <c r="U84" s="107" t="s">
        <v>214</v>
      </c>
      <c r="V84" s="107"/>
      <c r="W84" s="107" t="s">
        <v>174</v>
      </c>
      <c r="X84" s="107"/>
      <c r="Y84" s="113"/>
      <c r="Z84" s="107"/>
      <c r="AA84" s="107"/>
      <c r="AB84" s="107">
        <v>4</v>
      </c>
      <c r="AC84" s="107" t="s">
        <v>698</v>
      </c>
      <c r="AE84" s="140" t="s">
        <v>198</v>
      </c>
      <c r="AF84" s="140"/>
      <c r="AH84" s="107" t="s">
        <v>277</v>
      </c>
      <c r="AI84" s="107" t="s">
        <v>278</v>
      </c>
      <c r="AK84" s="107" t="s">
        <v>174</v>
      </c>
      <c r="AM84" s="107" t="s">
        <v>387</v>
      </c>
    </row>
    <row r="85" spans="1:47" ht="28.5" hidden="1" customHeight="1" x14ac:dyDescent="0.45">
      <c r="B85" s="199" t="s">
        <v>699</v>
      </c>
      <c r="C85" s="107" t="s">
        <v>700</v>
      </c>
      <c r="D85" s="107" t="s">
        <v>402</v>
      </c>
      <c r="F85" s="107" t="s">
        <v>227</v>
      </c>
      <c r="G85" s="198" t="s">
        <v>701</v>
      </c>
      <c r="H85" s="107" t="s">
        <v>210</v>
      </c>
      <c r="I85" s="107" t="s">
        <v>22</v>
      </c>
      <c r="Q85" s="107" t="s">
        <v>174</v>
      </c>
      <c r="S85" s="107"/>
      <c r="T85" s="116"/>
      <c r="U85" s="116"/>
      <c r="V85" s="116"/>
      <c r="W85" s="239" t="s">
        <v>174</v>
      </c>
      <c r="X85" s="239" t="s">
        <v>174</v>
      </c>
      <c r="Y85" s="116"/>
      <c r="Z85" s="116"/>
      <c r="AA85" s="116"/>
      <c r="AB85" s="126" t="s">
        <v>253</v>
      </c>
      <c r="AC85" s="107" t="s">
        <v>332</v>
      </c>
      <c r="AD85" s="126" t="s">
        <v>702</v>
      </c>
      <c r="AE85" s="107" t="s">
        <v>455</v>
      </c>
      <c r="AF85" s="107" t="s">
        <v>179</v>
      </c>
      <c r="AP85" s="107" t="s">
        <v>206</v>
      </c>
    </row>
    <row r="86" spans="1:47" ht="28.5" hidden="1" customHeight="1" x14ac:dyDescent="0.45">
      <c r="A86" s="107">
        <v>134</v>
      </c>
      <c r="B86" s="108" t="s">
        <v>703</v>
      </c>
      <c r="C86" s="107" t="s">
        <v>704</v>
      </c>
      <c r="F86" s="107" t="s">
        <v>190</v>
      </c>
      <c r="G86" s="107" t="s">
        <v>705</v>
      </c>
      <c r="H86" s="121" t="s">
        <v>221</v>
      </c>
      <c r="I86" s="107" t="s">
        <v>28</v>
      </c>
      <c r="J86" s="107" t="s">
        <v>592</v>
      </c>
      <c r="L86" s="107" t="s">
        <v>174</v>
      </c>
      <c r="S86" s="107" t="s">
        <v>706</v>
      </c>
      <c r="T86" s="107" t="s">
        <v>318</v>
      </c>
      <c r="U86" s="107" t="s">
        <v>274</v>
      </c>
      <c r="V86" s="107" t="s">
        <v>275</v>
      </c>
      <c r="W86" s="107" t="s">
        <v>275</v>
      </c>
      <c r="X86" s="107" t="s">
        <v>275</v>
      </c>
      <c r="Y86" s="113"/>
      <c r="Z86" s="107"/>
      <c r="AA86" s="107"/>
      <c r="AB86" s="107">
        <v>3</v>
      </c>
      <c r="AC86" s="107" t="s">
        <v>707</v>
      </c>
      <c r="AN86" s="107" t="s">
        <v>174</v>
      </c>
    </row>
    <row r="87" spans="1:47" ht="28.5" hidden="1" customHeight="1" x14ac:dyDescent="0.45">
      <c r="B87" s="183" t="s">
        <v>708</v>
      </c>
      <c r="C87" s="107" t="s">
        <v>709</v>
      </c>
      <c r="D87" s="107" t="s">
        <v>710</v>
      </c>
      <c r="F87" s="107" t="s">
        <v>711</v>
      </c>
      <c r="G87" s="141" t="s">
        <v>712</v>
      </c>
      <c r="H87" s="121" t="s">
        <v>713</v>
      </c>
      <c r="I87" s="107" t="s">
        <v>25</v>
      </c>
      <c r="L87" s="107" t="s">
        <v>174</v>
      </c>
      <c r="S87" s="107"/>
      <c r="T87" s="107"/>
      <c r="U87" s="107"/>
      <c r="V87" s="107"/>
      <c r="W87" s="107" t="s">
        <v>174</v>
      </c>
      <c r="X87" s="107"/>
      <c r="Y87" s="113"/>
      <c r="Z87" s="107"/>
      <c r="AA87" s="107"/>
      <c r="AB87" s="107" t="s">
        <v>253</v>
      </c>
      <c r="AC87" s="107" t="s">
        <v>332</v>
      </c>
      <c r="AD87" s="126" t="s">
        <v>332</v>
      </c>
      <c r="AE87" s="107" t="s">
        <v>714</v>
      </c>
      <c r="AF87" s="107" t="s">
        <v>179</v>
      </c>
    </row>
    <row r="88" spans="1:47" ht="28.5" hidden="1" customHeight="1" x14ac:dyDescent="0.45">
      <c r="A88" s="121">
        <v>3</v>
      </c>
      <c r="B88" s="183" t="s">
        <v>715</v>
      </c>
      <c r="C88" s="121" t="s">
        <v>716</v>
      </c>
      <c r="D88" s="121" t="s">
        <v>717</v>
      </c>
      <c r="E88" s="121" t="s">
        <v>718</v>
      </c>
      <c r="F88" s="121" t="s">
        <v>719</v>
      </c>
      <c r="G88" s="142" t="s">
        <v>720</v>
      </c>
      <c r="H88" s="121" t="s">
        <v>713</v>
      </c>
      <c r="I88" s="121" t="s">
        <v>28</v>
      </c>
      <c r="J88" s="121"/>
      <c r="K88" s="121"/>
      <c r="L88" s="121"/>
      <c r="M88" s="121"/>
      <c r="N88" s="123"/>
      <c r="O88" s="121"/>
      <c r="P88" s="121"/>
      <c r="Q88" s="121" t="s">
        <v>174</v>
      </c>
      <c r="R88" s="121"/>
      <c r="S88" s="121" t="s">
        <v>721</v>
      </c>
      <c r="T88" s="121" t="s">
        <v>515</v>
      </c>
      <c r="U88" s="121" t="s">
        <v>382</v>
      </c>
      <c r="V88" s="121"/>
      <c r="W88" s="121"/>
      <c r="X88" s="121"/>
      <c r="Y88" s="123" t="s">
        <v>174</v>
      </c>
      <c r="Z88" s="121"/>
      <c r="AA88" s="121"/>
      <c r="AB88" s="107" t="s">
        <v>253</v>
      </c>
      <c r="AC88" s="107" t="s">
        <v>332</v>
      </c>
      <c r="AD88" s="126" t="s">
        <v>332</v>
      </c>
      <c r="AE88" s="121" t="s">
        <v>722</v>
      </c>
      <c r="AF88" s="121" t="s">
        <v>179</v>
      </c>
      <c r="AG88" s="121" t="s">
        <v>723</v>
      </c>
      <c r="AH88" s="121"/>
      <c r="AI88" s="121"/>
      <c r="AJ88" s="121"/>
      <c r="AK88" s="121"/>
      <c r="AL88" s="121"/>
      <c r="AM88" s="121"/>
      <c r="AN88" s="121"/>
      <c r="AO88" s="121"/>
      <c r="AP88" s="121"/>
      <c r="AQ88" s="121"/>
      <c r="AR88" s="121"/>
      <c r="AS88" s="121"/>
      <c r="AT88" s="121"/>
      <c r="AU88" s="121"/>
    </row>
    <row r="89" spans="1:47" ht="28.5" hidden="1" customHeight="1" x14ac:dyDescent="0.45">
      <c r="A89" s="107">
        <v>60</v>
      </c>
      <c r="B89" s="108" t="s">
        <v>724</v>
      </c>
      <c r="C89" s="107" t="s">
        <v>725</v>
      </c>
      <c r="F89" s="107" t="s">
        <v>190</v>
      </c>
      <c r="G89" s="146" t="s">
        <v>726</v>
      </c>
      <c r="H89" s="107" t="s">
        <v>192</v>
      </c>
      <c r="I89" s="107" t="s">
        <v>26</v>
      </c>
      <c r="J89" s="107" t="s">
        <v>25</v>
      </c>
      <c r="L89" s="107" t="s">
        <v>174</v>
      </c>
      <c r="S89" s="107" t="s">
        <v>727</v>
      </c>
      <c r="T89" s="107" t="s">
        <v>195</v>
      </c>
      <c r="U89" s="107" t="s">
        <v>478</v>
      </c>
      <c r="V89" s="107"/>
      <c r="W89" s="107"/>
      <c r="X89" s="107"/>
      <c r="Y89" s="113"/>
      <c r="Z89" s="107"/>
      <c r="AA89" s="107"/>
      <c r="AB89" s="107">
        <v>6</v>
      </c>
      <c r="AC89" s="107" t="s">
        <v>728</v>
      </c>
      <c r="AH89" s="107" t="s">
        <v>277</v>
      </c>
      <c r="AI89" s="107" t="s">
        <v>278</v>
      </c>
      <c r="AK89" s="107" t="s">
        <v>174</v>
      </c>
      <c r="AL89" s="107" t="s">
        <v>174</v>
      </c>
      <c r="AM89" s="107" t="s">
        <v>449</v>
      </c>
    </row>
    <row r="90" spans="1:47" ht="28.5" hidden="1" customHeight="1" x14ac:dyDescent="0.4">
      <c r="A90" s="107">
        <v>38</v>
      </c>
      <c r="B90" s="235" t="s">
        <v>729</v>
      </c>
      <c r="C90" s="140" t="s">
        <v>730</v>
      </c>
      <c r="E90" s="140" t="s">
        <v>183</v>
      </c>
      <c r="F90" s="140" t="s">
        <v>731</v>
      </c>
      <c r="G90" s="145" t="s">
        <v>732</v>
      </c>
      <c r="H90" s="107" t="s">
        <v>210</v>
      </c>
      <c r="I90" s="107" t="s">
        <v>21</v>
      </c>
      <c r="P90" s="107" t="s">
        <v>174</v>
      </c>
      <c r="S90" s="107" t="s">
        <v>733</v>
      </c>
      <c r="T90" s="107" t="s">
        <v>493</v>
      </c>
      <c r="U90" s="107" t="s">
        <v>494</v>
      </c>
      <c r="V90" s="107" t="s">
        <v>285</v>
      </c>
      <c r="W90" s="107"/>
      <c r="X90" s="228" t="s">
        <v>174</v>
      </c>
      <c r="Y90" s="228"/>
      <c r="Z90" s="228" t="s">
        <v>275</v>
      </c>
      <c r="AA90" s="107"/>
      <c r="AB90" s="232" t="s">
        <v>261</v>
      </c>
      <c r="AC90" s="107" t="s">
        <v>734</v>
      </c>
      <c r="AD90" s="126" t="s">
        <v>385</v>
      </c>
      <c r="AF90" s="107" t="s">
        <v>4</v>
      </c>
      <c r="AG90" s="140" t="s">
        <v>471</v>
      </c>
      <c r="AH90" s="140" t="s">
        <v>245</v>
      </c>
      <c r="AI90" s="140" t="s">
        <v>198</v>
      </c>
      <c r="AJ90" s="107" t="s">
        <v>735</v>
      </c>
      <c r="AK90" s="107" t="s">
        <v>377</v>
      </c>
      <c r="AL90" s="107" t="s">
        <v>558</v>
      </c>
      <c r="AN90" s="107" t="s">
        <v>174</v>
      </c>
      <c r="AO90" s="107" t="s">
        <v>387</v>
      </c>
    </row>
    <row r="91" spans="1:47" ht="28.5" customHeight="1" x14ac:dyDescent="0.45">
      <c r="B91" s="107" t="s">
        <v>736</v>
      </c>
      <c r="C91" s="107" t="s">
        <v>737</v>
      </c>
      <c r="D91" s="107" t="s">
        <v>402</v>
      </c>
      <c r="E91" s="107" t="s">
        <v>402</v>
      </c>
      <c r="F91" s="107" t="s">
        <v>738</v>
      </c>
      <c r="G91" s="107" t="s">
        <v>739</v>
      </c>
      <c r="H91" s="107" t="s">
        <v>344</v>
      </c>
      <c r="K91" s="107" t="s">
        <v>174</v>
      </c>
      <c r="S91" s="107"/>
      <c r="T91" s="116"/>
      <c r="U91" s="116"/>
      <c r="V91" s="116"/>
      <c r="W91" s="116"/>
      <c r="X91" s="116" t="s">
        <v>174</v>
      </c>
      <c r="Y91" s="116"/>
      <c r="Z91" s="116"/>
      <c r="AA91" s="116"/>
      <c r="AC91" s="107" t="s">
        <v>332</v>
      </c>
    </row>
    <row r="92" spans="1:47" ht="28.5" customHeight="1" x14ac:dyDescent="0.4">
      <c r="A92" s="107">
        <v>43</v>
      </c>
      <c r="B92" s="207" t="s">
        <v>740</v>
      </c>
      <c r="C92" s="140" t="s">
        <v>741</v>
      </c>
      <c r="E92" s="140" t="s">
        <v>458</v>
      </c>
      <c r="F92" s="140"/>
      <c r="G92" s="189" t="s">
        <v>742</v>
      </c>
      <c r="H92" s="126" t="s">
        <v>344</v>
      </c>
      <c r="I92" s="107" t="s">
        <v>461</v>
      </c>
      <c r="M92" s="107" t="s">
        <v>174</v>
      </c>
      <c r="O92" s="107" t="s">
        <v>174</v>
      </c>
      <c r="P92" s="107" t="s">
        <v>174</v>
      </c>
      <c r="R92" s="107" t="s">
        <v>174</v>
      </c>
      <c r="S92" s="107" t="s">
        <v>743</v>
      </c>
      <c r="T92" s="107" t="s">
        <v>463</v>
      </c>
      <c r="U92" s="107"/>
      <c r="V92" s="107" t="s">
        <v>285</v>
      </c>
      <c r="W92" s="107" t="s">
        <v>275</v>
      </c>
      <c r="X92" s="107"/>
      <c r="Y92" s="113"/>
      <c r="Z92" s="107" t="s">
        <v>275</v>
      </c>
      <c r="AA92" s="107"/>
      <c r="AB92" s="143" t="s">
        <v>261</v>
      </c>
      <c r="AG92" s="140" t="s">
        <v>471</v>
      </c>
      <c r="AH92" s="140" t="s">
        <v>332</v>
      </c>
      <c r="AI92" s="140" t="s">
        <v>744</v>
      </c>
      <c r="AJ92" s="107" t="s">
        <v>465</v>
      </c>
    </row>
    <row r="93" spans="1:47" ht="28.5" hidden="1" customHeight="1" x14ac:dyDescent="0.5">
      <c r="B93" s="107" t="s">
        <v>745</v>
      </c>
      <c r="C93" s="107" t="s">
        <v>746</v>
      </c>
      <c r="D93" s="107" t="s">
        <v>747</v>
      </c>
      <c r="F93" s="107" t="s">
        <v>606</v>
      </c>
      <c r="G93" s="217" t="s">
        <v>748</v>
      </c>
      <c r="H93" s="107" t="s">
        <v>221</v>
      </c>
      <c r="M93" s="107" t="s">
        <v>174</v>
      </c>
      <c r="O93" s="107" t="s">
        <v>174</v>
      </c>
      <c r="R93" s="107" t="s">
        <v>174</v>
      </c>
      <c r="S93" s="107"/>
      <c r="T93" s="116"/>
      <c r="U93" s="116"/>
      <c r="V93" s="116"/>
      <c r="W93" s="116"/>
      <c r="X93" s="116"/>
      <c r="Y93" s="116"/>
      <c r="Z93" s="116"/>
      <c r="AA93" s="116"/>
    </row>
    <row r="94" spans="1:47" ht="27.75" hidden="1" customHeight="1" x14ac:dyDescent="0.5">
      <c r="B94" s="107" t="s">
        <v>749</v>
      </c>
      <c r="C94" s="216" t="s">
        <v>750</v>
      </c>
      <c r="D94" s="107" t="s">
        <v>502</v>
      </c>
      <c r="F94" s="107" t="s">
        <v>599</v>
      </c>
      <c r="G94" s="217" t="s">
        <v>751</v>
      </c>
      <c r="H94" s="107" t="s">
        <v>221</v>
      </c>
      <c r="L94" s="107" t="s">
        <v>174</v>
      </c>
      <c r="M94" s="107" t="s">
        <v>174</v>
      </c>
      <c r="O94" s="107" t="s">
        <v>174</v>
      </c>
      <c r="R94" s="107" t="s">
        <v>174</v>
      </c>
      <c r="S94" s="107"/>
      <c r="T94" s="116"/>
      <c r="U94" s="116"/>
      <c r="V94" s="116"/>
      <c r="W94" s="116"/>
      <c r="X94" s="116"/>
      <c r="Y94" s="116"/>
      <c r="Z94" s="116"/>
      <c r="AA94" s="116"/>
    </row>
    <row r="95" spans="1:47" ht="28.5" hidden="1" customHeight="1" x14ac:dyDescent="0.45">
      <c r="A95" s="107">
        <v>108</v>
      </c>
      <c r="B95" s="108" t="s">
        <v>752</v>
      </c>
      <c r="C95" s="107" t="s">
        <v>753</v>
      </c>
      <c r="F95" s="107" t="s">
        <v>190</v>
      </c>
      <c r="G95" s="107" t="s">
        <v>754</v>
      </c>
      <c r="H95" s="121" t="s">
        <v>221</v>
      </c>
      <c r="I95" s="107" t="s">
        <v>193</v>
      </c>
      <c r="J95" s="107" t="s">
        <v>21</v>
      </c>
      <c r="L95" s="107" t="s">
        <v>174</v>
      </c>
      <c r="P95" s="107" t="s">
        <v>174</v>
      </c>
      <c r="S95" s="107" t="s">
        <v>755</v>
      </c>
      <c r="T95" s="107"/>
      <c r="U95" s="107"/>
      <c r="V95" s="107"/>
      <c r="W95" s="107"/>
      <c r="X95" s="107"/>
      <c r="Y95" s="113"/>
      <c r="Z95" s="107"/>
      <c r="AA95" s="107"/>
      <c r="AB95" s="107">
        <v>4</v>
      </c>
      <c r="AC95" s="107" t="s">
        <v>245</v>
      </c>
      <c r="AH95" s="107" t="s">
        <v>277</v>
      </c>
      <c r="AI95" s="107" t="s">
        <v>278</v>
      </c>
      <c r="AK95" s="107" t="s">
        <v>174</v>
      </c>
      <c r="AM95" s="107" t="s">
        <v>387</v>
      </c>
    </row>
    <row r="96" spans="1:47" ht="28.5" hidden="1" customHeight="1" x14ac:dyDescent="0.45">
      <c r="A96" s="121">
        <v>77</v>
      </c>
      <c r="B96" s="214" t="s">
        <v>756</v>
      </c>
      <c r="C96" s="121" t="s">
        <v>757</v>
      </c>
      <c r="D96" s="121"/>
      <c r="E96" s="121"/>
      <c r="F96" s="121" t="s">
        <v>190</v>
      </c>
      <c r="G96" s="121" t="s">
        <v>758</v>
      </c>
      <c r="H96" s="121" t="s">
        <v>221</v>
      </c>
      <c r="I96" s="121" t="s">
        <v>193</v>
      </c>
      <c r="J96" s="121"/>
      <c r="K96" s="121"/>
      <c r="L96" s="121" t="s">
        <v>174</v>
      </c>
      <c r="M96" s="121"/>
      <c r="N96" s="123"/>
      <c r="O96" s="121"/>
      <c r="P96" s="121"/>
      <c r="Q96" s="121"/>
      <c r="R96" s="121"/>
      <c r="S96" s="121" t="s">
        <v>759</v>
      </c>
      <c r="T96" s="121" t="s">
        <v>295</v>
      </c>
      <c r="U96" s="121" t="s">
        <v>274</v>
      </c>
      <c r="V96" s="121"/>
      <c r="W96" s="121"/>
      <c r="X96" s="121"/>
      <c r="Y96" s="123"/>
      <c r="Z96" s="121"/>
      <c r="AA96" s="121"/>
      <c r="AB96" s="121"/>
      <c r="AC96" s="121"/>
      <c r="AD96" s="121"/>
      <c r="AE96" s="121"/>
      <c r="AF96" s="121"/>
      <c r="AG96" s="121"/>
      <c r="AH96" s="121"/>
      <c r="AI96" s="121"/>
      <c r="AJ96" s="121" t="s">
        <v>760</v>
      </c>
      <c r="AK96" s="121" t="s">
        <v>277</v>
      </c>
      <c r="AL96" s="121" t="s">
        <v>351</v>
      </c>
      <c r="AM96" s="121"/>
      <c r="AN96" s="121" t="s">
        <v>174</v>
      </c>
      <c r="AO96" s="121" t="s">
        <v>387</v>
      </c>
    </row>
    <row r="97" spans="1:47" ht="28.5" hidden="1" customHeight="1" x14ac:dyDescent="0.45">
      <c r="A97" s="107">
        <v>129</v>
      </c>
      <c r="B97" s="108" t="s">
        <v>761</v>
      </c>
      <c r="C97" s="107" t="s">
        <v>107</v>
      </c>
      <c r="F97" s="107" t="s">
        <v>190</v>
      </c>
      <c r="G97" s="107" t="s">
        <v>762</v>
      </c>
      <c r="H97" s="107" t="s">
        <v>210</v>
      </c>
      <c r="I97" s="107" t="s">
        <v>193</v>
      </c>
      <c r="L97" s="107" t="s">
        <v>174</v>
      </c>
      <c r="S97" s="107" t="s">
        <v>763</v>
      </c>
      <c r="T97" s="107" t="s">
        <v>195</v>
      </c>
      <c r="U97" s="107"/>
      <c r="V97" s="107"/>
      <c r="W97" s="107" t="s">
        <v>275</v>
      </c>
      <c r="X97" s="107"/>
      <c r="Y97" s="113"/>
      <c r="Z97" s="107"/>
      <c r="AA97" s="107"/>
      <c r="AB97" s="107">
        <v>4</v>
      </c>
      <c r="AC97" s="107" t="s">
        <v>245</v>
      </c>
      <c r="AH97" s="107" t="s">
        <v>277</v>
      </c>
      <c r="AI97" s="107" t="s">
        <v>278</v>
      </c>
      <c r="AL97" s="107" t="s">
        <v>174</v>
      </c>
      <c r="AM97" s="107" t="s">
        <v>387</v>
      </c>
    </row>
    <row r="98" spans="1:47" ht="28.5" hidden="1" customHeight="1" x14ac:dyDescent="0.45">
      <c r="A98" s="107">
        <v>99</v>
      </c>
      <c r="B98" s="183" t="s">
        <v>764</v>
      </c>
      <c r="C98" s="107" t="s">
        <v>765</v>
      </c>
      <c r="F98" s="107" t="s">
        <v>190</v>
      </c>
      <c r="G98" s="180" t="s">
        <v>766</v>
      </c>
      <c r="H98" s="107" t="s">
        <v>210</v>
      </c>
      <c r="I98" s="107" t="s">
        <v>478</v>
      </c>
      <c r="L98" s="107" t="s">
        <v>174</v>
      </c>
      <c r="S98" s="107" t="s">
        <v>767</v>
      </c>
      <c r="T98" s="107"/>
      <c r="U98" s="107" t="s">
        <v>478</v>
      </c>
      <c r="V98" s="107"/>
      <c r="W98" s="107"/>
      <c r="X98" s="107"/>
      <c r="Y98" s="113"/>
      <c r="Z98" s="107"/>
      <c r="AA98" s="107"/>
      <c r="AB98" s="107">
        <v>0</v>
      </c>
      <c r="AC98" s="107" t="s">
        <v>245</v>
      </c>
      <c r="AG98" s="116"/>
    </row>
    <row r="99" spans="1:47" ht="28.5" hidden="1" customHeight="1" x14ac:dyDescent="0.45">
      <c r="A99" s="107">
        <v>157</v>
      </c>
      <c r="B99" s="108" t="s">
        <v>768</v>
      </c>
      <c r="C99" s="107" t="s">
        <v>769</v>
      </c>
      <c r="D99" s="107" t="s">
        <v>770</v>
      </c>
      <c r="E99" s="107" t="s">
        <v>183</v>
      </c>
      <c r="F99" s="107" t="s">
        <v>771</v>
      </c>
      <c r="G99" s="141" t="s">
        <v>772</v>
      </c>
      <c r="H99" s="107" t="s">
        <v>203</v>
      </c>
      <c r="I99" s="107" t="s">
        <v>21</v>
      </c>
      <c r="L99" s="107" t="s">
        <v>174</v>
      </c>
      <c r="P99" s="107" t="s">
        <v>174</v>
      </c>
      <c r="S99" s="107" t="s">
        <v>773</v>
      </c>
      <c r="T99" s="107" t="s">
        <v>477</v>
      </c>
      <c r="U99" s="107" t="s">
        <v>494</v>
      </c>
      <c r="V99" s="107"/>
      <c r="W99" s="107" t="s">
        <v>174</v>
      </c>
      <c r="X99" s="107"/>
      <c r="Y99" s="113"/>
      <c r="Z99" s="107"/>
      <c r="AA99" s="107"/>
      <c r="AB99" s="107" t="s">
        <v>230</v>
      </c>
      <c r="AC99" s="107" t="s">
        <v>176</v>
      </c>
      <c r="AD99" s="126" t="s">
        <v>176</v>
      </c>
      <c r="AE99" s="107" t="s">
        <v>178</v>
      </c>
      <c r="AF99" s="107" t="s">
        <v>179</v>
      </c>
      <c r="AP99" s="107" t="s">
        <v>206</v>
      </c>
    </row>
    <row r="100" spans="1:47" ht="28.5" hidden="1" customHeight="1" x14ac:dyDescent="0.4">
      <c r="A100" s="107">
        <v>152</v>
      </c>
      <c r="B100" s="108" t="s">
        <v>774</v>
      </c>
      <c r="C100" s="107" t="s">
        <v>775</v>
      </c>
      <c r="D100" s="107" t="s">
        <v>776</v>
      </c>
      <c r="E100" s="107" t="s">
        <v>718</v>
      </c>
      <c r="F100" s="107" t="s">
        <v>235</v>
      </c>
      <c r="G100" s="141" t="s">
        <v>777</v>
      </c>
      <c r="H100" s="107" t="s">
        <v>203</v>
      </c>
      <c r="I100" s="107" t="s">
        <v>461</v>
      </c>
      <c r="J100" s="107" t="s">
        <v>285</v>
      </c>
      <c r="K100" s="107" t="s">
        <v>174</v>
      </c>
      <c r="S100" s="107" t="s">
        <v>778</v>
      </c>
      <c r="T100" s="121" t="s">
        <v>392</v>
      </c>
      <c r="U100" s="107" t="s">
        <v>494</v>
      </c>
      <c r="V100" s="107"/>
      <c r="W100" s="107"/>
      <c r="X100" s="107"/>
      <c r="Y100" s="113"/>
      <c r="Z100" s="107" t="s">
        <v>174</v>
      </c>
      <c r="AA100" s="107"/>
      <c r="AB100" s="232" t="s">
        <v>779</v>
      </c>
      <c r="AC100" s="107" t="s">
        <v>332</v>
      </c>
      <c r="AD100" s="126" t="s">
        <v>332</v>
      </c>
      <c r="AE100" s="107" t="s">
        <v>178</v>
      </c>
      <c r="AF100" s="107" t="s">
        <v>179</v>
      </c>
      <c r="AP100" s="107" t="s">
        <v>780</v>
      </c>
    </row>
    <row r="101" spans="1:47" ht="28.5" hidden="1" customHeight="1" x14ac:dyDescent="0.45">
      <c r="B101" s="199" t="s">
        <v>781</v>
      </c>
      <c r="C101" s="107" t="s">
        <v>782</v>
      </c>
      <c r="D101" s="107" t="s">
        <v>783</v>
      </c>
      <c r="E101" s="107" t="s">
        <v>363</v>
      </c>
      <c r="F101" s="116" t="s">
        <v>580</v>
      </c>
      <c r="H101" s="107" t="s">
        <v>210</v>
      </c>
      <c r="S101" s="107"/>
      <c r="T101" s="116"/>
      <c r="U101" s="116"/>
      <c r="V101" s="116"/>
      <c r="W101" s="116"/>
      <c r="X101" s="116"/>
      <c r="Y101" s="116" t="s">
        <v>174</v>
      </c>
      <c r="Z101" s="116"/>
      <c r="AA101" s="116"/>
      <c r="AB101" s="107" t="s">
        <v>175</v>
      </c>
      <c r="AC101" s="107" t="s">
        <v>245</v>
      </c>
      <c r="AD101" s="107" t="s">
        <v>177</v>
      </c>
      <c r="AE101" s="107" t="s">
        <v>246</v>
      </c>
      <c r="AF101" s="107" t="s">
        <v>179</v>
      </c>
      <c r="AP101" s="107" t="s">
        <v>784</v>
      </c>
    </row>
    <row r="102" spans="1:47" ht="28.5" hidden="1" customHeight="1" x14ac:dyDescent="0.4">
      <c r="A102" s="107">
        <v>153</v>
      </c>
      <c r="B102" s="108" t="s">
        <v>785</v>
      </c>
      <c r="C102" s="107" t="s">
        <v>786</v>
      </c>
      <c r="D102" s="107" t="s">
        <v>787</v>
      </c>
      <c r="E102" s="107" t="s">
        <v>788</v>
      </c>
      <c r="F102" s="107" t="s">
        <v>235</v>
      </c>
      <c r="G102" s="141" t="s">
        <v>789</v>
      </c>
      <c r="H102" s="107" t="s">
        <v>203</v>
      </c>
      <c r="I102" s="107" t="s">
        <v>28</v>
      </c>
      <c r="J102" s="107" t="s">
        <v>285</v>
      </c>
      <c r="Q102" s="107" t="s">
        <v>174</v>
      </c>
      <c r="S102" s="107" t="s">
        <v>790</v>
      </c>
      <c r="T102" s="121" t="s">
        <v>392</v>
      </c>
      <c r="U102" s="107" t="s">
        <v>494</v>
      </c>
      <c r="V102" s="107" t="s">
        <v>285</v>
      </c>
      <c r="W102" s="107"/>
      <c r="X102" s="107"/>
      <c r="Y102" s="113" t="s">
        <v>174</v>
      </c>
      <c r="Z102" s="107"/>
      <c r="AA102" s="107"/>
      <c r="AB102" s="232" t="s">
        <v>261</v>
      </c>
      <c r="AC102" s="107" t="s">
        <v>791</v>
      </c>
      <c r="AD102" s="126" t="s">
        <v>177</v>
      </c>
      <c r="AE102" s="107" t="s">
        <v>178</v>
      </c>
      <c r="AF102" s="107" t="s">
        <v>179</v>
      </c>
      <c r="AP102" s="107" t="s">
        <v>780</v>
      </c>
    </row>
    <row r="103" spans="1:47" ht="28.5" customHeight="1" x14ac:dyDescent="0.4">
      <c r="A103" s="107">
        <v>17</v>
      </c>
      <c r="B103" s="207" t="s">
        <v>792</v>
      </c>
      <c r="C103" s="140" t="s">
        <v>793</v>
      </c>
      <c r="E103" s="140" t="s">
        <v>794</v>
      </c>
      <c r="F103" s="140"/>
      <c r="G103" s="144" t="s">
        <v>795</v>
      </c>
      <c r="H103" s="107" t="s">
        <v>344</v>
      </c>
      <c r="I103" s="107" t="s">
        <v>28</v>
      </c>
      <c r="K103" s="107" t="s">
        <v>174</v>
      </c>
      <c r="R103" s="107" t="s">
        <v>174</v>
      </c>
      <c r="S103" s="107" t="s">
        <v>545</v>
      </c>
      <c r="T103" s="107"/>
      <c r="U103" s="107" t="s">
        <v>274</v>
      </c>
      <c r="V103" s="107" t="s">
        <v>285</v>
      </c>
      <c r="W103" s="107" t="s">
        <v>275</v>
      </c>
      <c r="X103" s="107"/>
      <c r="Y103" s="113"/>
      <c r="Z103" s="107"/>
      <c r="AA103" s="107"/>
      <c r="AB103" s="143" t="s">
        <v>261</v>
      </c>
      <c r="AG103" s="140" t="s">
        <v>796</v>
      </c>
      <c r="AH103" s="140" t="s">
        <v>183</v>
      </c>
      <c r="AI103" s="140" t="s">
        <v>744</v>
      </c>
      <c r="AJ103" s="107" t="s">
        <v>465</v>
      </c>
    </row>
    <row r="104" spans="1:47" s="112" customFormat="1" ht="47.25" hidden="1" x14ac:dyDescent="0.45">
      <c r="A104" s="107"/>
      <c r="B104" s="126" t="s">
        <v>797</v>
      </c>
      <c r="C104" s="116" t="s">
        <v>798</v>
      </c>
      <c r="D104" s="107" t="s">
        <v>797</v>
      </c>
      <c r="E104" s="107" t="s">
        <v>183</v>
      </c>
      <c r="F104" s="107" t="s">
        <v>427</v>
      </c>
      <c r="G104" s="198" t="s">
        <v>799</v>
      </c>
      <c r="H104" s="107" t="s">
        <v>221</v>
      </c>
      <c r="I104" s="107" t="s">
        <v>25</v>
      </c>
      <c r="J104" s="107"/>
      <c r="K104" s="107"/>
      <c r="L104" s="107" t="s">
        <v>174</v>
      </c>
      <c r="M104" s="107"/>
      <c r="N104" s="113" t="s">
        <v>174</v>
      </c>
      <c r="O104" s="107"/>
      <c r="P104" s="107"/>
      <c r="Q104" s="107"/>
      <c r="R104" s="107"/>
      <c r="S104" s="107"/>
      <c r="T104" s="116"/>
      <c r="U104" s="116"/>
      <c r="V104" s="116"/>
      <c r="W104" s="116"/>
      <c r="X104" s="116"/>
      <c r="Y104" s="116"/>
      <c r="Z104" s="116"/>
      <c r="AA104" s="116"/>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ht="28.5" hidden="1" customHeight="1" x14ac:dyDescent="0.45">
      <c r="A105" s="107">
        <v>52</v>
      </c>
      <c r="B105" s="183" t="s">
        <v>800</v>
      </c>
      <c r="C105" s="107" t="s">
        <v>801</v>
      </c>
      <c r="D105" s="107" t="s">
        <v>257</v>
      </c>
      <c r="E105" s="107" t="s">
        <v>802</v>
      </c>
      <c r="F105" s="107" t="s">
        <v>803</v>
      </c>
      <c r="G105" s="141" t="s">
        <v>804</v>
      </c>
      <c r="H105" s="126" t="s">
        <v>173</v>
      </c>
      <c r="I105" s="107" t="s">
        <v>193</v>
      </c>
      <c r="J105" s="107" t="s">
        <v>805</v>
      </c>
      <c r="L105" s="107" t="s">
        <v>174</v>
      </c>
      <c r="N105" s="123"/>
      <c r="S105" s="107" t="s">
        <v>806</v>
      </c>
      <c r="T105" s="107" t="s">
        <v>195</v>
      </c>
      <c r="U105" s="107" t="s">
        <v>382</v>
      </c>
      <c r="V105" s="107"/>
      <c r="W105" s="107" t="s">
        <v>174</v>
      </c>
      <c r="X105" s="107"/>
      <c r="Y105" s="123"/>
      <c r="Z105" s="107"/>
      <c r="AA105" s="107"/>
      <c r="AB105" s="107" t="s">
        <v>253</v>
      </c>
      <c r="AC105" s="107" t="s">
        <v>332</v>
      </c>
      <c r="AD105" s="126" t="s">
        <v>332</v>
      </c>
      <c r="AE105" s="107" t="s">
        <v>807</v>
      </c>
      <c r="AF105" s="107" t="s">
        <v>179</v>
      </c>
      <c r="AH105" s="107" t="s">
        <v>277</v>
      </c>
      <c r="AI105" s="107" t="s">
        <v>278</v>
      </c>
      <c r="AK105" s="107" t="s">
        <v>174</v>
      </c>
      <c r="AL105" s="107" t="s">
        <v>174</v>
      </c>
      <c r="AM105" s="107" t="s">
        <v>808</v>
      </c>
      <c r="AP105" s="107" t="s">
        <v>269</v>
      </c>
    </row>
    <row r="106" spans="1:47" ht="28.5" hidden="1" customHeight="1" x14ac:dyDescent="0.4">
      <c r="A106" s="121">
        <v>24</v>
      </c>
      <c r="B106" s="188" t="s">
        <v>809</v>
      </c>
      <c r="C106" s="143" t="s">
        <v>810</v>
      </c>
      <c r="D106" s="121"/>
      <c r="E106" s="143" t="s">
        <v>171</v>
      </c>
      <c r="F106" s="143" t="s">
        <v>190</v>
      </c>
      <c r="G106" s="142" t="s">
        <v>811</v>
      </c>
      <c r="H106" s="126" t="s">
        <v>192</v>
      </c>
      <c r="I106" s="121" t="s">
        <v>193</v>
      </c>
      <c r="J106" s="121"/>
      <c r="K106" s="121"/>
      <c r="L106" s="121" t="s">
        <v>174</v>
      </c>
      <c r="M106" s="121"/>
      <c r="N106" s="123"/>
      <c r="O106" s="121"/>
      <c r="P106" s="121"/>
      <c r="Q106" s="121"/>
      <c r="R106" s="121"/>
      <c r="S106" s="121"/>
      <c r="T106" s="121" t="s">
        <v>392</v>
      </c>
      <c r="U106" s="121" t="s">
        <v>214</v>
      </c>
      <c r="V106" s="121" t="s">
        <v>285</v>
      </c>
      <c r="W106" s="121" t="s">
        <v>275</v>
      </c>
      <c r="X106" s="121"/>
      <c r="Y106" s="123"/>
      <c r="Z106" s="121"/>
      <c r="AA106" s="121"/>
      <c r="AB106" s="107" t="s">
        <v>261</v>
      </c>
      <c r="AC106" s="107" t="s">
        <v>546</v>
      </c>
      <c r="AE106" s="143" t="s">
        <v>198</v>
      </c>
      <c r="AF106" s="143"/>
      <c r="AG106" s="121"/>
      <c r="AH106" s="121" t="s">
        <v>320</v>
      </c>
      <c r="AI106" s="121" t="s">
        <v>278</v>
      </c>
      <c r="AJ106" s="121"/>
      <c r="AK106" s="121" t="s">
        <v>174</v>
      </c>
      <c r="AL106" s="121" t="s">
        <v>174</v>
      </c>
      <c r="AM106" s="121" t="s">
        <v>387</v>
      </c>
      <c r="AN106" s="121"/>
      <c r="AO106" s="121"/>
      <c r="AP106" s="121"/>
      <c r="AQ106" s="121"/>
      <c r="AR106" s="121"/>
      <c r="AS106" s="121"/>
      <c r="AT106" s="121"/>
      <c r="AU106" s="121"/>
    </row>
    <row r="107" spans="1:47" ht="28.5" hidden="1" customHeight="1" x14ac:dyDescent="0.45">
      <c r="A107" s="107">
        <v>47</v>
      </c>
      <c r="B107" s="108" t="s">
        <v>812</v>
      </c>
      <c r="C107" s="107" t="s">
        <v>813</v>
      </c>
      <c r="F107" s="107" t="s">
        <v>190</v>
      </c>
      <c r="G107" s="141" t="s">
        <v>814</v>
      </c>
      <c r="H107" s="121" t="s">
        <v>568</v>
      </c>
      <c r="I107" s="107" t="s">
        <v>25</v>
      </c>
      <c r="L107" s="107" t="s">
        <v>174</v>
      </c>
      <c r="N107" s="113" t="s">
        <v>174</v>
      </c>
      <c r="S107" s="107" t="s">
        <v>815</v>
      </c>
      <c r="T107" s="107" t="s">
        <v>318</v>
      </c>
      <c r="U107" s="107" t="s">
        <v>382</v>
      </c>
      <c r="V107" s="107" t="s">
        <v>285</v>
      </c>
      <c r="W107" s="107" t="s">
        <v>174</v>
      </c>
      <c r="X107" s="107"/>
      <c r="Y107" s="113" t="s">
        <v>174</v>
      </c>
      <c r="Z107" s="107"/>
      <c r="AA107" s="107"/>
      <c r="AB107" s="107" t="s">
        <v>261</v>
      </c>
      <c r="AC107" s="107" t="s">
        <v>546</v>
      </c>
      <c r="AE107" s="107" t="s">
        <v>198</v>
      </c>
      <c r="AH107" s="107" t="s">
        <v>277</v>
      </c>
      <c r="AI107" s="107" t="s">
        <v>278</v>
      </c>
      <c r="AJ107" s="107" t="s">
        <v>174</v>
      </c>
      <c r="AK107" s="107" t="s">
        <v>174</v>
      </c>
      <c r="AL107" s="107" t="s">
        <v>174</v>
      </c>
      <c r="AM107" s="107" t="s">
        <v>387</v>
      </c>
    </row>
    <row r="108" spans="1:47" ht="28.5" hidden="1" customHeight="1" x14ac:dyDescent="0.4">
      <c r="A108" s="121">
        <v>10</v>
      </c>
      <c r="B108" s="224" t="s">
        <v>816</v>
      </c>
      <c r="C108" s="143" t="s">
        <v>75</v>
      </c>
      <c r="D108" s="121"/>
      <c r="E108" s="143" t="s">
        <v>171</v>
      </c>
      <c r="F108" s="143" t="s">
        <v>190</v>
      </c>
      <c r="G108" s="142" t="s">
        <v>817</v>
      </c>
      <c r="H108" s="126" t="s">
        <v>210</v>
      </c>
      <c r="I108" s="121" t="s">
        <v>193</v>
      </c>
      <c r="J108" s="121" t="s">
        <v>818</v>
      </c>
      <c r="K108" s="121"/>
      <c r="L108" s="121" t="s">
        <v>174</v>
      </c>
      <c r="M108" s="121"/>
      <c r="N108" s="123"/>
      <c r="O108" s="121"/>
      <c r="P108" s="121"/>
      <c r="Q108" s="121"/>
      <c r="R108" s="121"/>
      <c r="S108" s="121" t="s">
        <v>819</v>
      </c>
      <c r="T108" s="121" t="s">
        <v>820</v>
      </c>
      <c r="U108" s="121" t="s">
        <v>214</v>
      </c>
      <c r="V108" s="121" t="s">
        <v>285</v>
      </c>
      <c r="W108" s="121" t="s">
        <v>275</v>
      </c>
      <c r="X108" s="121"/>
      <c r="Y108" s="123" t="s">
        <v>275</v>
      </c>
      <c r="Z108" s="121" t="s">
        <v>275</v>
      </c>
      <c r="AA108" s="121"/>
      <c r="AB108" s="107">
        <v>5</v>
      </c>
      <c r="AC108" s="107" t="s">
        <v>821</v>
      </c>
      <c r="AE108" s="143" t="s">
        <v>198</v>
      </c>
      <c r="AF108" s="143"/>
      <c r="AG108" s="121" t="s">
        <v>465</v>
      </c>
      <c r="AH108" s="121" t="s">
        <v>277</v>
      </c>
      <c r="AI108" s="121" t="s">
        <v>278</v>
      </c>
      <c r="AJ108" s="121"/>
      <c r="AK108" s="121" t="s">
        <v>174</v>
      </c>
      <c r="AL108" s="121" t="s">
        <v>174</v>
      </c>
      <c r="AM108" s="121"/>
      <c r="AN108" s="121"/>
      <c r="AO108" s="121"/>
      <c r="AP108" s="121"/>
      <c r="AQ108" s="121"/>
      <c r="AR108" s="121"/>
      <c r="AS108" s="121"/>
      <c r="AT108" s="121"/>
      <c r="AU108" s="121"/>
    </row>
    <row r="109" spans="1:47" ht="28.5" hidden="1" customHeight="1" x14ac:dyDescent="0.4">
      <c r="A109" s="107">
        <v>35</v>
      </c>
      <c r="B109" s="209" t="s">
        <v>822</v>
      </c>
      <c r="C109" s="140" t="s">
        <v>823</v>
      </c>
      <c r="E109" s="140" t="s">
        <v>183</v>
      </c>
      <c r="F109" s="140" t="s">
        <v>824</v>
      </c>
      <c r="G109" s="145" t="s">
        <v>825</v>
      </c>
      <c r="H109" s="107" t="s">
        <v>221</v>
      </c>
      <c r="I109" s="107" t="s">
        <v>28</v>
      </c>
      <c r="K109" s="107" t="s">
        <v>174</v>
      </c>
      <c r="S109" s="107"/>
      <c r="T109" s="107" t="s">
        <v>463</v>
      </c>
      <c r="U109" s="107"/>
      <c r="V109" s="107" t="s">
        <v>285</v>
      </c>
      <c r="W109" s="107" t="s">
        <v>275</v>
      </c>
      <c r="X109" s="107" t="s">
        <v>174</v>
      </c>
      <c r="Y109" s="113"/>
      <c r="Z109" s="107"/>
      <c r="AA109" s="107"/>
      <c r="AB109" s="143" t="s">
        <v>261</v>
      </c>
      <c r="AG109" s="140" t="s">
        <v>383</v>
      </c>
      <c r="AH109" s="140" t="s">
        <v>826</v>
      </c>
      <c r="AI109" s="140" t="s">
        <v>744</v>
      </c>
      <c r="AJ109" s="107" t="s">
        <v>465</v>
      </c>
    </row>
    <row r="110" spans="1:47" ht="28.5" hidden="1" customHeight="1" x14ac:dyDescent="0.45">
      <c r="A110" s="107">
        <v>80</v>
      </c>
      <c r="B110" s="183" t="s">
        <v>827</v>
      </c>
      <c r="C110" s="107" t="s">
        <v>828</v>
      </c>
      <c r="F110" s="107" t="s">
        <v>190</v>
      </c>
      <c r="G110" s="107" t="s">
        <v>829</v>
      </c>
      <c r="H110" s="126" t="s">
        <v>210</v>
      </c>
      <c r="I110" s="107" t="s">
        <v>29</v>
      </c>
      <c r="J110" s="107" t="s">
        <v>25</v>
      </c>
      <c r="L110" s="107" t="s">
        <v>174</v>
      </c>
      <c r="S110" s="107" t="s">
        <v>830</v>
      </c>
      <c r="T110" s="107"/>
      <c r="U110" s="107"/>
      <c r="V110" s="107"/>
      <c r="W110" s="107" t="s">
        <v>174</v>
      </c>
      <c r="X110" s="107" t="s">
        <v>174</v>
      </c>
      <c r="Y110" s="113"/>
      <c r="Z110" s="107"/>
      <c r="AA110" s="107"/>
      <c r="AB110" s="107">
        <v>0</v>
      </c>
      <c r="AC110" s="107">
        <v>0</v>
      </c>
      <c r="AH110" s="107" t="s">
        <v>277</v>
      </c>
      <c r="AI110" s="107" t="s">
        <v>410</v>
      </c>
      <c r="AK110" s="107" t="s">
        <v>174</v>
      </c>
      <c r="AL110" s="107" t="s">
        <v>174</v>
      </c>
      <c r="AM110" s="107" t="s">
        <v>399</v>
      </c>
    </row>
    <row r="111" spans="1:47" ht="28.5" hidden="1" customHeight="1" x14ac:dyDescent="0.45">
      <c r="A111" s="107">
        <v>119</v>
      </c>
      <c r="B111" s="108" t="s">
        <v>831</v>
      </c>
      <c r="C111" s="107" t="s">
        <v>832</v>
      </c>
      <c r="F111" s="107" t="s">
        <v>190</v>
      </c>
      <c r="G111" s="107" t="s">
        <v>833</v>
      </c>
      <c r="H111" s="126" t="s">
        <v>221</v>
      </c>
      <c r="I111" s="107" t="s">
        <v>193</v>
      </c>
      <c r="L111" s="107" t="s">
        <v>174</v>
      </c>
      <c r="S111" s="107" t="s">
        <v>834</v>
      </c>
      <c r="T111" s="107"/>
      <c r="U111" s="107"/>
      <c r="V111" s="107"/>
      <c r="W111" s="107"/>
      <c r="X111" s="107"/>
      <c r="Y111" s="113"/>
      <c r="Z111" s="107"/>
      <c r="AA111" s="107"/>
      <c r="AB111" s="107">
        <v>0</v>
      </c>
      <c r="AC111" s="107" t="s">
        <v>296</v>
      </c>
      <c r="AH111" s="107" t="s">
        <v>277</v>
      </c>
      <c r="AI111" s="107" t="s">
        <v>278</v>
      </c>
      <c r="AL111" s="107" t="s">
        <v>174</v>
      </c>
      <c r="AM111" s="107" t="s">
        <v>387</v>
      </c>
    </row>
    <row r="112" spans="1:47" ht="28.5" hidden="1" customHeight="1" x14ac:dyDescent="0.45">
      <c r="B112" s="107" t="s">
        <v>835</v>
      </c>
      <c r="C112" s="107" t="s">
        <v>836</v>
      </c>
      <c r="D112" s="107" t="s">
        <v>249</v>
      </c>
      <c r="E112" s="107" t="s">
        <v>183</v>
      </c>
      <c r="F112" s="107" t="s">
        <v>251</v>
      </c>
      <c r="G112" s="198" t="s">
        <v>837</v>
      </c>
      <c r="H112" s="107" t="s">
        <v>173</v>
      </c>
      <c r="S112" s="107"/>
      <c r="T112" s="116"/>
      <c r="U112" s="116"/>
      <c r="V112" s="116"/>
      <c r="W112" s="116"/>
      <c r="X112" s="237" t="s">
        <v>275</v>
      </c>
      <c r="Y112" s="116"/>
      <c r="Z112" s="116"/>
      <c r="AA112" s="116"/>
      <c r="AB112" s="107" t="s">
        <v>838</v>
      </c>
      <c r="AC112" s="107" t="s">
        <v>245</v>
      </c>
      <c r="AD112" s="126" t="s">
        <v>177</v>
      </c>
      <c r="AE112" s="107" t="s">
        <v>541</v>
      </c>
      <c r="AF112" s="107" t="s">
        <v>179</v>
      </c>
      <c r="AP112" s="107" t="s">
        <v>839</v>
      </c>
    </row>
    <row r="113" spans="1:47" ht="28.5" customHeight="1" x14ac:dyDescent="0.45">
      <c r="B113" s="107" t="s">
        <v>840</v>
      </c>
      <c r="C113" s="107" t="s">
        <v>841</v>
      </c>
      <c r="D113" s="107" t="s">
        <v>842</v>
      </c>
      <c r="E113" s="107" t="s">
        <v>402</v>
      </c>
      <c r="F113" s="107" t="s">
        <v>403</v>
      </c>
      <c r="G113" s="198" t="s">
        <v>843</v>
      </c>
      <c r="H113" s="107" t="s">
        <v>344</v>
      </c>
      <c r="S113" s="107"/>
      <c r="T113" s="116"/>
      <c r="U113" s="116"/>
      <c r="V113" s="116"/>
      <c r="W113" s="116" t="s">
        <v>174</v>
      </c>
      <c r="X113" s="116"/>
      <c r="Y113" s="116"/>
      <c r="Z113" s="116"/>
      <c r="AA113" s="116"/>
      <c r="AC113" s="107" t="s">
        <v>844</v>
      </c>
      <c r="AE113" s="107" t="s">
        <v>268</v>
      </c>
    </row>
    <row r="114" spans="1:47" ht="28.5" hidden="1" customHeight="1" x14ac:dyDescent="0.4">
      <c r="A114" s="107">
        <v>26</v>
      </c>
      <c r="B114" s="224" t="s">
        <v>66</v>
      </c>
      <c r="C114" s="140" t="s">
        <v>845</v>
      </c>
      <c r="D114" s="107" t="s">
        <v>846</v>
      </c>
      <c r="E114" s="140" t="s">
        <v>251</v>
      </c>
      <c r="F114" s="140" t="s">
        <v>771</v>
      </c>
      <c r="G114" s="144" t="s">
        <v>847</v>
      </c>
      <c r="H114" s="126" t="s">
        <v>173</v>
      </c>
      <c r="I114" s="107" t="s">
        <v>28</v>
      </c>
      <c r="J114" s="107" t="s">
        <v>21</v>
      </c>
      <c r="P114" s="107" t="s">
        <v>174</v>
      </c>
      <c r="S114" s="107" t="s">
        <v>848</v>
      </c>
      <c r="T114" s="107" t="s">
        <v>515</v>
      </c>
      <c r="U114" s="107"/>
      <c r="V114" s="107" t="s">
        <v>285</v>
      </c>
      <c r="W114" s="107"/>
      <c r="X114" s="107"/>
      <c r="Y114" s="113" t="s">
        <v>275</v>
      </c>
      <c r="Z114" s="107"/>
      <c r="AA114" s="107"/>
      <c r="AB114" s="107" t="s">
        <v>261</v>
      </c>
      <c r="AC114" s="107" t="s">
        <v>849</v>
      </c>
      <c r="AD114" s="126" t="s">
        <v>177</v>
      </c>
      <c r="AE114" s="140" t="s">
        <v>178</v>
      </c>
      <c r="AF114" s="140" t="s">
        <v>179</v>
      </c>
      <c r="AG114" s="107" t="s">
        <v>465</v>
      </c>
      <c r="AP114" s="107" t="s">
        <v>313</v>
      </c>
    </row>
    <row r="115" spans="1:47" ht="28.5" hidden="1" customHeight="1" x14ac:dyDescent="0.45">
      <c r="B115" s="182" t="s">
        <v>850</v>
      </c>
      <c r="C115" s="107" t="s">
        <v>851</v>
      </c>
      <c r="D115" s="107" t="s">
        <v>681</v>
      </c>
      <c r="F115" s="107" t="s">
        <v>427</v>
      </c>
      <c r="G115" s="141" t="s">
        <v>852</v>
      </c>
      <c r="H115" s="107" t="s">
        <v>210</v>
      </c>
      <c r="I115" s="107" t="s">
        <v>430</v>
      </c>
      <c r="K115" s="107" t="s">
        <v>174</v>
      </c>
      <c r="S115" s="107" t="s">
        <v>853</v>
      </c>
      <c r="T115" s="107"/>
      <c r="U115" s="107"/>
      <c r="V115" s="107"/>
      <c r="W115" s="107"/>
      <c r="X115" s="107" t="s">
        <v>174</v>
      </c>
      <c r="Y115" s="113"/>
      <c r="Z115" s="107"/>
      <c r="AA115" s="107"/>
      <c r="AB115" s="227" t="s">
        <v>261</v>
      </c>
      <c r="AC115" s="107" t="s">
        <v>332</v>
      </c>
      <c r="AD115" s="126" t="s">
        <v>332</v>
      </c>
      <c r="AE115" s="107" t="s">
        <v>178</v>
      </c>
      <c r="AF115" s="107" t="s">
        <v>179</v>
      </c>
    </row>
    <row r="116" spans="1:47" ht="28.5" hidden="1" customHeight="1" x14ac:dyDescent="0.45">
      <c r="A116" s="107">
        <v>4</v>
      </c>
      <c r="B116" s="183" t="s">
        <v>854</v>
      </c>
      <c r="C116" s="107" t="s">
        <v>855</v>
      </c>
      <c r="D116" s="107" t="s">
        <v>717</v>
      </c>
      <c r="E116" s="107" t="s">
        <v>183</v>
      </c>
      <c r="F116" s="107" t="s">
        <v>856</v>
      </c>
      <c r="G116" s="141" t="s">
        <v>857</v>
      </c>
      <c r="H116" s="107" t="s">
        <v>203</v>
      </c>
      <c r="I116" s="121" t="s">
        <v>29</v>
      </c>
      <c r="J116" s="107" t="s">
        <v>22</v>
      </c>
      <c r="K116" s="107" t="s">
        <v>174</v>
      </c>
      <c r="S116" s="121" t="s">
        <v>858</v>
      </c>
      <c r="T116" s="121" t="s">
        <v>515</v>
      </c>
      <c r="U116" s="107" t="s">
        <v>274</v>
      </c>
      <c r="V116" s="107" t="s">
        <v>285</v>
      </c>
      <c r="W116" s="107"/>
      <c r="X116" s="107"/>
      <c r="Y116" s="113" t="s">
        <v>174</v>
      </c>
      <c r="Z116" s="107"/>
      <c r="AA116" s="107" t="s">
        <v>174</v>
      </c>
      <c r="AB116" s="227" t="s">
        <v>261</v>
      </c>
      <c r="AC116" s="227" t="s">
        <v>332</v>
      </c>
      <c r="AD116" s="126" t="s">
        <v>332</v>
      </c>
      <c r="AF116" s="107" t="s">
        <v>179</v>
      </c>
      <c r="AP116" s="107" t="s">
        <v>859</v>
      </c>
    </row>
    <row r="117" spans="1:47" ht="28.5" hidden="1" customHeight="1" x14ac:dyDescent="0.45">
      <c r="A117" s="107">
        <v>57</v>
      </c>
      <c r="B117" s="108" t="s">
        <v>860</v>
      </c>
      <c r="C117" s="107" t="s">
        <v>861</v>
      </c>
      <c r="D117" s="107" t="s">
        <v>862</v>
      </c>
      <c r="E117" s="107" t="s">
        <v>863</v>
      </c>
      <c r="F117" s="107" t="s">
        <v>190</v>
      </c>
      <c r="G117" s="146" t="s">
        <v>864</v>
      </c>
      <c r="H117" s="126" t="s">
        <v>203</v>
      </c>
      <c r="I117" s="107" t="s">
        <v>193</v>
      </c>
      <c r="L117" s="107" t="s">
        <v>174</v>
      </c>
      <c r="S117" s="107" t="s">
        <v>865</v>
      </c>
      <c r="T117" s="107" t="s">
        <v>477</v>
      </c>
      <c r="U117" s="107" t="s">
        <v>274</v>
      </c>
      <c r="V117" s="107"/>
      <c r="W117" s="107" t="s">
        <v>174</v>
      </c>
      <c r="X117" s="107"/>
      <c r="Y117" s="113"/>
      <c r="Z117" s="107"/>
      <c r="AA117" s="107"/>
      <c r="AB117" s="107" t="s">
        <v>383</v>
      </c>
      <c r="AC117" s="107" t="s">
        <v>245</v>
      </c>
      <c r="AD117" s="126" t="s">
        <v>245</v>
      </c>
      <c r="AE117" s="107" t="s">
        <v>495</v>
      </c>
      <c r="AF117" s="107" t="s">
        <v>179</v>
      </c>
      <c r="AG117" s="107" t="s">
        <v>481</v>
      </c>
      <c r="AP117" s="107" t="s">
        <v>206</v>
      </c>
    </row>
    <row r="118" spans="1:47" ht="28.5" hidden="1" customHeight="1" x14ac:dyDescent="0.4">
      <c r="A118" s="107">
        <v>23</v>
      </c>
      <c r="B118" s="167" t="s">
        <v>866</v>
      </c>
      <c r="C118" s="140" t="s">
        <v>867</v>
      </c>
      <c r="D118" s="107" t="s">
        <v>868</v>
      </c>
      <c r="E118" s="140" t="s">
        <v>869</v>
      </c>
      <c r="F118" s="140" t="s">
        <v>235</v>
      </c>
      <c r="G118" s="144" t="s">
        <v>870</v>
      </c>
      <c r="H118" s="107" t="s">
        <v>203</v>
      </c>
      <c r="I118" s="107" t="s">
        <v>586</v>
      </c>
      <c r="K118" s="107" t="s">
        <v>174</v>
      </c>
      <c r="S118" s="107" t="s">
        <v>871</v>
      </c>
      <c r="T118" s="107" t="s">
        <v>515</v>
      </c>
      <c r="U118" s="107" t="s">
        <v>196</v>
      </c>
      <c r="V118" s="107" t="s">
        <v>285</v>
      </c>
      <c r="W118" s="107"/>
      <c r="X118" s="107" t="s">
        <v>174</v>
      </c>
      <c r="Y118" s="113"/>
      <c r="Z118" s="107"/>
      <c r="AA118" s="107"/>
      <c r="AB118" s="227" t="s">
        <v>261</v>
      </c>
      <c r="AC118" s="107" t="s">
        <v>332</v>
      </c>
      <c r="AD118" s="126" t="s">
        <v>546</v>
      </c>
      <c r="AE118" s="140" t="s">
        <v>178</v>
      </c>
      <c r="AF118" s="140" t="s">
        <v>179</v>
      </c>
      <c r="AG118" s="107" t="s">
        <v>465</v>
      </c>
      <c r="AP118" s="107" t="s">
        <v>780</v>
      </c>
    </row>
    <row r="119" spans="1:47" ht="28.5" hidden="1" customHeight="1" x14ac:dyDescent="0.4">
      <c r="A119" s="107">
        <v>155</v>
      </c>
      <c r="B119" s="108" t="s">
        <v>872</v>
      </c>
      <c r="C119" s="107" t="s">
        <v>873</v>
      </c>
      <c r="D119" s="107" t="s">
        <v>874</v>
      </c>
      <c r="E119" s="107" t="s">
        <v>226</v>
      </c>
      <c r="F119" s="107" t="s">
        <v>235</v>
      </c>
      <c r="G119" s="258" t="s">
        <v>875</v>
      </c>
      <c r="H119" s="107" t="s">
        <v>173</v>
      </c>
      <c r="I119" s="107" t="s">
        <v>28</v>
      </c>
      <c r="Q119" s="107" t="s">
        <v>174</v>
      </c>
      <c r="S119" s="192" t="s">
        <v>876</v>
      </c>
      <c r="T119" s="236" t="s">
        <v>392</v>
      </c>
      <c r="U119" s="192" t="s">
        <v>494</v>
      </c>
      <c r="V119" s="192"/>
      <c r="W119" s="192"/>
      <c r="X119" s="192"/>
      <c r="Y119" s="218" t="s">
        <v>174</v>
      </c>
      <c r="Z119" s="192"/>
      <c r="AA119" s="192"/>
      <c r="AB119" s="143" t="s">
        <v>175</v>
      </c>
      <c r="AC119" s="107" t="s">
        <v>546</v>
      </c>
      <c r="AD119" s="126" t="s">
        <v>183</v>
      </c>
      <c r="AE119" s="107" t="s">
        <v>178</v>
      </c>
      <c r="AF119" s="107" t="s">
        <v>179</v>
      </c>
      <c r="AP119" s="107" t="s">
        <v>180</v>
      </c>
    </row>
    <row r="120" spans="1:47" ht="28.5" hidden="1" customHeight="1" x14ac:dyDescent="0.4">
      <c r="A120" s="121">
        <v>21</v>
      </c>
      <c r="B120" s="224" t="s">
        <v>877</v>
      </c>
      <c r="C120" s="256" t="s">
        <v>878</v>
      </c>
      <c r="D120" s="121" t="s">
        <v>879</v>
      </c>
      <c r="E120" s="143" t="s">
        <v>880</v>
      </c>
      <c r="F120" s="143" t="s">
        <v>881</v>
      </c>
      <c r="G120" s="242" t="s">
        <v>882</v>
      </c>
      <c r="H120" s="121" t="s">
        <v>203</v>
      </c>
      <c r="I120" s="121" t="s">
        <v>28</v>
      </c>
      <c r="J120" s="121"/>
      <c r="K120" s="121"/>
      <c r="L120" s="121"/>
      <c r="M120" s="121"/>
      <c r="N120" s="123"/>
      <c r="O120" s="121"/>
      <c r="P120" s="121"/>
      <c r="Q120" s="121" t="s">
        <v>174</v>
      </c>
      <c r="R120" s="121"/>
      <c r="S120" s="236" t="s">
        <v>883</v>
      </c>
      <c r="T120" s="236" t="s">
        <v>515</v>
      </c>
      <c r="U120" s="236" t="s">
        <v>274</v>
      </c>
      <c r="V120" s="236" t="s">
        <v>285</v>
      </c>
      <c r="W120" s="236"/>
      <c r="X120" s="236"/>
      <c r="Y120" s="241" t="s">
        <v>275</v>
      </c>
      <c r="Z120" s="236"/>
      <c r="AA120" s="236"/>
      <c r="AB120" s="107" t="s">
        <v>383</v>
      </c>
      <c r="AC120" s="107" t="s">
        <v>884</v>
      </c>
      <c r="AD120" s="126" t="s">
        <v>885</v>
      </c>
      <c r="AE120" s="143" t="s">
        <v>178</v>
      </c>
      <c r="AF120" s="143" t="s">
        <v>179</v>
      </c>
      <c r="AG120" s="121" t="s">
        <v>465</v>
      </c>
      <c r="AH120" s="121"/>
      <c r="AI120" s="121"/>
      <c r="AJ120" s="121"/>
      <c r="AK120" s="121"/>
      <c r="AL120" s="121"/>
      <c r="AM120" s="121"/>
      <c r="AN120" s="121"/>
      <c r="AO120" s="121"/>
      <c r="AP120" s="121"/>
      <c r="AQ120" s="121"/>
      <c r="AR120" s="121"/>
      <c r="AS120" s="121"/>
      <c r="AT120" s="121"/>
      <c r="AU120" s="121"/>
    </row>
    <row r="121" spans="1:47" ht="78.75" hidden="1" x14ac:dyDescent="0.4">
      <c r="A121" s="107">
        <v>154</v>
      </c>
      <c r="B121" s="108" t="s">
        <v>886</v>
      </c>
      <c r="C121" s="192" t="s">
        <v>887</v>
      </c>
      <c r="F121" s="107" t="s">
        <v>235</v>
      </c>
      <c r="G121" s="259" t="s">
        <v>888</v>
      </c>
      <c r="H121" s="107" t="s">
        <v>203</v>
      </c>
      <c r="I121" s="107" t="s">
        <v>28</v>
      </c>
      <c r="Q121" s="107" t="s">
        <v>174</v>
      </c>
      <c r="S121" s="192" t="s">
        <v>889</v>
      </c>
      <c r="T121" s="192" t="s">
        <v>493</v>
      </c>
      <c r="U121" s="192" t="s">
        <v>494</v>
      </c>
      <c r="V121" s="192"/>
      <c r="W121" s="192"/>
      <c r="X121" s="192"/>
      <c r="Y121" s="218" t="s">
        <v>174</v>
      </c>
      <c r="Z121" s="192"/>
      <c r="AA121" s="192"/>
      <c r="AB121" s="232" t="s">
        <v>261</v>
      </c>
      <c r="AC121" s="107" t="s">
        <v>183</v>
      </c>
      <c r="AD121" s="126" t="s">
        <v>183</v>
      </c>
      <c r="AE121" s="107" t="s">
        <v>178</v>
      </c>
      <c r="AF121" s="107" t="s">
        <v>179</v>
      </c>
    </row>
    <row r="122" spans="1:47" ht="118.15" hidden="1" x14ac:dyDescent="0.45">
      <c r="B122" s="107" t="s">
        <v>890</v>
      </c>
      <c r="C122" s="192" t="s">
        <v>891</v>
      </c>
      <c r="D122" s="107" t="s">
        <v>892</v>
      </c>
      <c r="E122" s="107" t="s">
        <v>183</v>
      </c>
      <c r="F122" s="116" t="s">
        <v>580</v>
      </c>
      <c r="G122" s="192"/>
      <c r="H122" s="107" t="s">
        <v>173</v>
      </c>
      <c r="X122" t="s">
        <v>174</v>
      </c>
      <c r="AB122" s="126" t="s">
        <v>175</v>
      </c>
      <c r="AC122" s="107" t="s">
        <v>893</v>
      </c>
      <c r="AD122" s="107" t="s">
        <v>177</v>
      </c>
      <c r="AE122" s="107" t="s">
        <v>178</v>
      </c>
      <c r="AF122" s="107" t="s">
        <v>179</v>
      </c>
      <c r="AP122" s="107" t="s">
        <v>541</v>
      </c>
    </row>
    <row r="123" spans="1:47" ht="171" hidden="1" customHeight="1" x14ac:dyDescent="0.45">
      <c r="A123" s="107">
        <v>110</v>
      </c>
      <c r="B123" s="205" t="s">
        <v>894</v>
      </c>
      <c r="C123" s="192" t="s">
        <v>895</v>
      </c>
      <c r="F123" s="107" t="s">
        <v>190</v>
      </c>
      <c r="G123" s="107" t="s">
        <v>896</v>
      </c>
      <c r="H123" s="121" t="s">
        <v>192</v>
      </c>
      <c r="I123" s="107" t="s">
        <v>29</v>
      </c>
      <c r="J123" s="107" t="s">
        <v>25</v>
      </c>
      <c r="L123" s="107" t="s">
        <v>174</v>
      </c>
      <c r="S123" s="192" t="s">
        <v>897</v>
      </c>
      <c r="T123" s="192"/>
      <c r="U123" s="192"/>
      <c r="V123" s="192"/>
      <c r="W123" s="192"/>
      <c r="X123" s="192"/>
      <c r="Y123" s="218"/>
      <c r="Z123" s="192"/>
      <c r="AA123" s="192"/>
      <c r="AB123" s="107">
        <v>0</v>
      </c>
      <c r="AC123" s="107">
        <v>0</v>
      </c>
      <c r="AG123" s="149" t="s">
        <v>898</v>
      </c>
      <c r="AH123" s="107" t="s">
        <v>277</v>
      </c>
    </row>
    <row r="124" spans="1:47" ht="171" hidden="1" customHeight="1" x14ac:dyDescent="0.45">
      <c r="B124" s="107" t="s">
        <v>899</v>
      </c>
      <c r="C124" s="192" t="s">
        <v>900</v>
      </c>
      <c r="D124" s="107" t="s">
        <v>901</v>
      </c>
      <c r="E124" s="107" t="s">
        <v>902</v>
      </c>
      <c r="F124" s="107" t="s">
        <v>903</v>
      </c>
      <c r="G124" s="198" t="s">
        <v>904</v>
      </c>
      <c r="H124" s="107" t="s">
        <v>173</v>
      </c>
      <c r="X124" t="s">
        <v>174</v>
      </c>
      <c r="AB124" s="107" t="s">
        <v>779</v>
      </c>
      <c r="AC124" s="107" t="s">
        <v>332</v>
      </c>
      <c r="AF124" s="107" t="s">
        <v>179</v>
      </c>
      <c r="AP124" s="107" t="s">
        <v>180</v>
      </c>
    </row>
    <row r="125" spans="1:47" ht="144.4" hidden="1" x14ac:dyDescent="0.4">
      <c r="A125" s="107">
        <v>36</v>
      </c>
      <c r="B125" s="209" t="s">
        <v>905</v>
      </c>
      <c r="C125" s="255" t="s">
        <v>906</v>
      </c>
      <c r="E125" s="140" t="s">
        <v>183</v>
      </c>
      <c r="F125" s="140"/>
      <c r="G125" s="145" t="s">
        <v>907</v>
      </c>
      <c r="H125" s="215" t="s">
        <v>908</v>
      </c>
      <c r="I125" s="107" t="s">
        <v>28</v>
      </c>
      <c r="N125" s="113" t="s">
        <v>174</v>
      </c>
      <c r="S125" s="192" t="s">
        <v>909</v>
      </c>
      <c r="T125" s="192" t="s">
        <v>910</v>
      </c>
      <c r="U125" s="192" t="s">
        <v>382</v>
      </c>
      <c r="V125" s="192" t="s">
        <v>285</v>
      </c>
      <c r="W125" s="192" t="s">
        <v>275</v>
      </c>
      <c r="X125" s="192"/>
      <c r="Y125" s="218" t="s">
        <v>275</v>
      </c>
      <c r="Z125" s="192"/>
      <c r="AA125" s="192"/>
      <c r="AB125" s="107" t="s">
        <v>261</v>
      </c>
      <c r="AC125" s="107" t="s">
        <v>546</v>
      </c>
      <c r="AE125" s="140" t="s">
        <v>198</v>
      </c>
      <c r="AF125" s="140"/>
      <c r="AG125" s="107" t="s">
        <v>465</v>
      </c>
      <c r="AH125" s="107" t="s">
        <v>377</v>
      </c>
      <c r="AI125" s="107" t="s">
        <v>558</v>
      </c>
      <c r="AJ125" s="107" t="s">
        <v>174</v>
      </c>
      <c r="AM125" s="107" t="s">
        <v>387</v>
      </c>
    </row>
    <row r="126" spans="1:47" ht="105" hidden="1" x14ac:dyDescent="0.45">
      <c r="A126" s="107">
        <v>142</v>
      </c>
      <c r="B126" s="108" t="s">
        <v>911</v>
      </c>
      <c r="C126" s="107" t="s">
        <v>912</v>
      </c>
      <c r="F126" s="107" t="s">
        <v>190</v>
      </c>
      <c r="G126" s="107" t="s">
        <v>913</v>
      </c>
      <c r="H126" s="107" t="s">
        <v>192</v>
      </c>
      <c r="I126" s="107" t="s">
        <v>193</v>
      </c>
      <c r="L126" s="107" t="s">
        <v>174</v>
      </c>
      <c r="T126" s="192" t="s">
        <v>195</v>
      </c>
      <c r="U126" s="192"/>
      <c r="V126" s="192"/>
      <c r="W126" s="192"/>
      <c r="X126" s="192"/>
      <c r="Y126" s="218"/>
      <c r="Z126" s="192"/>
      <c r="AA126" s="192"/>
      <c r="AB126" s="107">
        <v>0</v>
      </c>
      <c r="AC126" s="107" t="s">
        <v>914</v>
      </c>
      <c r="AH126" s="107" t="s">
        <v>277</v>
      </c>
      <c r="AI126" s="107" t="s">
        <v>278</v>
      </c>
      <c r="AL126" s="107" t="s">
        <v>174</v>
      </c>
      <c r="AM126" s="107" t="s">
        <v>387</v>
      </c>
    </row>
    <row r="127" spans="1:47" ht="157.5" hidden="1" x14ac:dyDescent="0.45">
      <c r="A127" s="107">
        <v>1</v>
      </c>
      <c r="B127" s="183" t="s">
        <v>915</v>
      </c>
      <c r="C127" s="107" t="s">
        <v>916</v>
      </c>
      <c r="D127" s="107" t="s">
        <v>258</v>
      </c>
      <c r="F127" s="107" t="s">
        <v>258</v>
      </c>
      <c r="G127" s="141" t="s">
        <v>917</v>
      </c>
      <c r="H127" s="107" t="s">
        <v>173</v>
      </c>
      <c r="I127" s="107" t="s">
        <v>28</v>
      </c>
      <c r="L127" s="107" t="s">
        <v>174</v>
      </c>
      <c r="Q127" s="107" t="s">
        <v>174</v>
      </c>
      <c r="S127" s="192" t="s">
        <v>918</v>
      </c>
      <c r="T127" s="192" t="s">
        <v>195</v>
      </c>
      <c r="U127" s="192" t="s">
        <v>919</v>
      </c>
      <c r="V127" s="192"/>
      <c r="W127" s="192"/>
      <c r="X127" s="192"/>
      <c r="Y127" s="218" t="s">
        <v>275</v>
      </c>
      <c r="Z127" s="192"/>
      <c r="AA127" s="192"/>
      <c r="AB127" s="107" t="s">
        <v>838</v>
      </c>
      <c r="AC127" s="107" t="s">
        <v>920</v>
      </c>
      <c r="AD127" s="126" t="s">
        <v>921</v>
      </c>
      <c r="AE127" s="107" t="s">
        <v>722</v>
      </c>
      <c r="AF127" s="107" t="s">
        <v>179</v>
      </c>
      <c r="AG127" s="107" t="s">
        <v>922</v>
      </c>
      <c r="AH127" s="107" t="s">
        <v>923</v>
      </c>
      <c r="AI127" s="107" t="s">
        <v>924</v>
      </c>
      <c r="AM127" s="107" t="s">
        <v>925</v>
      </c>
      <c r="AP127" s="107" t="s">
        <v>180</v>
      </c>
    </row>
    <row r="128" spans="1:47" ht="92.1" hidden="1" customHeight="1" x14ac:dyDescent="0.45">
      <c r="A128" s="107">
        <v>147</v>
      </c>
      <c r="B128" s="108" t="s">
        <v>926</v>
      </c>
      <c r="F128" s="107" t="s">
        <v>190</v>
      </c>
      <c r="G128" s="107" t="s">
        <v>927</v>
      </c>
      <c r="H128" s="107" t="s">
        <v>210</v>
      </c>
      <c r="I128" s="107" t="s">
        <v>928</v>
      </c>
      <c r="K128" s="107" t="s">
        <v>174</v>
      </c>
      <c r="S128" s="192" t="s">
        <v>929</v>
      </c>
      <c r="T128" s="192" t="s">
        <v>195</v>
      </c>
      <c r="U128" s="192"/>
      <c r="V128" s="192"/>
      <c r="W128" s="192"/>
      <c r="X128" s="192"/>
      <c r="Y128" s="218"/>
      <c r="Z128" s="192"/>
      <c r="AA128" s="192"/>
      <c r="AB128" s="107">
        <v>0</v>
      </c>
      <c r="AC128" s="107" t="s">
        <v>930</v>
      </c>
      <c r="AH128" s="107" t="s">
        <v>493</v>
      </c>
      <c r="AI128" s="107" t="s">
        <v>493</v>
      </c>
      <c r="AK128" s="107" t="s">
        <v>174</v>
      </c>
    </row>
    <row r="129" spans="1:47" ht="65.849999999999994" hidden="1" customHeight="1" x14ac:dyDescent="0.45">
      <c r="B129" s="107" t="s">
        <v>931</v>
      </c>
      <c r="C129" s="107" t="s">
        <v>932</v>
      </c>
      <c r="D129" s="107" t="s">
        <v>931</v>
      </c>
      <c r="E129" s="107" t="s">
        <v>226</v>
      </c>
      <c r="F129" s="107" t="s">
        <v>933</v>
      </c>
      <c r="G129" s="107" t="s">
        <v>934</v>
      </c>
      <c r="H129" s="107" t="s">
        <v>221</v>
      </c>
      <c r="I129" s="107" t="s">
        <v>222</v>
      </c>
      <c r="J129" s="107" t="s">
        <v>935</v>
      </c>
      <c r="K129" s="107" t="s">
        <v>174</v>
      </c>
      <c r="P129" s="107" t="s">
        <v>174</v>
      </c>
      <c r="S129" s="192" t="s">
        <v>936</v>
      </c>
      <c r="W129" t="s">
        <v>174</v>
      </c>
    </row>
    <row r="130" spans="1:47" ht="171" customHeight="1" x14ac:dyDescent="0.45">
      <c r="A130" s="121">
        <v>6</v>
      </c>
      <c r="B130" s="206" t="s">
        <v>937</v>
      </c>
      <c r="C130" s="121" t="s">
        <v>938</v>
      </c>
      <c r="D130" s="121" t="s">
        <v>258</v>
      </c>
      <c r="E130" s="121"/>
      <c r="F130" s="121" t="s">
        <v>258</v>
      </c>
      <c r="G130" s="142" t="s">
        <v>939</v>
      </c>
      <c r="H130" s="215" t="s">
        <v>344</v>
      </c>
      <c r="I130" s="121" t="s">
        <v>28</v>
      </c>
      <c r="J130" s="121"/>
      <c r="K130" s="121" t="s">
        <v>174</v>
      </c>
      <c r="L130" s="121"/>
      <c r="M130" s="121"/>
      <c r="N130" s="123"/>
      <c r="O130" s="121"/>
      <c r="P130" s="121"/>
      <c r="Q130" s="121"/>
      <c r="R130" s="121"/>
      <c r="S130" s="236"/>
      <c r="T130" s="236" t="s">
        <v>295</v>
      </c>
      <c r="U130" s="236" t="s">
        <v>274</v>
      </c>
      <c r="V130" s="236" t="s">
        <v>275</v>
      </c>
      <c r="W130" s="236"/>
      <c r="X130" s="236"/>
      <c r="Y130" s="241" t="s">
        <v>275</v>
      </c>
      <c r="Z130" s="236" t="s">
        <v>174</v>
      </c>
      <c r="AA130" s="236"/>
      <c r="AB130" s="107" t="s">
        <v>261</v>
      </c>
      <c r="AC130" s="107" t="s">
        <v>546</v>
      </c>
      <c r="AE130" s="121" t="s">
        <v>940</v>
      </c>
      <c r="AF130" s="121"/>
      <c r="AG130" s="121" t="s">
        <v>941</v>
      </c>
      <c r="AH130" s="121" t="s">
        <v>277</v>
      </c>
      <c r="AI130" s="121" t="s">
        <v>351</v>
      </c>
      <c r="AJ130" s="121"/>
      <c r="AK130" s="121"/>
      <c r="AL130" s="121"/>
      <c r="AM130" s="121" t="s">
        <v>279</v>
      </c>
      <c r="AN130" s="121"/>
      <c r="AO130" s="121"/>
      <c r="AP130" s="121"/>
      <c r="AQ130" s="121"/>
      <c r="AR130" s="121"/>
      <c r="AS130" s="121"/>
      <c r="AT130" s="121"/>
      <c r="AU130" s="121"/>
    </row>
    <row r="131" spans="1:47" ht="52.5" hidden="1" customHeight="1" x14ac:dyDescent="0.45">
      <c r="B131" s="107" t="s">
        <v>942</v>
      </c>
      <c r="C131" s="107" t="s">
        <v>943</v>
      </c>
      <c r="D131" s="107" t="s">
        <v>944</v>
      </c>
      <c r="E131" s="107" t="s">
        <v>881</v>
      </c>
      <c r="F131" s="107" t="s">
        <v>881</v>
      </c>
      <c r="G131" s="107" t="s">
        <v>945</v>
      </c>
      <c r="H131" s="107" t="s">
        <v>210</v>
      </c>
      <c r="L131" s="107" t="s">
        <v>174</v>
      </c>
      <c r="R131" s="107" t="s">
        <v>174</v>
      </c>
      <c r="AD131" s="126"/>
    </row>
    <row r="132" spans="1:47" ht="78.75" hidden="1" x14ac:dyDescent="0.45">
      <c r="A132" s="107">
        <v>156</v>
      </c>
      <c r="B132" s="108" t="s">
        <v>946</v>
      </c>
      <c r="C132" s="192" t="s">
        <v>947</v>
      </c>
      <c r="D132" s="107" t="s">
        <v>948</v>
      </c>
      <c r="E132" s="107" t="s">
        <v>226</v>
      </c>
      <c r="F132" s="107" t="s">
        <v>490</v>
      </c>
      <c r="G132" s="141" t="s">
        <v>949</v>
      </c>
      <c r="H132" s="107" t="s">
        <v>203</v>
      </c>
      <c r="I132" s="107" t="s">
        <v>22</v>
      </c>
      <c r="K132" s="107" t="s">
        <v>174</v>
      </c>
      <c r="T132" s="192"/>
      <c r="U132" s="192"/>
      <c r="V132" s="192"/>
      <c r="W132" s="192"/>
      <c r="X132" s="192"/>
      <c r="Y132" s="218" t="s">
        <v>174</v>
      </c>
      <c r="Z132" s="192"/>
      <c r="AA132" s="192"/>
      <c r="AB132" s="227" t="s">
        <v>357</v>
      </c>
      <c r="AC132" s="107" t="s">
        <v>332</v>
      </c>
      <c r="AD132" s="126" t="s">
        <v>546</v>
      </c>
      <c r="AE132" s="107" t="s">
        <v>178</v>
      </c>
      <c r="AF132" s="107" t="s">
        <v>179</v>
      </c>
    </row>
    <row r="133" spans="1:47" ht="157.5" hidden="1" x14ac:dyDescent="0.45">
      <c r="A133" s="107">
        <v>149</v>
      </c>
      <c r="B133" s="183" t="s">
        <v>950</v>
      </c>
      <c r="C133" s="107" t="s">
        <v>951</v>
      </c>
      <c r="F133" s="107" t="s">
        <v>190</v>
      </c>
      <c r="G133" s="180" t="s">
        <v>952</v>
      </c>
      <c r="H133" s="121" t="s">
        <v>221</v>
      </c>
      <c r="I133" s="107" t="s">
        <v>28</v>
      </c>
      <c r="K133" s="107" t="s">
        <v>174</v>
      </c>
      <c r="M133" s="107" t="s">
        <v>174</v>
      </c>
      <c r="R133" s="107" t="s">
        <v>174</v>
      </c>
      <c r="S133" s="192" t="s">
        <v>953</v>
      </c>
      <c r="T133" s="192" t="s">
        <v>318</v>
      </c>
      <c r="U133" s="192"/>
      <c r="V133" s="192"/>
      <c r="W133" s="192"/>
      <c r="X133" s="192"/>
      <c r="Y133" s="218"/>
      <c r="Z133" s="192" t="s">
        <v>174</v>
      </c>
      <c r="AA133" s="192"/>
      <c r="AJ133" s="107" t="s">
        <v>557</v>
      </c>
      <c r="AK133" s="107" t="s">
        <v>377</v>
      </c>
      <c r="AL133" s="107" t="s">
        <v>558</v>
      </c>
    </row>
    <row r="134" spans="1:47" ht="65.849999999999994" hidden="1" customHeight="1" x14ac:dyDescent="0.45">
      <c r="A134" s="107">
        <v>111</v>
      </c>
      <c r="B134" s="108" t="s">
        <v>954</v>
      </c>
      <c r="C134" s="107" t="s">
        <v>955</v>
      </c>
      <c r="F134" s="107" t="s">
        <v>190</v>
      </c>
      <c r="G134" s="107" t="s">
        <v>956</v>
      </c>
      <c r="H134" s="121" t="s">
        <v>192</v>
      </c>
      <c r="I134" s="107" t="s">
        <v>193</v>
      </c>
      <c r="L134" s="107" t="s">
        <v>174</v>
      </c>
      <c r="S134" s="192" t="s">
        <v>957</v>
      </c>
      <c r="T134" s="192"/>
      <c r="U134" s="192"/>
      <c r="V134" s="192"/>
      <c r="W134" s="192"/>
      <c r="X134" s="192"/>
      <c r="Y134" s="218"/>
      <c r="Z134" s="192"/>
      <c r="AA134" s="192"/>
      <c r="AB134" s="107">
        <v>0</v>
      </c>
      <c r="AC134" s="107" t="s">
        <v>187</v>
      </c>
      <c r="AH134" s="107" t="s">
        <v>277</v>
      </c>
      <c r="AI134" s="107" t="s">
        <v>278</v>
      </c>
      <c r="AK134" s="107" t="s">
        <v>174</v>
      </c>
    </row>
    <row r="135" spans="1:47" ht="52.5" x14ac:dyDescent="0.5">
      <c r="B135" s="107" t="s">
        <v>958</v>
      </c>
      <c r="C135" s="107" t="s">
        <v>959</v>
      </c>
      <c r="G135" s="217" t="s">
        <v>960</v>
      </c>
      <c r="H135" s="107" t="s">
        <v>344</v>
      </c>
      <c r="P135" s="107" t="s">
        <v>174</v>
      </c>
    </row>
    <row r="136" spans="1:47" ht="380.65" hidden="1" x14ac:dyDescent="0.4">
      <c r="A136" s="107">
        <v>121</v>
      </c>
      <c r="B136" s="183" t="s">
        <v>961</v>
      </c>
      <c r="C136" s="107" t="s">
        <v>962</v>
      </c>
      <c r="D136" s="107" t="s">
        <v>963</v>
      </c>
      <c r="E136" s="140" t="s">
        <v>363</v>
      </c>
      <c r="F136" s="107" t="s">
        <v>190</v>
      </c>
      <c r="G136" s="180" t="s">
        <v>964</v>
      </c>
      <c r="H136" s="126" t="s">
        <v>203</v>
      </c>
      <c r="I136" s="107" t="s">
        <v>29</v>
      </c>
      <c r="J136" s="107" t="s">
        <v>965</v>
      </c>
      <c r="L136" s="107" t="s">
        <v>174</v>
      </c>
      <c r="S136" s="192" t="s">
        <v>966</v>
      </c>
      <c r="T136" s="192" t="s">
        <v>477</v>
      </c>
      <c r="U136" s="192" t="s">
        <v>214</v>
      </c>
      <c r="V136" s="192"/>
      <c r="W136" s="192" t="s">
        <v>174</v>
      </c>
      <c r="X136" s="192"/>
      <c r="Y136" s="218"/>
      <c r="Z136" s="192"/>
      <c r="AA136" s="192"/>
      <c r="AB136" s="107" t="s">
        <v>383</v>
      </c>
      <c r="AC136" s="107" t="s">
        <v>183</v>
      </c>
      <c r="AE136" s="140" t="s">
        <v>198</v>
      </c>
      <c r="AF136" s="140"/>
      <c r="AG136" s="121"/>
      <c r="AP136" s="107" t="s">
        <v>967</v>
      </c>
    </row>
    <row r="137" spans="1:47" ht="223.15" hidden="1" x14ac:dyDescent="0.45">
      <c r="A137" s="107">
        <v>131</v>
      </c>
      <c r="B137" s="108" t="s">
        <v>968</v>
      </c>
      <c r="C137" s="107" t="s">
        <v>969</v>
      </c>
      <c r="F137" s="107" t="s">
        <v>190</v>
      </c>
      <c r="G137" s="107" t="s">
        <v>970</v>
      </c>
      <c r="H137" s="121" t="s">
        <v>221</v>
      </c>
      <c r="I137" s="107" t="s">
        <v>21</v>
      </c>
      <c r="L137" s="107" t="s">
        <v>174</v>
      </c>
      <c r="P137" s="107" t="s">
        <v>174</v>
      </c>
      <c r="S137" s="192" t="s">
        <v>971</v>
      </c>
      <c r="T137" s="192" t="s">
        <v>318</v>
      </c>
      <c r="U137" s="192" t="s">
        <v>274</v>
      </c>
      <c r="V137" s="192"/>
      <c r="W137" s="192"/>
      <c r="X137" s="192"/>
      <c r="Y137" s="218"/>
      <c r="Z137" s="192"/>
      <c r="AA137" s="192"/>
      <c r="AB137" s="107">
        <v>2</v>
      </c>
      <c r="AC137" s="107">
        <v>0</v>
      </c>
    </row>
    <row r="138" spans="1:47" ht="197.1" hidden="1" customHeight="1" x14ac:dyDescent="0.45">
      <c r="A138" s="107">
        <v>49</v>
      </c>
      <c r="B138" s="183" t="s">
        <v>972</v>
      </c>
      <c r="C138" s="107" t="s">
        <v>973</v>
      </c>
      <c r="D138" s="107" t="s">
        <v>402</v>
      </c>
      <c r="E138" s="107" t="s">
        <v>402</v>
      </c>
      <c r="F138" s="107" t="s">
        <v>974</v>
      </c>
      <c r="G138" s="141" t="s">
        <v>975</v>
      </c>
      <c r="H138" s="107" t="s">
        <v>203</v>
      </c>
      <c r="I138" s="107" t="s">
        <v>28</v>
      </c>
      <c r="J138" s="107" t="s">
        <v>25</v>
      </c>
      <c r="L138" s="107" t="s">
        <v>174</v>
      </c>
      <c r="S138" s="192" t="s">
        <v>976</v>
      </c>
      <c r="T138" s="192" t="s">
        <v>493</v>
      </c>
      <c r="U138" s="192" t="s">
        <v>977</v>
      </c>
      <c r="V138" s="192"/>
      <c r="W138" s="192" t="s">
        <v>174</v>
      </c>
      <c r="X138" s="192"/>
      <c r="Y138" s="218"/>
      <c r="Z138" s="192"/>
      <c r="AA138" s="192"/>
      <c r="AB138" s="107" t="s">
        <v>253</v>
      </c>
      <c r="AC138" s="107" t="s">
        <v>332</v>
      </c>
      <c r="AD138" s="126" t="s">
        <v>332</v>
      </c>
      <c r="AE138" s="107" t="s">
        <v>978</v>
      </c>
      <c r="AF138" s="107" t="s">
        <v>179</v>
      </c>
      <c r="AG138" s="107" t="s">
        <v>979</v>
      </c>
    </row>
    <row r="139" spans="1:47" ht="141.75" hidden="1" customHeight="1" x14ac:dyDescent="0.45">
      <c r="A139" s="107">
        <v>127</v>
      </c>
      <c r="B139" s="108" t="s">
        <v>980</v>
      </c>
      <c r="C139" s="107" t="s">
        <v>981</v>
      </c>
      <c r="F139" s="107" t="s">
        <v>190</v>
      </c>
      <c r="G139" s="107" t="s">
        <v>982</v>
      </c>
      <c r="H139" s="121" t="s">
        <v>210</v>
      </c>
      <c r="I139" s="107" t="s">
        <v>586</v>
      </c>
      <c r="K139" s="107" t="s">
        <v>174</v>
      </c>
      <c r="S139" s="192" t="s">
        <v>983</v>
      </c>
      <c r="T139" s="192"/>
      <c r="U139" s="192"/>
      <c r="V139" s="192" t="s">
        <v>275</v>
      </c>
      <c r="W139" s="192"/>
      <c r="X139" s="192" t="s">
        <v>275</v>
      </c>
      <c r="Y139" s="218"/>
      <c r="Z139" s="192" t="s">
        <v>275</v>
      </c>
      <c r="AA139" s="192"/>
      <c r="AB139" s="107">
        <v>4</v>
      </c>
      <c r="AC139" s="107" t="s">
        <v>984</v>
      </c>
      <c r="AH139" s="107" t="s">
        <v>277</v>
      </c>
      <c r="AI139" s="107" t="s">
        <v>278</v>
      </c>
      <c r="AL139" s="107" t="s">
        <v>174</v>
      </c>
      <c r="AM139" s="107" t="s">
        <v>387</v>
      </c>
    </row>
    <row r="140" spans="1:47" ht="173.25" hidden="1" customHeight="1" x14ac:dyDescent="0.45">
      <c r="B140" s="107" t="s">
        <v>985</v>
      </c>
      <c r="C140" s="107" t="s">
        <v>986</v>
      </c>
      <c r="D140" s="107" t="s">
        <v>987</v>
      </c>
      <c r="E140" s="107" t="s">
        <v>988</v>
      </c>
      <c r="F140" s="107" t="s">
        <v>484</v>
      </c>
      <c r="G140" s="198" t="s">
        <v>989</v>
      </c>
      <c r="H140" s="107" t="s">
        <v>203</v>
      </c>
      <c r="I140" s="107" t="s">
        <v>25</v>
      </c>
      <c r="L140" s="107" t="s">
        <v>174</v>
      </c>
      <c r="W140" t="s">
        <v>174</v>
      </c>
      <c r="AB140" s="107" t="s">
        <v>990</v>
      </c>
      <c r="AC140" s="107" t="s">
        <v>991</v>
      </c>
      <c r="AD140" s="126" t="s">
        <v>177</v>
      </c>
      <c r="AE140" s="107" t="s">
        <v>455</v>
      </c>
      <c r="AF140" s="107" t="s">
        <v>179</v>
      </c>
      <c r="AP140" s="107" t="s">
        <v>206</v>
      </c>
    </row>
    <row r="141" spans="1:47" ht="131.25" hidden="1" x14ac:dyDescent="0.45">
      <c r="A141" s="107">
        <v>63</v>
      </c>
      <c r="B141" s="108" t="s">
        <v>992</v>
      </c>
      <c r="C141" s="107" t="s">
        <v>993</v>
      </c>
      <c r="D141" s="107" t="s">
        <v>258</v>
      </c>
      <c r="E141" s="107" t="s">
        <v>257</v>
      </c>
      <c r="F141" s="107" t="s">
        <v>190</v>
      </c>
      <c r="G141" s="146" t="s">
        <v>994</v>
      </c>
      <c r="H141" s="121" t="s">
        <v>203</v>
      </c>
      <c r="I141" s="107" t="s">
        <v>193</v>
      </c>
      <c r="J141" s="107" t="s">
        <v>23</v>
      </c>
      <c r="L141" s="107" t="s">
        <v>174</v>
      </c>
      <c r="O141" s="107" t="s">
        <v>174</v>
      </c>
      <c r="S141" s="192" t="s">
        <v>995</v>
      </c>
      <c r="T141" s="236" t="s">
        <v>478</v>
      </c>
      <c r="U141" s="236" t="s">
        <v>478</v>
      </c>
      <c r="V141" s="192"/>
      <c r="W141" s="192" t="s">
        <v>174</v>
      </c>
      <c r="X141" s="192"/>
      <c r="Y141" s="218"/>
      <c r="Z141" s="192"/>
      <c r="AA141" s="192"/>
      <c r="AB141" s="107" t="s">
        <v>996</v>
      </c>
      <c r="AC141" s="107" t="s">
        <v>997</v>
      </c>
      <c r="AD141" s="126" t="s">
        <v>998</v>
      </c>
      <c r="AE141" s="107" t="s">
        <v>722</v>
      </c>
      <c r="AF141" s="107" t="s">
        <v>179</v>
      </c>
    </row>
    <row r="142" spans="1:47" ht="118.35" hidden="1" customHeight="1" x14ac:dyDescent="0.4">
      <c r="A142" s="107">
        <v>25</v>
      </c>
      <c r="B142" s="235" t="s">
        <v>999</v>
      </c>
      <c r="C142" s="140" t="s">
        <v>1000</v>
      </c>
      <c r="D142" s="107" t="s">
        <v>183</v>
      </c>
      <c r="E142" s="140" t="s">
        <v>1001</v>
      </c>
      <c r="F142" s="140" t="s">
        <v>999</v>
      </c>
      <c r="G142" s="144" t="s">
        <v>1002</v>
      </c>
      <c r="H142" s="107" t="s">
        <v>210</v>
      </c>
      <c r="I142" s="107" t="s">
        <v>24</v>
      </c>
      <c r="R142" s="107" t="s">
        <v>174</v>
      </c>
      <c r="S142" s="192" t="s">
        <v>995</v>
      </c>
      <c r="T142" s="192" t="s">
        <v>515</v>
      </c>
      <c r="U142" s="192" t="s">
        <v>196</v>
      </c>
      <c r="V142" s="192" t="s">
        <v>285</v>
      </c>
      <c r="W142" s="192"/>
      <c r="X142" s="192"/>
      <c r="Y142" s="218"/>
      <c r="Z142" s="192" t="s">
        <v>275</v>
      </c>
      <c r="AA142" s="192"/>
      <c r="AB142" s="227" t="s">
        <v>261</v>
      </c>
      <c r="AC142" s="107" t="s">
        <v>332</v>
      </c>
      <c r="AD142" s="126" t="s">
        <v>332</v>
      </c>
      <c r="AE142" s="140" t="s">
        <v>435</v>
      </c>
      <c r="AF142" s="140" t="s">
        <v>179</v>
      </c>
      <c r="AG142" s="107" t="s">
        <v>465</v>
      </c>
    </row>
    <row r="143" spans="1:47" ht="144.6" hidden="1" customHeight="1" x14ac:dyDescent="0.45">
      <c r="B143" s="107" t="s">
        <v>1003</v>
      </c>
      <c r="C143" s="112" t="s">
        <v>1004</v>
      </c>
      <c r="D143" s="107" t="s">
        <v>1005</v>
      </c>
      <c r="E143" s="107" t="s">
        <v>251</v>
      </c>
      <c r="F143" s="107" t="s">
        <v>304</v>
      </c>
      <c r="G143" s="107" t="s">
        <v>1006</v>
      </c>
      <c r="H143" s="107" t="s">
        <v>173</v>
      </c>
      <c r="I143" s="107" t="s">
        <v>25</v>
      </c>
      <c r="L143" s="107" t="s">
        <v>174</v>
      </c>
      <c r="O143" s="107" t="s">
        <v>174</v>
      </c>
      <c r="W143" t="s">
        <v>174</v>
      </c>
      <c r="AB143" s="107" t="s">
        <v>175</v>
      </c>
      <c r="AC143" s="107" t="s">
        <v>1007</v>
      </c>
      <c r="AD143" s="126" t="s">
        <v>1008</v>
      </c>
      <c r="AE143" s="107" t="s">
        <v>487</v>
      </c>
      <c r="AF143" s="107" t="s">
        <v>179</v>
      </c>
      <c r="AP143" s="107" t="s">
        <v>180</v>
      </c>
    </row>
    <row r="144" spans="1:47" ht="118.35" hidden="1" customHeight="1" x14ac:dyDescent="0.4">
      <c r="A144" s="107">
        <v>34</v>
      </c>
      <c r="B144" s="167" t="s">
        <v>1009</v>
      </c>
      <c r="C144" s="140" t="s">
        <v>1010</v>
      </c>
      <c r="E144" s="140" t="s">
        <v>1011</v>
      </c>
      <c r="F144" s="140" t="s">
        <v>1012</v>
      </c>
      <c r="G144" s="145" t="s">
        <v>1013</v>
      </c>
      <c r="H144" s="107" t="s">
        <v>568</v>
      </c>
      <c r="I144" s="107" t="s">
        <v>193</v>
      </c>
      <c r="L144" s="107" t="s">
        <v>174</v>
      </c>
      <c r="S144" s="192" t="s">
        <v>1014</v>
      </c>
      <c r="T144" s="192" t="s">
        <v>531</v>
      </c>
      <c r="U144" s="192" t="s">
        <v>382</v>
      </c>
      <c r="V144" s="192" t="s">
        <v>285</v>
      </c>
      <c r="W144" s="192" t="s">
        <v>275</v>
      </c>
      <c r="X144" s="192"/>
      <c r="Y144" s="218"/>
      <c r="Z144" s="192"/>
      <c r="AA144" s="192"/>
      <c r="AB144" s="107" t="s">
        <v>261</v>
      </c>
      <c r="AC144" s="107" t="s">
        <v>546</v>
      </c>
      <c r="AE144" s="140" t="s">
        <v>1015</v>
      </c>
      <c r="AF144" s="140"/>
      <c r="AG144" s="107" t="s">
        <v>465</v>
      </c>
      <c r="AH144" s="107" t="s">
        <v>277</v>
      </c>
      <c r="AI144" s="107" t="s">
        <v>278</v>
      </c>
      <c r="AJ144" s="107" t="s">
        <v>174</v>
      </c>
      <c r="AK144" s="107" t="s">
        <v>174</v>
      </c>
      <c r="AM144" s="107" t="s">
        <v>387</v>
      </c>
    </row>
    <row r="145" spans="1:47" ht="52.5" x14ac:dyDescent="0.45">
      <c r="B145" s="107" t="s">
        <v>1016</v>
      </c>
      <c r="C145" s="192" t="s">
        <v>1017</v>
      </c>
      <c r="D145" s="107" t="s">
        <v>257</v>
      </c>
      <c r="E145" s="107" t="s">
        <v>257</v>
      </c>
      <c r="F145" s="107" t="s">
        <v>258</v>
      </c>
      <c r="G145" s="107" t="s">
        <v>1018</v>
      </c>
      <c r="H145" s="107" t="s">
        <v>344</v>
      </c>
      <c r="M145" s="107" t="s">
        <v>174</v>
      </c>
      <c r="P145" s="107" t="s">
        <v>174</v>
      </c>
    </row>
    <row r="146" spans="1:47" ht="236.25" hidden="1" x14ac:dyDescent="0.45">
      <c r="A146" s="107">
        <v>92</v>
      </c>
      <c r="B146" s="108" t="s">
        <v>1019</v>
      </c>
      <c r="C146" s="107" t="s">
        <v>1020</v>
      </c>
      <c r="F146" s="107" t="s">
        <v>190</v>
      </c>
      <c r="G146" s="107" t="s">
        <v>1021</v>
      </c>
      <c r="H146" s="215" t="s">
        <v>908</v>
      </c>
      <c r="I146" s="107" t="s">
        <v>22</v>
      </c>
      <c r="N146" s="113" t="s">
        <v>174</v>
      </c>
      <c r="S146" s="192" t="s">
        <v>865</v>
      </c>
      <c r="T146" s="192" t="s">
        <v>318</v>
      </c>
      <c r="U146" s="192" t="s">
        <v>214</v>
      </c>
      <c r="V146" s="192"/>
      <c r="W146" s="192"/>
      <c r="X146" s="192"/>
      <c r="Y146" s="218"/>
      <c r="Z146" s="192"/>
      <c r="AA146" s="192"/>
      <c r="AB146" s="107">
        <v>5</v>
      </c>
      <c r="AC146" s="107" t="s">
        <v>1022</v>
      </c>
    </row>
    <row r="147" spans="1:47" ht="170.65" hidden="1" x14ac:dyDescent="0.45">
      <c r="B147" s="183" t="s">
        <v>1023</v>
      </c>
      <c r="C147" s="192" t="s">
        <v>78</v>
      </c>
      <c r="D147" s="107" t="s">
        <v>1024</v>
      </c>
      <c r="E147" s="107" t="s">
        <v>1025</v>
      </c>
      <c r="G147" s="198" t="s">
        <v>1026</v>
      </c>
      <c r="H147" s="126" t="s">
        <v>1027</v>
      </c>
      <c r="I147" s="107" t="s">
        <v>25</v>
      </c>
      <c r="J147" s="107" t="s">
        <v>24</v>
      </c>
      <c r="K147" s="107" t="s">
        <v>174</v>
      </c>
      <c r="L147" s="107" t="s">
        <v>174</v>
      </c>
      <c r="P147" s="107" t="s">
        <v>174</v>
      </c>
      <c r="R147" s="107" t="s">
        <v>174</v>
      </c>
      <c r="T147" s="192"/>
      <c r="U147" s="192"/>
      <c r="V147" s="192"/>
      <c r="W147" s="240" t="s">
        <v>174</v>
      </c>
      <c r="X147" s="240" t="s">
        <v>174</v>
      </c>
      <c r="Y147" s="218"/>
      <c r="Z147" s="192"/>
      <c r="AA147" s="192"/>
      <c r="AB147" s="107" t="s">
        <v>1028</v>
      </c>
      <c r="AC147" s="107" t="s">
        <v>332</v>
      </c>
      <c r="AD147" s="126" t="s">
        <v>183</v>
      </c>
      <c r="AE147" s="107" t="s">
        <v>178</v>
      </c>
      <c r="AF147" s="107" t="s">
        <v>179</v>
      </c>
      <c r="AP147" s="107" t="s">
        <v>206</v>
      </c>
    </row>
    <row r="148" spans="1:47" ht="91.9" hidden="1" x14ac:dyDescent="0.45">
      <c r="A148" s="107">
        <v>93</v>
      </c>
      <c r="B148" s="183" t="s">
        <v>1029</v>
      </c>
      <c r="F148" s="107" t="s">
        <v>190</v>
      </c>
      <c r="G148" s="107" t="s">
        <v>1030</v>
      </c>
      <c r="H148" s="107" t="s">
        <v>210</v>
      </c>
      <c r="I148" s="107" t="s">
        <v>193</v>
      </c>
      <c r="L148" s="107" t="s">
        <v>174</v>
      </c>
      <c r="M148" s="107" t="s">
        <v>174</v>
      </c>
      <c r="S148" s="192" t="s">
        <v>1031</v>
      </c>
      <c r="T148" s="192"/>
      <c r="U148" s="192" t="s">
        <v>919</v>
      </c>
      <c r="V148" s="192"/>
      <c r="W148" s="192"/>
      <c r="X148" s="192"/>
      <c r="Y148" s="218"/>
      <c r="Z148" s="192"/>
      <c r="AA148" s="192"/>
      <c r="AB148" s="107">
        <v>4</v>
      </c>
      <c r="AC148" s="107" t="s">
        <v>197</v>
      </c>
      <c r="AH148" s="107" t="s">
        <v>277</v>
      </c>
      <c r="AI148" s="107" t="s">
        <v>410</v>
      </c>
      <c r="AL148" s="107" t="s">
        <v>174</v>
      </c>
    </row>
    <row r="149" spans="1:47" ht="131.25" hidden="1" customHeight="1" x14ac:dyDescent="0.45">
      <c r="B149" s="107" t="s">
        <v>1032</v>
      </c>
      <c r="C149" s="107" t="s">
        <v>1033</v>
      </c>
      <c r="D149" s="107" t="s">
        <v>1034</v>
      </c>
      <c r="E149" s="107" t="s">
        <v>183</v>
      </c>
      <c r="F149" s="107" t="s">
        <v>1035</v>
      </c>
      <c r="G149" s="198" t="s">
        <v>1036</v>
      </c>
      <c r="H149" s="107" t="s">
        <v>173</v>
      </c>
      <c r="P149" s="107" t="s">
        <v>174</v>
      </c>
      <c r="Y149" t="s">
        <v>174</v>
      </c>
      <c r="AB149" s="107" t="s">
        <v>838</v>
      </c>
      <c r="AC149" s="107" t="s">
        <v>183</v>
      </c>
      <c r="AD149" s="107" t="s">
        <v>183</v>
      </c>
      <c r="AE149" s="107" t="s">
        <v>178</v>
      </c>
      <c r="AF149" s="107" t="s">
        <v>179</v>
      </c>
      <c r="AP149" s="107" t="s">
        <v>180</v>
      </c>
    </row>
    <row r="150" spans="1:47" ht="236.25" hidden="1" x14ac:dyDescent="0.45">
      <c r="B150" s="184" t="s">
        <v>1037</v>
      </c>
      <c r="C150" s="107" t="s">
        <v>1038</v>
      </c>
      <c r="D150" s="107" t="s">
        <v>1039</v>
      </c>
      <c r="F150" s="107" t="s">
        <v>427</v>
      </c>
      <c r="G150" s="141" t="s">
        <v>1040</v>
      </c>
      <c r="H150" s="107" t="s">
        <v>210</v>
      </c>
      <c r="I150" s="107" t="s">
        <v>28</v>
      </c>
      <c r="K150" s="107" t="s">
        <v>174</v>
      </c>
      <c r="T150" s="192"/>
      <c r="U150" s="192"/>
      <c r="V150" s="192"/>
      <c r="W150" s="192"/>
      <c r="X150" s="192" t="s">
        <v>174</v>
      </c>
      <c r="Y150" s="218"/>
      <c r="Z150" s="192"/>
      <c r="AA150" s="192"/>
      <c r="AB150" s="227" t="s">
        <v>261</v>
      </c>
      <c r="AC150" s="227"/>
      <c r="AD150" s="126"/>
      <c r="AE150" s="107" t="s">
        <v>178</v>
      </c>
      <c r="AF150" s="107" t="s">
        <v>179</v>
      </c>
    </row>
    <row r="151" spans="1:47" ht="141.75" customHeight="1" x14ac:dyDescent="0.45">
      <c r="B151" s="107" t="s">
        <v>1041</v>
      </c>
      <c r="C151" s="48" t="s">
        <v>1042</v>
      </c>
      <c r="D151" s="107" t="s">
        <v>502</v>
      </c>
      <c r="F151" s="107" t="s">
        <v>502</v>
      </c>
      <c r="G151" s="107" t="s">
        <v>1043</v>
      </c>
      <c r="H151" s="107" t="s">
        <v>344</v>
      </c>
      <c r="L151" s="107" t="s">
        <v>174</v>
      </c>
      <c r="R151" s="107" t="s">
        <v>275</v>
      </c>
    </row>
    <row r="152" spans="1:47" ht="131.25" hidden="1" customHeight="1" x14ac:dyDescent="0.45">
      <c r="A152" s="107">
        <v>123</v>
      </c>
      <c r="B152" s="108" t="s">
        <v>1044</v>
      </c>
      <c r="C152" s="107" t="s">
        <v>1044</v>
      </c>
      <c r="F152" s="107" t="s">
        <v>190</v>
      </c>
      <c r="G152" s="107" t="s">
        <v>1045</v>
      </c>
      <c r="H152" s="121" t="s">
        <v>221</v>
      </c>
      <c r="I152" s="107" t="s">
        <v>928</v>
      </c>
      <c r="M152" s="107" t="s">
        <v>174</v>
      </c>
      <c r="S152" s="192" t="s">
        <v>1046</v>
      </c>
      <c r="T152" s="192"/>
      <c r="U152" s="192"/>
      <c r="V152" s="192"/>
      <c r="W152" s="192"/>
      <c r="X152" s="192"/>
      <c r="Y152" s="218"/>
      <c r="Z152" s="192"/>
      <c r="AA152" s="192"/>
      <c r="AB152" s="107">
        <v>0</v>
      </c>
      <c r="AC152" s="107" t="s">
        <v>187</v>
      </c>
      <c r="AH152" s="107" t="s">
        <v>277</v>
      </c>
      <c r="AI152" s="107" t="s">
        <v>278</v>
      </c>
      <c r="AL152" s="107" t="s">
        <v>174</v>
      </c>
    </row>
    <row r="153" spans="1:47" ht="275.64999999999998" hidden="1" x14ac:dyDescent="0.45">
      <c r="A153" s="107">
        <v>89</v>
      </c>
      <c r="B153" s="108" t="s">
        <v>1047</v>
      </c>
      <c r="C153" s="107" t="s">
        <v>1048</v>
      </c>
      <c r="F153" s="107" t="s">
        <v>190</v>
      </c>
      <c r="G153" s="180" t="s">
        <v>1049</v>
      </c>
      <c r="H153" s="107" t="s">
        <v>192</v>
      </c>
      <c r="I153" s="107" t="s">
        <v>28</v>
      </c>
      <c r="P153" s="107" t="s">
        <v>174</v>
      </c>
      <c r="S153" s="192" t="s">
        <v>1050</v>
      </c>
      <c r="T153" s="192" t="s">
        <v>195</v>
      </c>
      <c r="U153" s="192" t="s">
        <v>1051</v>
      </c>
      <c r="V153" s="192"/>
      <c r="W153" s="192"/>
      <c r="X153" s="192"/>
      <c r="Y153" s="218"/>
      <c r="Z153" s="192"/>
      <c r="AA153" s="192"/>
      <c r="AJ153" s="107" t="s">
        <v>1052</v>
      </c>
      <c r="AK153" s="107" t="s">
        <v>277</v>
      </c>
      <c r="AL153" s="107" t="s">
        <v>278</v>
      </c>
      <c r="AO153" s="107" t="s">
        <v>387</v>
      </c>
    </row>
    <row r="154" spans="1:47" ht="78.75" hidden="1" x14ac:dyDescent="0.45">
      <c r="B154" s="107" t="s">
        <v>1053</v>
      </c>
      <c r="C154" s="107" t="s">
        <v>1054</v>
      </c>
      <c r="D154" s="107" t="s">
        <v>1055</v>
      </c>
      <c r="E154" s="107" t="s">
        <v>1056</v>
      </c>
      <c r="F154" s="107" t="s">
        <v>1055</v>
      </c>
      <c r="G154" s="198" t="s">
        <v>1057</v>
      </c>
      <c r="H154" s="107" t="s">
        <v>173</v>
      </c>
      <c r="W154" t="s">
        <v>174</v>
      </c>
      <c r="AB154" s="107" t="s">
        <v>237</v>
      </c>
      <c r="AC154" s="107" t="s">
        <v>1058</v>
      </c>
      <c r="AF154" s="107" t="s">
        <v>179</v>
      </c>
      <c r="AP154" s="107" t="s">
        <v>180</v>
      </c>
    </row>
    <row r="155" spans="1:47" ht="196.9" hidden="1" x14ac:dyDescent="0.45">
      <c r="B155" s="107" t="s">
        <v>1059</v>
      </c>
      <c r="C155" s="107" t="s">
        <v>1060</v>
      </c>
      <c r="D155" s="107" t="s">
        <v>1061</v>
      </c>
      <c r="E155" s="107" t="s">
        <v>183</v>
      </c>
      <c r="F155" s="107" t="s">
        <v>1062</v>
      </c>
      <c r="G155" s="198" t="s">
        <v>1063</v>
      </c>
      <c r="H155" s="107" t="s">
        <v>210</v>
      </c>
      <c r="Y155" t="s">
        <v>174</v>
      </c>
      <c r="AB155" s="227" t="s">
        <v>261</v>
      </c>
      <c r="AC155" s="107" t="s">
        <v>332</v>
      </c>
      <c r="AD155" s="126" t="s">
        <v>332</v>
      </c>
      <c r="AE155" s="107" t="s">
        <v>1064</v>
      </c>
      <c r="AF155" s="107" t="s">
        <v>179</v>
      </c>
      <c r="AP155" s="107" t="s">
        <v>269</v>
      </c>
    </row>
    <row r="156" spans="1:47" ht="409.5" hidden="1" x14ac:dyDescent="0.45">
      <c r="A156" s="107">
        <v>100</v>
      </c>
      <c r="B156" s="183" t="s">
        <v>1065</v>
      </c>
      <c r="C156" s="107" t="s">
        <v>1066</v>
      </c>
      <c r="F156" s="107" t="s">
        <v>190</v>
      </c>
      <c r="G156" s="107" t="s">
        <v>1067</v>
      </c>
      <c r="H156" s="126" t="s">
        <v>210</v>
      </c>
      <c r="I156" s="107" t="s">
        <v>193</v>
      </c>
      <c r="L156" s="107" t="s">
        <v>174</v>
      </c>
      <c r="S156" s="192" t="s">
        <v>1068</v>
      </c>
      <c r="T156" s="192" t="s">
        <v>195</v>
      </c>
      <c r="U156" s="192"/>
      <c r="V156" s="192"/>
      <c r="W156" s="192"/>
      <c r="X156" s="192"/>
      <c r="Y156" s="218"/>
      <c r="Z156" s="192"/>
      <c r="AA156" s="192"/>
      <c r="AB156" s="107">
        <v>2</v>
      </c>
      <c r="AC156" s="107" t="s">
        <v>245</v>
      </c>
      <c r="AG156" s="116"/>
      <c r="AH156" s="107" t="s">
        <v>277</v>
      </c>
      <c r="AI156" s="107" t="s">
        <v>278</v>
      </c>
      <c r="AK156" s="107" t="s">
        <v>174</v>
      </c>
      <c r="AL156" s="107" t="s">
        <v>174</v>
      </c>
      <c r="AM156" s="107" t="s">
        <v>387</v>
      </c>
    </row>
    <row r="157" spans="1:47" ht="78.75" hidden="1" x14ac:dyDescent="0.45">
      <c r="A157" s="107">
        <v>140</v>
      </c>
      <c r="B157" s="108" t="s">
        <v>1069</v>
      </c>
      <c r="C157" s="107" t="s">
        <v>1070</v>
      </c>
      <c r="F157" s="107" t="s">
        <v>190</v>
      </c>
      <c r="G157" s="107" t="s">
        <v>1071</v>
      </c>
      <c r="H157" s="107" t="s">
        <v>221</v>
      </c>
      <c r="I157" s="107" t="s">
        <v>28</v>
      </c>
      <c r="J157" s="107" t="s">
        <v>25</v>
      </c>
      <c r="L157" s="107" t="s">
        <v>174</v>
      </c>
      <c r="S157" s="192" t="s">
        <v>1072</v>
      </c>
      <c r="T157" s="192"/>
      <c r="U157" s="192"/>
      <c r="V157" s="192"/>
      <c r="W157" s="192" t="s">
        <v>275</v>
      </c>
      <c r="X157" s="192" t="s">
        <v>275</v>
      </c>
      <c r="Y157" s="218"/>
      <c r="Z157" s="192"/>
      <c r="AA157" s="192"/>
      <c r="AB157" s="107">
        <v>0</v>
      </c>
      <c r="AC157" s="107" t="s">
        <v>393</v>
      </c>
      <c r="AH157" s="108" t="s">
        <v>377</v>
      </c>
      <c r="AK157" s="107" t="s">
        <v>174</v>
      </c>
      <c r="AM157" s="107" t="s">
        <v>449</v>
      </c>
    </row>
    <row r="158" spans="1:47" ht="65.849999999999994" hidden="1" customHeight="1" x14ac:dyDescent="0.45">
      <c r="A158" s="107">
        <v>117</v>
      </c>
      <c r="B158" s="108" t="s">
        <v>1073</v>
      </c>
      <c r="C158" s="107" t="s">
        <v>1074</v>
      </c>
      <c r="F158" s="107" t="s">
        <v>190</v>
      </c>
      <c r="G158" s="107" t="s">
        <v>1075</v>
      </c>
      <c r="H158" s="126" t="s">
        <v>203</v>
      </c>
      <c r="I158" s="107" t="s">
        <v>193</v>
      </c>
      <c r="J158" s="107" t="s">
        <v>1076</v>
      </c>
      <c r="L158" s="107" t="s">
        <v>174</v>
      </c>
      <c r="S158" s="192" t="s">
        <v>1077</v>
      </c>
      <c r="T158" s="192" t="s">
        <v>477</v>
      </c>
      <c r="U158" s="192" t="s">
        <v>478</v>
      </c>
      <c r="V158" s="192"/>
      <c r="W158" s="192" t="s">
        <v>174</v>
      </c>
      <c r="X158" s="192"/>
      <c r="Y158" s="218"/>
      <c r="Z158" s="192"/>
      <c r="AA158" s="192"/>
      <c r="AB158" s="107" t="s">
        <v>479</v>
      </c>
      <c r="AC158" s="107" t="s">
        <v>393</v>
      </c>
      <c r="AD158" s="126" t="s">
        <v>393</v>
      </c>
      <c r="AE158" s="107" t="s">
        <v>178</v>
      </c>
      <c r="AF158" s="107" t="s">
        <v>179</v>
      </c>
      <c r="AG158" s="107" t="s">
        <v>394</v>
      </c>
      <c r="AP158" s="107" t="s">
        <v>206</v>
      </c>
    </row>
    <row r="159" spans="1:47" ht="249.4" hidden="1" x14ac:dyDescent="0.45">
      <c r="B159" s="126" t="s">
        <v>1078</v>
      </c>
      <c r="C159" s="107" t="s">
        <v>1079</v>
      </c>
      <c r="D159" s="107" t="s">
        <v>1080</v>
      </c>
      <c r="E159" s="107" t="s">
        <v>183</v>
      </c>
      <c r="F159" s="107" t="s">
        <v>1080</v>
      </c>
      <c r="G159" s="198" t="s">
        <v>1081</v>
      </c>
      <c r="H159" s="126" t="s">
        <v>221</v>
      </c>
      <c r="I159" s="107" t="s">
        <v>306</v>
      </c>
      <c r="O159" s="107" t="s">
        <v>174</v>
      </c>
      <c r="AC159" s="107" t="s">
        <v>1082</v>
      </c>
    </row>
    <row r="160" spans="1:47" ht="144.4" hidden="1" x14ac:dyDescent="0.4">
      <c r="A160" s="121">
        <v>7</v>
      </c>
      <c r="B160" s="230" t="s">
        <v>1083</v>
      </c>
      <c r="C160" s="143" t="s">
        <v>1084</v>
      </c>
      <c r="D160" s="121" t="s">
        <v>1085</v>
      </c>
      <c r="E160" s="143" t="s">
        <v>1086</v>
      </c>
      <c r="F160" s="143" t="s">
        <v>190</v>
      </c>
      <c r="G160" s="142" t="s">
        <v>1087</v>
      </c>
      <c r="H160" s="126" t="s">
        <v>1088</v>
      </c>
      <c r="I160" s="121" t="s">
        <v>193</v>
      </c>
      <c r="J160" s="121"/>
      <c r="K160" s="121"/>
      <c r="L160" s="121" t="s">
        <v>174</v>
      </c>
      <c r="M160" s="121"/>
      <c r="N160" s="123"/>
      <c r="O160" s="121"/>
      <c r="P160" s="121"/>
      <c r="Q160" s="121"/>
      <c r="R160" s="121"/>
      <c r="S160" s="236" t="s">
        <v>1089</v>
      </c>
      <c r="T160" s="236" t="s">
        <v>392</v>
      </c>
      <c r="U160" s="236" t="s">
        <v>196</v>
      </c>
      <c r="V160" s="236" t="s">
        <v>285</v>
      </c>
      <c r="W160" s="236"/>
      <c r="X160" s="236"/>
      <c r="Y160" s="241"/>
      <c r="Z160" s="236" t="s">
        <v>174</v>
      </c>
      <c r="AA160" s="236"/>
      <c r="AB160" s="107" t="s">
        <v>996</v>
      </c>
      <c r="AC160" s="107" t="s">
        <v>1090</v>
      </c>
      <c r="AD160" s="126" t="s">
        <v>1091</v>
      </c>
      <c r="AE160" s="143" t="s">
        <v>198</v>
      </c>
      <c r="AF160" s="143" t="s">
        <v>179</v>
      </c>
      <c r="AG160" s="121" t="s">
        <v>465</v>
      </c>
      <c r="AH160" s="121"/>
      <c r="AI160" s="121"/>
      <c r="AJ160" s="121"/>
      <c r="AK160" s="121"/>
      <c r="AL160" s="121"/>
      <c r="AM160" s="121"/>
      <c r="AN160" s="121"/>
      <c r="AO160" s="121"/>
      <c r="AP160" s="121" t="s">
        <v>180</v>
      </c>
      <c r="AQ160" s="121"/>
      <c r="AR160" s="121"/>
      <c r="AS160" s="121"/>
      <c r="AT160" s="121"/>
      <c r="AU160" s="121"/>
    </row>
    <row r="161" spans="1:42" ht="380.65" hidden="1" x14ac:dyDescent="0.45">
      <c r="A161" s="107">
        <v>141</v>
      </c>
      <c r="B161" s="108" t="s">
        <v>1092</v>
      </c>
      <c r="C161" s="107" t="s">
        <v>1093</v>
      </c>
      <c r="F161" s="107" t="s">
        <v>190</v>
      </c>
      <c r="G161" s="107" t="s">
        <v>1094</v>
      </c>
      <c r="H161" s="126" t="s">
        <v>210</v>
      </c>
      <c r="I161" s="107" t="s">
        <v>28</v>
      </c>
      <c r="J161" s="107" t="s">
        <v>25</v>
      </c>
      <c r="N161" s="113" t="s">
        <v>174</v>
      </c>
      <c r="S161" s="192" t="s">
        <v>545</v>
      </c>
      <c r="T161" s="192"/>
      <c r="U161" s="192"/>
      <c r="V161" s="192"/>
      <c r="W161" s="192"/>
      <c r="X161" s="192"/>
      <c r="Y161" s="218"/>
      <c r="Z161" s="192"/>
      <c r="AA161" s="192"/>
      <c r="AB161" s="107">
        <v>2</v>
      </c>
      <c r="AC161" s="107" t="s">
        <v>1095</v>
      </c>
      <c r="AH161" s="107" t="s">
        <v>277</v>
      </c>
      <c r="AI161" s="107" t="s">
        <v>278</v>
      </c>
      <c r="AL161" s="107" t="s">
        <v>174</v>
      </c>
      <c r="AM161" s="107" t="s">
        <v>387</v>
      </c>
    </row>
    <row r="162" spans="1:42" ht="249.4" hidden="1" x14ac:dyDescent="0.45">
      <c r="A162" s="107">
        <v>96</v>
      </c>
      <c r="B162" s="108" t="s">
        <v>1096</v>
      </c>
      <c r="C162" s="107" t="s">
        <v>1097</v>
      </c>
      <c r="F162" s="192" t="s">
        <v>190</v>
      </c>
      <c r="G162" s="107" t="s">
        <v>1098</v>
      </c>
      <c r="H162" s="126" t="s">
        <v>192</v>
      </c>
      <c r="I162" s="107" t="s">
        <v>193</v>
      </c>
      <c r="L162" s="107" t="s">
        <v>174</v>
      </c>
      <c r="N162" s="113" t="s">
        <v>174</v>
      </c>
      <c r="S162" s="192" t="s">
        <v>1099</v>
      </c>
      <c r="T162" s="192"/>
      <c r="U162" s="192"/>
      <c r="V162" s="192"/>
      <c r="W162" s="192" t="s">
        <v>275</v>
      </c>
      <c r="X162" s="192"/>
      <c r="Y162" s="218"/>
      <c r="Z162" s="192"/>
      <c r="AA162" s="192"/>
      <c r="AJ162" s="107" t="s">
        <v>1052</v>
      </c>
      <c r="AK162" s="107" t="s">
        <v>277</v>
      </c>
      <c r="AL162" s="107" t="s">
        <v>278</v>
      </c>
      <c r="AN162" s="107" t="s">
        <v>174</v>
      </c>
      <c r="AO162" s="107" t="s">
        <v>449</v>
      </c>
    </row>
    <row r="163" spans="1:42" ht="118.35" hidden="1" customHeight="1" x14ac:dyDescent="0.4">
      <c r="A163" s="107">
        <v>37</v>
      </c>
      <c r="B163" s="167" t="s">
        <v>1100</v>
      </c>
      <c r="C163" s="140" t="s">
        <v>1101</v>
      </c>
      <c r="E163" s="140" t="s">
        <v>1102</v>
      </c>
      <c r="F163" s="255" t="s">
        <v>1103</v>
      </c>
      <c r="G163" s="145" t="s">
        <v>1104</v>
      </c>
      <c r="H163" s="126" t="s">
        <v>221</v>
      </c>
      <c r="I163" s="107" t="s">
        <v>28</v>
      </c>
      <c r="J163" s="107" t="s">
        <v>306</v>
      </c>
      <c r="N163" s="113" t="s">
        <v>174</v>
      </c>
      <c r="R163" s="107" t="s">
        <v>174</v>
      </c>
      <c r="S163" s="192" t="s">
        <v>1105</v>
      </c>
      <c r="T163" s="192" t="s">
        <v>493</v>
      </c>
      <c r="U163" s="192" t="s">
        <v>494</v>
      </c>
      <c r="V163" s="192" t="s">
        <v>285</v>
      </c>
      <c r="W163" s="192"/>
      <c r="X163" s="192"/>
      <c r="Y163" s="218" t="s">
        <v>275</v>
      </c>
      <c r="Z163" s="192" t="s">
        <v>275</v>
      </c>
      <c r="AA163" s="192"/>
      <c r="AB163" s="107" t="s">
        <v>261</v>
      </c>
      <c r="AC163" s="107" t="s">
        <v>546</v>
      </c>
      <c r="AE163" s="140" t="s">
        <v>198</v>
      </c>
      <c r="AF163" s="140"/>
      <c r="AG163" s="107" t="s">
        <v>1106</v>
      </c>
      <c r="AH163" s="107" t="s">
        <v>377</v>
      </c>
      <c r="AI163" s="107" t="s">
        <v>558</v>
      </c>
      <c r="AK163" s="107" t="s">
        <v>174</v>
      </c>
      <c r="AL163" s="107" t="s">
        <v>174</v>
      </c>
      <c r="AM163" s="107" t="s">
        <v>387</v>
      </c>
    </row>
    <row r="164" spans="1:42" ht="173.25" hidden="1" customHeight="1" x14ac:dyDescent="0.45">
      <c r="A164" s="107">
        <v>67</v>
      </c>
      <c r="B164" s="213" t="s">
        <v>1107</v>
      </c>
      <c r="C164" s="107" t="s">
        <v>1108</v>
      </c>
      <c r="F164" s="192" t="s">
        <v>190</v>
      </c>
      <c r="G164" s="107" t="s">
        <v>1109</v>
      </c>
      <c r="H164" s="107" t="s">
        <v>192</v>
      </c>
      <c r="I164" s="107" t="s">
        <v>28</v>
      </c>
      <c r="N164" s="113" t="s">
        <v>174</v>
      </c>
      <c r="S164" s="192" t="s">
        <v>1110</v>
      </c>
      <c r="T164" s="192" t="s">
        <v>195</v>
      </c>
      <c r="U164" s="192" t="s">
        <v>274</v>
      </c>
      <c r="V164" s="192"/>
      <c r="W164" s="192" t="s">
        <v>275</v>
      </c>
      <c r="X164" s="192"/>
      <c r="Y164" s="218"/>
      <c r="Z164" s="192" t="s">
        <v>275</v>
      </c>
      <c r="AA164" s="192"/>
      <c r="AJ164" s="107" t="s">
        <v>1052</v>
      </c>
      <c r="AK164" s="107" t="s">
        <v>277</v>
      </c>
      <c r="AL164" s="107" t="s">
        <v>278</v>
      </c>
      <c r="AM164" s="107" t="s">
        <v>174</v>
      </c>
      <c r="AN164" s="107" t="s">
        <v>174</v>
      </c>
      <c r="AO164" s="107" t="s">
        <v>387</v>
      </c>
    </row>
    <row r="165" spans="1:42" ht="173.25" hidden="1" x14ac:dyDescent="0.45">
      <c r="B165" s="107" t="s">
        <v>1111</v>
      </c>
      <c r="C165" s="107" t="s">
        <v>1112</v>
      </c>
      <c r="D165" s="107" t="s">
        <v>402</v>
      </c>
      <c r="F165" s="107" t="s">
        <v>227</v>
      </c>
      <c r="G165" s="198" t="s">
        <v>1113</v>
      </c>
      <c r="H165" s="107" t="s">
        <v>203</v>
      </c>
      <c r="I165" s="107" t="s">
        <v>28</v>
      </c>
      <c r="K165" s="107" t="s">
        <v>174</v>
      </c>
      <c r="S165" s="192" t="s">
        <v>1114</v>
      </c>
      <c r="X165" t="s">
        <v>174</v>
      </c>
      <c r="AB165" s="107" t="s">
        <v>175</v>
      </c>
      <c r="AC165" s="107" t="s">
        <v>1115</v>
      </c>
      <c r="AD165" s="126" t="s">
        <v>177</v>
      </c>
      <c r="AE165" s="107" t="s">
        <v>487</v>
      </c>
      <c r="AF165" s="107" t="s">
        <v>179</v>
      </c>
    </row>
    <row r="166" spans="1:42" ht="170.65" hidden="1" x14ac:dyDescent="0.45">
      <c r="A166" s="107">
        <v>102</v>
      </c>
      <c r="B166" s="183" t="s">
        <v>1116</v>
      </c>
      <c r="C166" s="107" t="s">
        <v>1117</v>
      </c>
      <c r="F166" s="107" t="s">
        <v>190</v>
      </c>
      <c r="G166" s="107" t="s">
        <v>1118</v>
      </c>
      <c r="H166" s="126" t="s">
        <v>192</v>
      </c>
      <c r="I166" s="107" t="s">
        <v>28</v>
      </c>
      <c r="N166" s="113" t="s">
        <v>174</v>
      </c>
      <c r="R166" s="107" t="s">
        <v>174</v>
      </c>
      <c r="S166" s="192" t="s">
        <v>1119</v>
      </c>
      <c r="T166" s="192" t="s">
        <v>195</v>
      </c>
      <c r="U166" s="192"/>
      <c r="V166" s="192"/>
      <c r="W166" s="192"/>
      <c r="X166" s="192"/>
      <c r="Y166" s="218" t="s">
        <v>275</v>
      </c>
      <c r="Z166" s="192" t="s">
        <v>275</v>
      </c>
      <c r="AA166" s="192"/>
      <c r="AB166" s="107">
        <v>0</v>
      </c>
      <c r="AC166" s="107" t="s">
        <v>393</v>
      </c>
      <c r="AG166" s="116"/>
      <c r="AH166" s="107" t="s">
        <v>277</v>
      </c>
      <c r="AI166" s="107" t="s">
        <v>278</v>
      </c>
      <c r="AL166" s="107" t="s">
        <v>174</v>
      </c>
    </row>
    <row r="167" spans="1:42" ht="249.4" hidden="1" x14ac:dyDescent="0.45">
      <c r="A167" s="107">
        <v>76</v>
      </c>
      <c r="B167" s="183" t="s">
        <v>1120</v>
      </c>
      <c r="C167" s="107" t="s">
        <v>1121</v>
      </c>
      <c r="D167" s="107" t="s">
        <v>1122</v>
      </c>
      <c r="E167" s="107" t="s">
        <v>1123</v>
      </c>
      <c r="F167" s="107" t="s">
        <v>190</v>
      </c>
      <c r="G167" s="146" t="s">
        <v>1124</v>
      </c>
      <c r="H167" s="126" t="s">
        <v>210</v>
      </c>
      <c r="I167" s="107" t="s">
        <v>27</v>
      </c>
      <c r="S167" s="192" t="s">
        <v>1125</v>
      </c>
      <c r="T167" s="236" t="s">
        <v>392</v>
      </c>
      <c r="U167" s="192" t="s">
        <v>214</v>
      </c>
      <c r="V167" s="192"/>
      <c r="W167" s="192"/>
      <c r="X167" s="192"/>
      <c r="Y167" s="218"/>
      <c r="Z167" s="192"/>
      <c r="AA167" s="192"/>
      <c r="AB167" s="107">
        <v>0</v>
      </c>
      <c r="AC167" s="107" t="s">
        <v>393</v>
      </c>
      <c r="AG167" s="107" t="s">
        <v>394</v>
      </c>
    </row>
    <row r="168" spans="1:42" ht="118.35" hidden="1" customHeight="1" x14ac:dyDescent="0.45">
      <c r="B168" s="107" t="s">
        <v>1126</v>
      </c>
      <c r="C168" s="107" t="s">
        <v>1127</v>
      </c>
      <c r="D168" s="192" t="s">
        <v>1126</v>
      </c>
      <c r="E168" s="107" t="s">
        <v>183</v>
      </c>
      <c r="F168" s="107" t="s">
        <v>227</v>
      </c>
      <c r="G168" s="198" t="s">
        <v>1128</v>
      </c>
      <c r="H168" s="107" t="s">
        <v>221</v>
      </c>
      <c r="I168" s="107" t="s">
        <v>28</v>
      </c>
      <c r="K168" s="107" t="s">
        <v>174</v>
      </c>
      <c r="M168" s="107" t="s">
        <v>174</v>
      </c>
      <c r="R168" s="107" t="s">
        <v>174</v>
      </c>
      <c r="S168" s="192" t="s">
        <v>1129</v>
      </c>
      <c r="W168" t="s">
        <v>174</v>
      </c>
      <c r="X168" t="s">
        <v>174</v>
      </c>
      <c r="Z168" t="s">
        <v>174</v>
      </c>
    </row>
    <row r="169" spans="1:42" ht="131.25" hidden="1" customHeight="1" x14ac:dyDescent="0.45">
      <c r="A169" s="107">
        <v>132</v>
      </c>
      <c r="B169" s="108" t="s">
        <v>1130</v>
      </c>
      <c r="C169" s="107" t="s">
        <v>1131</v>
      </c>
      <c r="D169" s="192"/>
      <c r="E169" s="107" t="s">
        <v>171</v>
      </c>
      <c r="F169" s="107" t="s">
        <v>190</v>
      </c>
      <c r="G169" s="146" t="s">
        <v>1132</v>
      </c>
      <c r="H169" s="126" t="s">
        <v>192</v>
      </c>
      <c r="I169" s="107" t="s">
        <v>193</v>
      </c>
      <c r="L169" s="107" t="s">
        <v>174</v>
      </c>
      <c r="S169" s="192" t="s">
        <v>1133</v>
      </c>
      <c r="T169" s="236" t="s">
        <v>392</v>
      </c>
      <c r="U169" s="192" t="s">
        <v>196</v>
      </c>
      <c r="V169" s="192"/>
      <c r="W169" s="192" t="s">
        <v>174</v>
      </c>
      <c r="X169" s="192" t="s">
        <v>174</v>
      </c>
      <c r="Y169" s="218"/>
      <c r="Z169" s="192"/>
      <c r="AA169" s="192"/>
      <c r="AB169" s="107">
        <v>0</v>
      </c>
      <c r="AC169" s="107" t="s">
        <v>187</v>
      </c>
      <c r="AE169" s="107" t="s">
        <v>198</v>
      </c>
    </row>
    <row r="170" spans="1:42" ht="204.75" hidden="1" x14ac:dyDescent="0.45">
      <c r="A170" s="107">
        <v>103</v>
      </c>
      <c r="B170" s="205" t="s">
        <v>1134</v>
      </c>
      <c r="C170" s="107" t="s">
        <v>1135</v>
      </c>
      <c r="F170" s="107" t="s">
        <v>190</v>
      </c>
      <c r="G170" s="180" t="s">
        <v>1136</v>
      </c>
      <c r="H170" s="215" t="s">
        <v>908</v>
      </c>
      <c r="I170" s="107" t="s">
        <v>27</v>
      </c>
      <c r="M170" s="107" t="s">
        <v>174</v>
      </c>
      <c r="O170" s="107" t="s">
        <v>174</v>
      </c>
      <c r="S170" s="192" t="s">
        <v>1137</v>
      </c>
      <c r="T170" s="192"/>
      <c r="U170" s="192" t="s">
        <v>1138</v>
      </c>
      <c r="V170" s="192"/>
      <c r="W170" s="192"/>
      <c r="X170" s="192"/>
      <c r="Y170" s="218"/>
      <c r="Z170" s="192"/>
      <c r="AA170" s="192"/>
      <c r="AB170" s="107">
        <v>0</v>
      </c>
      <c r="AC170" s="107" t="s">
        <v>393</v>
      </c>
      <c r="AG170" s="116"/>
    </row>
    <row r="171" spans="1:42" ht="183.75" hidden="1" x14ac:dyDescent="0.4">
      <c r="A171" s="107">
        <v>44</v>
      </c>
      <c r="B171" s="210" t="s">
        <v>1139</v>
      </c>
      <c r="C171" s="140" t="s">
        <v>1140</v>
      </c>
      <c r="E171" s="140" t="s">
        <v>402</v>
      </c>
      <c r="F171" s="140" t="s">
        <v>738</v>
      </c>
      <c r="G171" s="189" t="s">
        <v>1141</v>
      </c>
      <c r="H171" s="121" t="s">
        <v>221</v>
      </c>
      <c r="I171" s="107" t="s">
        <v>21</v>
      </c>
      <c r="J171" s="107" t="s">
        <v>805</v>
      </c>
      <c r="L171" s="107" t="s">
        <v>174</v>
      </c>
      <c r="S171" s="192" t="s">
        <v>1142</v>
      </c>
      <c r="T171" s="192" t="s">
        <v>493</v>
      </c>
      <c r="U171" s="192" t="s">
        <v>382</v>
      </c>
      <c r="V171" s="192" t="s">
        <v>285</v>
      </c>
      <c r="W171" s="192" t="s">
        <v>275</v>
      </c>
      <c r="X171" s="192"/>
      <c r="Y171" s="218"/>
      <c r="Z171" s="192" t="s">
        <v>275</v>
      </c>
      <c r="AA171" s="192"/>
      <c r="AB171" s="143" t="s">
        <v>261</v>
      </c>
      <c r="AG171" s="140" t="s">
        <v>471</v>
      </c>
      <c r="AH171" s="140" t="s">
        <v>332</v>
      </c>
      <c r="AI171" s="140" t="s">
        <v>1143</v>
      </c>
      <c r="AJ171" s="107" t="s">
        <v>557</v>
      </c>
      <c r="AK171" s="107" t="s">
        <v>377</v>
      </c>
      <c r="AL171" s="107" t="s">
        <v>558</v>
      </c>
      <c r="AN171" s="107" t="s">
        <v>174</v>
      </c>
      <c r="AO171" s="107" t="s">
        <v>399</v>
      </c>
    </row>
    <row r="172" spans="1:42" ht="262.5" hidden="1" x14ac:dyDescent="0.45">
      <c r="A172" s="107">
        <v>79</v>
      </c>
      <c r="B172" s="214" t="s">
        <v>1144</v>
      </c>
      <c r="C172" s="107" t="s">
        <v>1145</v>
      </c>
      <c r="F172" s="107" t="s">
        <v>190</v>
      </c>
      <c r="G172" s="107" t="s">
        <v>1146</v>
      </c>
      <c r="H172" s="107" t="s">
        <v>192</v>
      </c>
      <c r="I172" s="107" t="s">
        <v>193</v>
      </c>
      <c r="L172" s="107" t="s">
        <v>174</v>
      </c>
      <c r="S172" s="192" t="s">
        <v>1147</v>
      </c>
      <c r="T172" s="192" t="s">
        <v>195</v>
      </c>
      <c r="U172" s="192" t="s">
        <v>214</v>
      </c>
      <c r="V172" s="192"/>
      <c r="W172" s="192"/>
      <c r="X172" s="192"/>
      <c r="Y172" s="218"/>
      <c r="Z172" s="192"/>
      <c r="AA172" s="192"/>
      <c r="AJ172" s="107" t="s">
        <v>1052</v>
      </c>
    </row>
    <row r="173" spans="1:42" ht="275.64999999999998" hidden="1" x14ac:dyDescent="0.45">
      <c r="A173" s="107">
        <v>90</v>
      </c>
      <c r="B173" s="108" t="s">
        <v>1148</v>
      </c>
      <c r="C173" s="107" t="s">
        <v>1149</v>
      </c>
      <c r="F173" s="107" t="s">
        <v>190</v>
      </c>
      <c r="G173" s="107" t="s">
        <v>1150</v>
      </c>
      <c r="H173" s="107" t="s">
        <v>192</v>
      </c>
      <c r="I173" s="107" t="s">
        <v>29</v>
      </c>
      <c r="L173" s="107" t="s">
        <v>174</v>
      </c>
      <c r="S173" s="192" t="s">
        <v>1151</v>
      </c>
      <c r="T173" s="192" t="s">
        <v>195</v>
      </c>
      <c r="U173" s="192" t="s">
        <v>214</v>
      </c>
      <c r="V173" s="192"/>
      <c r="W173" s="192"/>
      <c r="X173" s="192"/>
      <c r="Y173" s="218"/>
      <c r="Z173" s="192"/>
      <c r="AA173" s="192"/>
      <c r="AJ173" s="107" t="s">
        <v>1052</v>
      </c>
    </row>
    <row r="174" spans="1:42" ht="118.35" hidden="1" customHeight="1" x14ac:dyDescent="0.45">
      <c r="B174" s="182" t="s">
        <v>1152</v>
      </c>
      <c r="C174" s="107" t="s">
        <v>1153</v>
      </c>
      <c r="D174" s="107" t="s">
        <v>681</v>
      </c>
      <c r="F174" s="107" t="s">
        <v>427</v>
      </c>
      <c r="G174" s="141" t="s">
        <v>1154</v>
      </c>
      <c r="H174" s="121" t="s">
        <v>210</v>
      </c>
      <c r="I174" s="107" t="s">
        <v>430</v>
      </c>
      <c r="K174" s="107" t="s">
        <v>174</v>
      </c>
      <c r="S174" s="192" t="s">
        <v>1155</v>
      </c>
      <c r="T174" s="192"/>
      <c r="U174" s="192"/>
      <c r="V174" s="192"/>
      <c r="W174" s="192"/>
      <c r="X174" s="192" t="s">
        <v>174</v>
      </c>
      <c r="Y174" s="218"/>
      <c r="Z174" s="192"/>
      <c r="AA174" s="192"/>
      <c r="AB174" s="107" t="s">
        <v>253</v>
      </c>
      <c r="AC174" s="107" t="s">
        <v>332</v>
      </c>
      <c r="AD174" s="126" t="s">
        <v>332</v>
      </c>
      <c r="AE174" s="107" t="s">
        <v>178</v>
      </c>
      <c r="AF174" s="107" t="s">
        <v>179</v>
      </c>
    </row>
    <row r="175" spans="1:42" ht="91.9" hidden="1" x14ac:dyDescent="0.45">
      <c r="B175" s="108" t="s">
        <v>1156</v>
      </c>
      <c r="C175" s="107" t="s">
        <v>1157</v>
      </c>
      <c r="D175" s="107" t="s">
        <v>681</v>
      </c>
      <c r="F175" s="107" t="s">
        <v>427</v>
      </c>
      <c r="G175" s="198" t="s">
        <v>1158</v>
      </c>
      <c r="H175" s="107" t="s">
        <v>203</v>
      </c>
      <c r="I175" s="107" t="s">
        <v>222</v>
      </c>
      <c r="S175" s="192" t="s">
        <v>1159</v>
      </c>
      <c r="T175" s="192"/>
      <c r="U175" s="192"/>
      <c r="V175" s="192"/>
      <c r="W175" s="192"/>
      <c r="X175" s="192"/>
      <c r="Y175" s="218" t="s">
        <v>174</v>
      </c>
      <c r="Z175" s="192"/>
      <c r="AA175" s="192"/>
      <c r="AB175" s="107" t="s">
        <v>253</v>
      </c>
      <c r="AC175" s="107" t="s">
        <v>332</v>
      </c>
      <c r="AD175" s="126" t="s">
        <v>332</v>
      </c>
      <c r="AE175" s="107" t="s">
        <v>178</v>
      </c>
      <c r="AF175" s="107" t="s">
        <v>179</v>
      </c>
      <c r="AP175" s="107" t="s">
        <v>206</v>
      </c>
    </row>
    <row r="176" spans="1:42" ht="393.75" hidden="1" x14ac:dyDescent="0.45">
      <c r="A176" s="107">
        <v>75</v>
      </c>
      <c r="B176" s="108" t="s">
        <v>1160</v>
      </c>
      <c r="C176" s="107" t="s">
        <v>1161</v>
      </c>
      <c r="D176" s="107" t="s">
        <v>183</v>
      </c>
      <c r="E176" s="107" t="s">
        <v>171</v>
      </c>
      <c r="F176" s="107" t="s">
        <v>190</v>
      </c>
      <c r="G176" s="146" t="s">
        <v>1162</v>
      </c>
      <c r="H176" s="126" t="s">
        <v>192</v>
      </c>
      <c r="I176" s="107" t="s">
        <v>586</v>
      </c>
      <c r="J176" s="107" t="s">
        <v>306</v>
      </c>
      <c r="K176" s="107" t="s">
        <v>174</v>
      </c>
      <c r="O176" s="107" t="s">
        <v>174</v>
      </c>
      <c r="S176" s="192" t="s">
        <v>1163</v>
      </c>
      <c r="T176" s="192" t="s">
        <v>477</v>
      </c>
      <c r="U176" s="192" t="s">
        <v>274</v>
      </c>
      <c r="V176" s="192"/>
      <c r="W176" s="192"/>
      <c r="X176" s="192" t="s">
        <v>174</v>
      </c>
      <c r="Y176" s="218"/>
      <c r="Z176" s="192"/>
      <c r="AA176" s="192"/>
      <c r="AB176" s="107">
        <v>0</v>
      </c>
      <c r="AC176" s="107" t="s">
        <v>1164</v>
      </c>
    </row>
    <row r="1047008" spans="61:63" x14ac:dyDescent="0.45">
      <c r="BI1047008" s="246"/>
      <c r="BJ1047008" s="247"/>
      <c r="BK1047008" s="248"/>
    </row>
    <row r="1047009" spans="61:63" x14ac:dyDescent="0.45">
      <c r="BI1047009" s="249"/>
      <c r="BJ1047009" s="250"/>
      <c r="BK1047009" s="251"/>
    </row>
    <row r="1047010" spans="61:63" x14ac:dyDescent="0.45">
      <c r="BI1047010" s="249"/>
      <c r="BJ1047010" s="250"/>
      <c r="BK1047010" s="251"/>
    </row>
    <row r="1047011" spans="61:63" x14ac:dyDescent="0.45">
      <c r="BI1047011" s="249"/>
      <c r="BJ1047011" s="250"/>
      <c r="BK1047011" s="251"/>
    </row>
    <row r="1047012" spans="61:63" x14ac:dyDescent="0.45">
      <c r="BI1047012" s="249"/>
      <c r="BJ1047012" s="250"/>
      <c r="BK1047012" s="251"/>
    </row>
    <row r="1047013" spans="61:63" x14ac:dyDescent="0.45">
      <c r="BI1047013" s="249"/>
      <c r="BJ1047013" s="250"/>
      <c r="BK1047013" s="251"/>
    </row>
    <row r="1047014" spans="61:63" x14ac:dyDescent="0.45">
      <c r="BI1047014" s="249"/>
      <c r="BJ1047014" s="250"/>
      <c r="BK1047014" s="251"/>
    </row>
    <row r="1047015" spans="61:63" x14ac:dyDescent="0.45">
      <c r="BI1047015" s="249"/>
      <c r="BJ1047015" s="250"/>
      <c r="BK1047015" s="251"/>
    </row>
    <row r="1047016" spans="61:63" x14ac:dyDescent="0.45">
      <c r="BI1047016" s="249"/>
      <c r="BJ1047016" s="250"/>
      <c r="BK1047016" s="251"/>
    </row>
    <row r="1047017" spans="61:63" x14ac:dyDescent="0.45">
      <c r="BI1047017" s="249"/>
      <c r="BJ1047017" s="250"/>
      <c r="BK1047017" s="251"/>
    </row>
    <row r="1047018" spans="61:63" x14ac:dyDescent="0.45">
      <c r="BI1047018" s="249"/>
      <c r="BJ1047018" s="250"/>
      <c r="BK1047018" s="251"/>
    </row>
    <row r="1047019" spans="61:63" x14ac:dyDescent="0.45">
      <c r="BI1047019" s="249"/>
      <c r="BJ1047019" s="250"/>
      <c r="BK1047019" s="251"/>
    </row>
    <row r="1047020" spans="61:63" x14ac:dyDescent="0.45">
      <c r="BI1047020" s="249"/>
      <c r="BJ1047020" s="250"/>
      <c r="BK1047020" s="251"/>
    </row>
    <row r="1047021" spans="61:63" x14ac:dyDescent="0.45">
      <c r="BI1047021" s="249"/>
      <c r="BJ1047021" s="250"/>
      <c r="BK1047021" s="251"/>
    </row>
    <row r="1047022" spans="61:63" x14ac:dyDescent="0.45">
      <c r="BI1047022" s="249"/>
      <c r="BJ1047022" s="250"/>
      <c r="BK1047022" s="251"/>
    </row>
    <row r="1047023" spans="61:63" x14ac:dyDescent="0.45">
      <c r="BI1047023" s="249"/>
      <c r="BJ1047023" s="250"/>
      <c r="BK1047023" s="251"/>
    </row>
    <row r="1047024" spans="61:63" x14ac:dyDescent="0.45">
      <c r="BI1047024" s="249"/>
      <c r="BJ1047024" s="250"/>
      <c r="BK1047024" s="251"/>
    </row>
    <row r="1047025" spans="61:63" x14ac:dyDescent="0.45">
      <c r="BI1047025" s="252"/>
      <c r="BJ1047025" s="253"/>
      <c r="BK1047025" s="254"/>
    </row>
  </sheetData>
  <autoFilter ref="A3:AU176" xr:uid="{7AB29F39-B5BF-4813-B9EA-DD0B7A3FB633}">
    <filterColumn colId="7">
      <filters>
        <filter val="Other nutrition relevant sector"/>
      </filters>
    </filterColumn>
    <sortState xmlns:xlrd2="http://schemas.microsoft.com/office/spreadsheetml/2017/richdata2" ref="A4:AU176">
      <sortCondition ref="B3:B176"/>
    </sortState>
  </autoFilter>
  <mergeCells count="6">
    <mergeCell ref="B1:G1"/>
    <mergeCell ref="AJ1:AM1"/>
    <mergeCell ref="AH1:AI1"/>
    <mergeCell ref="V1:Z1"/>
    <mergeCell ref="H1:U1"/>
    <mergeCell ref="AB1:AF1"/>
  </mergeCells>
  <conditionalFormatting sqref="H3">
    <cfRule type="containsText" dxfId="25" priority="9" operator="containsText" text="yes">
      <formula>NOT(ISERROR(SEARCH("yes",H3)))</formula>
    </cfRule>
    <cfRule type="containsText" dxfId="24" priority="10" operator="containsText" text="Potentially">
      <formula>NOT(ISERROR(SEARCH("Potentially",H3)))</formula>
    </cfRule>
  </conditionalFormatting>
  <conditionalFormatting sqref="L3">
    <cfRule type="containsText" dxfId="23" priority="5" operator="containsText" text="immediate">
      <formula>NOT(ISERROR(SEARCH("immediate",L3)))</formula>
    </cfRule>
    <cfRule type="containsText" dxfId="22" priority="6" operator="containsText" text="underlying">
      <formula>NOT(ISERROR(SEARCH("underlying",L3)))</formula>
    </cfRule>
    <cfRule type="containsText" dxfId="21" priority="7" operator="containsText" text="basic">
      <formula>NOT(ISERROR(SEARCH("basic",L3)))</formula>
    </cfRule>
    <cfRule type="containsText" dxfId="20" priority="8" operator="containsText" text="direct">
      <formula>NOT(ISERROR(SEARCH("direct",L3)))</formula>
    </cfRule>
  </conditionalFormatting>
  <conditionalFormatting sqref="T3">
    <cfRule type="containsText" dxfId="19" priority="1" operator="containsText" text="immediate">
      <formula>NOT(ISERROR(SEARCH("immediate",T3)))</formula>
    </cfRule>
    <cfRule type="containsText" dxfId="18" priority="2" operator="containsText" text="underlying">
      <formula>NOT(ISERROR(SEARCH("underlying",T3)))</formula>
    </cfRule>
    <cfRule type="containsText" dxfId="17" priority="3" operator="containsText" text="basic">
      <formula>NOT(ISERROR(SEARCH("basic",T3)))</formula>
    </cfRule>
    <cfRule type="containsText" dxfId="16" priority="4" operator="containsText" text="direct">
      <formula>NOT(ISERROR(SEARCH("direct",T3)))</formula>
    </cfRule>
  </conditionalFormatting>
  <hyperlinks>
    <hyperlink ref="G63" r:id="rId2" xr:uid="{9900C709-8302-46C6-856E-B10873FEDEB0}"/>
    <hyperlink ref="G127" r:id="rId3" xr:uid="{F4845E3E-2E35-47E8-87DF-ACDEABDEC756}"/>
    <hyperlink ref="G88" r:id="rId4" xr:uid="{C4EB5A34-1CFB-4B55-BB30-30B3BECC7431}"/>
    <hyperlink ref="G116" r:id="rId5" xr:uid="{DEDDE07E-B503-41B8-AFA5-7B736A64EAB1}"/>
    <hyperlink ref="G52" r:id="rId6" xr:uid="{86D04369-1EAB-4739-AA53-E12AEEF9F4B6}"/>
    <hyperlink ref="G56" r:id="rId7" xr:uid="{609CB928-FDDB-41A0-BCE3-93BECA6D06E5}"/>
    <hyperlink ref="G114" r:id="rId8" xr:uid="{EA721822-12B0-4B8E-ADDE-C0312AA5EAC6}"/>
    <hyperlink ref="G120" r:id="rId9" xr:uid="{64AC1663-6B26-4268-BCD8-9C9466917221}"/>
    <hyperlink ref="G54" r:id="rId10" xr:uid="{A324D104-A80C-473B-A136-BCFEA5A2F952}"/>
    <hyperlink ref="G160" r:id="rId11" xr:uid="{CF3D892E-D95F-4C08-8844-CC64DADFBE87}"/>
    <hyperlink ref="G17" r:id="rId12" xr:uid="{62D79715-7B80-445C-BCD5-17711C99FF5E}"/>
    <hyperlink ref="G106" r:id="rId13" location="/1/home" display="http://mobilevaani.in/vaani/ - /1/home" xr:uid="{724C17F1-B362-4CE9-8991-5D54D9738B75}"/>
    <hyperlink ref="G108" r:id="rId14" xr:uid="{62265AC3-B363-4B59-B4A5-C9F27F2EEFA6}"/>
    <hyperlink ref="G142" r:id="rId15" xr:uid="{3BDDCAF5-C7E3-4DD9-A4A2-06B3A0252627}"/>
    <hyperlink ref="G118" r:id="rId16" xr:uid="{0EC14C2E-14AF-4BBB-835C-CCED2B15C497}"/>
    <hyperlink ref="G144" r:id="rId17" xr:uid="{534D3DF3-B5B1-4A30-8140-7C17E7A4C47C}"/>
    <hyperlink ref="G125" r:id="rId18" xr:uid="{D41ABBF0-EBFF-46D0-A464-409A39F214EA}"/>
    <hyperlink ref="G163" r:id="rId19" xr:uid="{500E7AF8-8D4A-4A04-B367-85C8A799C029}"/>
    <hyperlink ref="G50" r:id="rId20" xr:uid="{9B7CB824-9F5E-4771-894A-941E4CF6BB3A}"/>
    <hyperlink ref="G107" r:id="rId21" xr:uid="{71A835DE-DE8E-4A5F-B419-75F977587B01}"/>
    <hyperlink ref="G105" r:id="rId22" xr:uid="{C4D74F59-17C1-4261-94B2-980564E0EE4F}"/>
    <hyperlink ref="G18" r:id="rId23" xr:uid="{2687C608-17C9-4C04-9663-CB874AB4C52C}"/>
    <hyperlink ref="G130" r:id="rId24" display="https://innovation.wfp.org/project/prism" xr:uid="{95132C85-3D9D-4A32-B2E6-F89FDCA2C3A7}"/>
    <hyperlink ref="G70" r:id="rId25" xr:uid="{61A51812-4572-491D-B2AE-1FC64063719A}"/>
    <hyperlink ref="G42" r:id="rId26" xr:uid="{06B2C230-E766-4C21-B66C-2D9D09EB90FA}"/>
    <hyperlink ref="G73" r:id="rId27" xr:uid="{434ADF88-19F1-4AB4-92E5-E98109CD0BAB}"/>
    <hyperlink ref="G89" r:id="rId28" xr:uid="{3DBB2223-0ED9-4EEE-A91F-6F6A8993507C}"/>
    <hyperlink ref="G117" r:id="rId29" xr:uid="{4607B1B5-44C5-4AE9-B0B8-FE90680AECE2}"/>
    <hyperlink ref="G24" r:id="rId30" xr:uid="{F867F6CA-6FD9-40AF-8B4F-C57645F28723}"/>
    <hyperlink ref="G141" r:id="rId31" xr:uid="{AD328196-8CD0-4D43-8FF9-DED14E388BA2}"/>
    <hyperlink ref="G25" r:id="rId32" xr:uid="{2125D042-0E8E-4461-AE74-E50B7ED12C41}"/>
    <hyperlink ref="G176" r:id="rId33" xr:uid="{FB5A9560-A9B1-4B7C-90FA-636439F6A7E1}"/>
    <hyperlink ref="G167" r:id="rId34" xr:uid="{5823FE3B-6361-4D83-B0C1-169F5406BDD2}"/>
    <hyperlink ref="G46" r:id="rId35" xr:uid="{EDFF4B6C-E5D6-4161-86C7-B12F066D53FB}"/>
    <hyperlink ref="G64" r:id="rId36" xr:uid="{75A39FEB-C32F-4FE8-99F4-5AC92B11C394}"/>
    <hyperlink ref="G68" r:id="rId37" xr:uid="{18624977-84E0-4378-AAAA-30392E83F081}"/>
    <hyperlink ref="G169" r:id="rId38" xr:uid="{E9D35427-8271-4141-ACE6-2C603B8F9759}"/>
    <hyperlink ref="G99" r:id="rId39" xr:uid="{40F713C3-4903-4122-8A75-971AC9B77AA5}"/>
    <hyperlink ref="G132" r:id="rId40" xr:uid="{7595E3C3-3EEA-4685-A074-C54F0D86CEA7}"/>
    <hyperlink ref="G119" r:id="rId41" xr:uid="{D2664525-C93E-435E-A5CB-B8A728B464C7}"/>
    <hyperlink ref="G121" r:id="rId42" xr:uid="{2D96D3D4-8D77-4C9E-BBCA-296C5C78D1B2}"/>
    <hyperlink ref="G102" r:id="rId43" xr:uid="{C93C65DC-D30B-4DCE-A54E-48522F964D68}"/>
    <hyperlink ref="G100" r:id="rId44" xr:uid="{7838D437-059D-40B7-A865-176ED1F1F53F}"/>
    <hyperlink ref="G48" r:id="rId45" xr:uid="{E1A78280-2283-4F69-AC66-AA853D2B1E9A}"/>
    <hyperlink ref="G84" r:id="rId46" xr:uid="{C02460C6-1EEF-4A2C-9D0F-F122B35746E8}"/>
    <hyperlink ref="G45" r:id="rId47" xr:uid="{8FA887E7-E0D3-42FD-99FC-C15B0A1E3392}"/>
    <hyperlink ref="G103" r:id="rId48" xr:uid="{0F308B92-BC75-4352-B12A-FFA9EC61F6F0}"/>
    <hyperlink ref="G58" r:id="rId49" xr:uid="{4E1AD627-9CDB-428A-A4C2-A9F006EA5D00}"/>
    <hyperlink ref="G109" r:id="rId50" xr:uid="{8CCC8F51-C982-4BAD-8D15-5C07BD170DE4}"/>
    <hyperlink ref="G90" r:id="rId51" xr:uid="{D558F90B-2FA7-4081-AA59-84CB38351C63}"/>
    <hyperlink ref="G44" r:id="rId52" xr:uid="{9AD3BECD-E87B-42F7-BE47-84793991E541}"/>
    <hyperlink ref="G92" r:id="rId53" xr:uid="{AAAB74D0-624E-491F-AA2F-B762337EFC2A}"/>
    <hyperlink ref="G171" r:id="rId54" xr:uid="{20C42396-93B1-45D1-AE04-E9BCE27B5F8B}"/>
    <hyperlink ref="G32" r:id="rId55" xr:uid="{EF406ADA-319A-4C0F-A08E-D3ED281AA5AE}"/>
    <hyperlink ref="G51" r:id="rId56" xr:uid="{D95E6546-8CFB-419D-BF35-ED8FE4BF3568}"/>
    <hyperlink ref="G60" r:id="rId57" location="partners" xr:uid="{614202F8-3BBA-425A-A65C-7E2C42AB89AB}"/>
    <hyperlink ref="G37" r:id="rId58" xr:uid="{627DA1E1-B157-4F47-9CBF-E06DB4D6B8DB}"/>
    <hyperlink ref="G133" r:id="rId59" xr:uid="{5E5EF3C6-F276-4A41-8401-34F795DCB962}"/>
    <hyperlink ref="G153" r:id="rId60" xr:uid="{B7890B36-2A87-49B2-A6D5-238ED60C573B}"/>
    <hyperlink ref="G76" r:id="rId61" xr:uid="{4ABB7271-660D-43C5-A135-7298C7F39C4E}"/>
    <hyperlink ref="G80" r:id="rId62" xr:uid="{8563CDFD-B217-433E-B247-6B86F7AFE2B5}"/>
    <hyperlink ref="G98" r:id="rId63" xr:uid="{A4B03677-E617-4408-8DF2-C897070A86F4}"/>
    <hyperlink ref="G170" r:id="rId64" xr:uid="{E9A91F5E-9D31-482E-BC35-FF4ABEC90A5D}"/>
    <hyperlink ref="G8" r:id="rId65" xr:uid="{4E1665F7-B6A0-4D47-81D5-41611C9EC182}"/>
    <hyperlink ref="G136" r:id="rId66" xr:uid="{AA6DCC82-56A5-4A64-966C-7527B9B78432}"/>
    <hyperlink ref="G93" r:id="rId67" display="http://www.mapx.org/" xr:uid="{1651FD4D-E3CA-47DF-8357-D7C48255EA98}"/>
    <hyperlink ref="G94" r:id="rId68" xr:uid="{A4C96570-25A2-40DB-A3FF-76F412F66D8B}"/>
    <hyperlink ref="G15" r:id="rId69" xr:uid="{B795C045-D0B8-4561-83BD-D0C5BD6C3C22}"/>
    <hyperlink ref="G26" r:id="rId70" xr:uid="{D9FC79D0-A7B9-4F69-8608-389E43F029D9}"/>
    <hyperlink ref="G159" r:id="rId71" xr:uid="{8D47C273-F4C4-4CE2-81F5-4DCF120E0D90}"/>
    <hyperlink ref="G47" r:id="rId72" xr:uid="{E59881E1-C772-4E01-A242-6C04A8ECAEB5}"/>
    <hyperlink ref="G165" r:id="rId73" location=":~:text=The%20new%20Unified%20Nutrition%20Information,in%20two%20woredas%20in%202019." xr:uid="{A3ED2B30-EEE9-4A87-8FA3-00F7A572B06D}"/>
    <hyperlink ref="G72" r:id="rId74" xr:uid="{A52E7F89-CAA4-4032-B4C2-28E6B02ED393}"/>
    <hyperlink ref="G19" r:id="rId75" location=":~:text=What%20is%20citizen-generated%20data,understand%20the%20nature%20of%20CGD." xr:uid="{570A08F9-7816-49BE-B428-8DB7E6D0D36C}"/>
    <hyperlink ref="G9" r:id="rId76" xr:uid="{3D5EC9FE-D7A6-4712-87ED-EBB767179FF9}"/>
    <hyperlink ref="G43" r:id="rId77" xr:uid="{641ABAE3-95B3-466B-8BCF-13C8BD5CAB19}"/>
    <hyperlink ref="G10" r:id="rId78" xr:uid="{FEB1BD9C-FEC2-4B24-A4DF-223D6FCB7CD7}"/>
    <hyperlink ref="G85" r:id="rId79" xr:uid="{9999095F-6626-4972-944A-43BA6DA558C4}"/>
    <hyperlink ref="G168" r:id="rId80" xr:uid="{CCC13B19-B0D1-41D3-A6AE-FC3A47E93EEB}"/>
    <hyperlink ref="G147" r:id="rId81" xr:uid="{8B89880A-376B-4280-BE97-284CB3895AED}"/>
    <hyperlink ref="G40" r:id="rId82" xr:uid="{A60E0FEC-F79F-4789-8CEC-3505B5D0C52B}"/>
    <hyperlink ref="G16" r:id="rId83" xr:uid="{06AE88EB-9867-4234-8D69-E7C8F2A71252}"/>
    <hyperlink ref="G104" r:id="rId84" xr:uid="{829F2C93-091E-4C7A-BEAA-42446B92C0B0}"/>
    <hyperlink ref="G28" r:id="rId85" xr:uid="{DF123A90-8316-429F-AC93-0BB996EB9EA5}"/>
    <hyperlink ref="G14" r:id="rId86" xr:uid="{867ECBDC-340B-4B37-86ED-20740640D257}"/>
    <hyperlink ref="G69" r:id="rId87" xr:uid="{7D3A8BBE-8396-463B-A47B-ED0895DB1668}"/>
    <hyperlink ref="G21" r:id="rId88" xr:uid="{7E48AA87-DA8C-4F78-B342-74CDA1646C5D}"/>
    <hyperlink ref="G4" r:id="rId89" xr:uid="{F7C4D29A-08DE-4BE7-BE21-8EEFAFFD3502}"/>
    <hyperlink ref="G7" r:id="rId90" xr:uid="{150B56B4-0C63-4FEA-BB2D-2D4BB6457C24}"/>
    <hyperlink ref="G113" r:id="rId91" xr:uid="{0574B962-E15B-4B24-8E12-8B443C8BA4CC}"/>
    <hyperlink ref="G57" r:id="rId92" xr:uid="{34381552-B8E6-4F0D-89A7-1922C874245C}"/>
    <hyperlink ref="G35" r:id="rId93" xr:uid="{EB363A44-F5B1-426F-BF3A-E8168832C3EA}"/>
    <hyperlink ref="G59" r:id="rId94" xr:uid="{92395B22-CC9E-4593-B90B-886D0D36F0B6}"/>
    <hyperlink ref="G112" r:id="rId95" xr:uid="{BCD1F9E9-5425-48B4-92AF-3EDBC4BF5AEE}"/>
    <hyperlink ref="G155" r:id="rId96" xr:uid="{7FDFE009-81CF-4A92-908A-BED41BC54534}"/>
    <hyperlink ref="G55" r:id="rId97" display="https://www.ncbi.nlm.nih.gov/pmc/articles/PMC7766708/" xr:uid="{24DA3DF4-55DC-4FA6-AF9B-71B903F88155}"/>
    <hyperlink ref="F55" r:id="rId98" display="https://www.ncbi.nlm.nih.gov/pmc/articles/PMC7766708/" xr:uid="{C78CBBD0-4C1D-4E7D-A664-80E90FFF59D6}"/>
    <hyperlink ref="G149" r:id="rId99" xr:uid="{5D835279-2F13-4CC0-AD7A-1819B02E99BD}"/>
    <hyperlink ref="G39" r:id="rId100" xr:uid="{E9E2494A-BEDC-48CD-8658-DCF565885822}"/>
    <hyperlink ref="G175" r:id="rId101" xr:uid="{B353A7DB-78AD-4EF6-92A7-8BF56B51283C}"/>
    <hyperlink ref="G66" r:id="rId102" xr:uid="{8565D2C4-B356-40F8-B626-F0782F8561F8}"/>
    <hyperlink ref="G140" r:id="rId103" xr:uid="{0B6557C4-F0E4-47DC-85A0-D8555362E741}"/>
    <hyperlink ref="D79" r:id="rId104" display="https://nutrition.tufts.edu/" xr:uid="{A7F430E2-85E6-454D-A7E6-024036790022}"/>
    <hyperlink ref="D78" r:id="rId105" display="https://nutrition.tufts.edu/" xr:uid="{3ADFD3F2-EA00-4C03-B88A-6459681A780E}"/>
    <hyperlink ref="G61" r:id="rId106" xr:uid="{4287A2E9-C905-4716-A086-2B4C853D6E8F}"/>
    <hyperlink ref="G79" r:id="rId107" xr:uid="{209EF57A-E426-4227-BDE2-9BCEB34A3E17}"/>
    <hyperlink ref="G78" r:id="rId108" xr:uid="{A65E33E7-3FD3-43E8-952B-6E53657E8AB1}"/>
    <hyperlink ref="G38" r:id="rId109" xr:uid="{37A361E7-B231-449E-AA6E-CDEBBF607651}"/>
    <hyperlink ref="G29" r:id="rId110" xr:uid="{E43F6676-6090-460F-9E16-75E730AE16BF}"/>
    <hyperlink ref="G124" r:id="rId111" xr:uid="{3072CC8F-8AC8-42CE-AAF8-44269922F4B6}"/>
    <hyperlink ref="G12" r:id="rId112" xr:uid="{84ED70FD-4E5C-41E4-9A05-3C3B0639E99C}"/>
    <hyperlink ref="G11" r:id="rId113" xr:uid="{673D91A0-D157-4FE1-A37C-B165B20E80DB}"/>
    <hyperlink ref="G154" r:id="rId114" xr:uid="{5658F641-7CCF-4091-9E34-0CB6CE831421}"/>
    <hyperlink ref="G5" r:id="rId115" xr:uid="{CD988627-C0B8-44E8-977B-CBB40AA82417}"/>
  </hyperlinks>
  <pageMargins left="0.7" right="0.7" top="0.75" bottom="0.75" header="0.3" footer="0.3"/>
  <pageSetup orientation="portrait" r:id="rId116"/>
  <legacyDrawing r:id="rId1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E191-5176-4A23-8351-3004BFE3D3E3}">
  <sheetPr>
    <tabColor rgb="FF10394A"/>
  </sheetPr>
  <dimension ref="B1:O27"/>
  <sheetViews>
    <sheetView showGridLines="0" topLeftCell="A19" zoomScale="62" workbookViewId="0">
      <selection activeCell="B25" sqref="B25:J26"/>
    </sheetView>
  </sheetViews>
  <sheetFormatPr defaultColWidth="9.1328125" defaultRowHeight="13.5" x14ac:dyDescent="0.35"/>
  <cols>
    <col min="1" max="1" width="3.265625" style="339" customWidth="1"/>
    <col min="2" max="10" width="12.3984375" style="339" customWidth="1"/>
    <col min="11" max="16384" width="9.1328125" style="339"/>
  </cols>
  <sheetData>
    <row r="1" spans="2:15" ht="13.9" thickBot="1" x14ac:dyDescent="0.4"/>
    <row r="2" spans="2:15" ht="52.5" customHeight="1" x14ac:dyDescent="0.4">
      <c r="B2" s="416" t="s">
        <v>1165</v>
      </c>
      <c r="C2" s="417"/>
      <c r="D2" s="417"/>
      <c r="E2" s="417"/>
      <c r="F2" s="417"/>
      <c r="G2" s="417"/>
      <c r="H2" s="417"/>
      <c r="I2" s="417"/>
      <c r="J2" s="418"/>
      <c r="K2" s="340"/>
      <c r="L2" s="340"/>
      <c r="M2" s="341"/>
      <c r="N2" s="341"/>
      <c r="O2" s="341"/>
    </row>
    <row r="3" spans="2:15" ht="88.5" customHeight="1" thickBot="1" x14ac:dyDescent="0.4">
      <c r="B3" s="481" t="s">
        <v>2904</v>
      </c>
      <c r="C3" s="482"/>
      <c r="D3" s="482"/>
      <c r="E3" s="482"/>
      <c r="F3" s="482"/>
      <c r="G3" s="482"/>
      <c r="H3" s="482"/>
      <c r="I3" s="482"/>
      <c r="J3" s="483"/>
    </row>
    <row r="5" spans="2:15" x14ac:dyDescent="0.35">
      <c r="B5" s="343"/>
      <c r="C5" s="343"/>
      <c r="D5" s="343"/>
      <c r="E5" s="343"/>
      <c r="F5" s="343"/>
      <c r="G5" s="343"/>
      <c r="H5" s="343"/>
      <c r="I5" s="343"/>
      <c r="J5" s="343"/>
    </row>
    <row r="6" spans="2:15" ht="37.5" customHeight="1" x14ac:dyDescent="0.35">
      <c r="B6" s="342" t="s">
        <v>1166</v>
      </c>
      <c r="C6" s="344"/>
      <c r="D6" s="344"/>
      <c r="E6" s="344"/>
      <c r="F6" s="344"/>
      <c r="G6" s="344"/>
      <c r="H6" s="344"/>
      <c r="I6" s="344"/>
      <c r="J6" s="345"/>
    </row>
    <row r="7" spans="2:15" ht="20.25" customHeight="1" x14ac:dyDescent="0.35">
      <c r="B7" s="349" t="s">
        <v>1167</v>
      </c>
      <c r="C7" s="350"/>
      <c r="D7" s="350"/>
      <c r="E7" s="350"/>
      <c r="F7" s="350"/>
      <c r="G7" s="350"/>
      <c r="H7" s="350"/>
      <c r="I7" s="350"/>
      <c r="J7" s="351"/>
    </row>
    <row r="8" spans="2:15" ht="37.5" customHeight="1" x14ac:dyDescent="0.35">
      <c r="B8" s="474" t="s">
        <v>1168</v>
      </c>
      <c r="C8" s="453"/>
      <c r="D8" s="453"/>
      <c r="E8" s="453"/>
      <c r="F8" s="453"/>
      <c r="G8" s="453"/>
      <c r="H8" s="453"/>
      <c r="I8" s="453"/>
      <c r="J8" s="454"/>
    </row>
    <row r="9" spans="2:15" ht="21" customHeight="1" x14ac:dyDescent="0.35">
      <c r="B9" s="475" t="s">
        <v>1169</v>
      </c>
      <c r="C9" s="476"/>
      <c r="D9" s="476"/>
      <c r="E9" s="476"/>
      <c r="F9" s="476"/>
      <c r="G9" s="476"/>
      <c r="H9" s="476"/>
      <c r="I9" s="476"/>
      <c r="J9" s="477"/>
    </row>
    <row r="10" spans="2:15" ht="36.75" customHeight="1" x14ac:dyDescent="0.35">
      <c r="B10" s="452" t="s">
        <v>2836</v>
      </c>
      <c r="C10" s="453"/>
      <c r="D10" s="453"/>
      <c r="E10" s="453"/>
      <c r="F10" s="453"/>
      <c r="G10" s="453"/>
      <c r="H10" s="453"/>
      <c r="I10" s="453"/>
      <c r="J10" s="454"/>
    </row>
    <row r="11" spans="2:15" ht="21" customHeight="1" thickBot="1" x14ac:dyDescent="0.4">
      <c r="B11" s="462" t="s">
        <v>1170</v>
      </c>
      <c r="C11" s="463"/>
      <c r="D11" s="463"/>
      <c r="E11" s="463"/>
      <c r="F11" s="463"/>
      <c r="G11" s="463"/>
      <c r="H11" s="463"/>
      <c r="I11" s="463"/>
      <c r="J11" s="464"/>
    </row>
    <row r="12" spans="2:15" ht="49.5" customHeight="1" thickBot="1" x14ac:dyDescent="0.4">
      <c r="B12" s="478" t="s">
        <v>1171</v>
      </c>
      <c r="C12" s="479"/>
      <c r="D12" s="479"/>
      <c r="E12" s="479"/>
      <c r="F12" s="479"/>
      <c r="G12" s="479"/>
      <c r="H12" s="479"/>
      <c r="I12" s="479"/>
      <c r="J12" s="480"/>
    </row>
    <row r="13" spans="2:15" ht="16.5" customHeight="1" x14ac:dyDescent="0.35">
      <c r="B13" s="348"/>
      <c r="C13" s="348"/>
      <c r="D13" s="348"/>
      <c r="E13" s="348"/>
      <c r="F13" s="348"/>
      <c r="G13" s="348"/>
      <c r="H13" s="348"/>
      <c r="I13" s="348"/>
      <c r="J13" s="348"/>
    </row>
    <row r="14" spans="2:15" x14ac:dyDescent="0.35">
      <c r="B14" s="458"/>
      <c r="C14" s="458"/>
      <c r="D14" s="458"/>
      <c r="E14" s="458"/>
      <c r="F14" s="458"/>
      <c r="G14" s="458"/>
      <c r="H14" s="458"/>
      <c r="I14" s="458"/>
      <c r="J14" s="458"/>
    </row>
    <row r="15" spans="2:15" ht="37.5" customHeight="1" x14ac:dyDescent="0.35">
      <c r="B15" s="346" t="s">
        <v>1172</v>
      </c>
      <c r="C15" s="344"/>
      <c r="D15" s="344"/>
      <c r="E15" s="344"/>
      <c r="F15" s="344"/>
      <c r="G15" s="344"/>
      <c r="H15" s="344"/>
      <c r="I15" s="344"/>
      <c r="J15" s="345"/>
    </row>
    <row r="16" spans="2:15" ht="19.5" customHeight="1" x14ac:dyDescent="0.35">
      <c r="B16" s="465" t="s">
        <v>2814</v>
      </c>
      <c r="C16" s="466"/>
      <c r="D16" s="466"/>
      <c r="E16" s="466"/>
      <c r="F16" s="466"/>
      <c r="G16" s="466"/>
      <c r="H16" s="466"/>
      <c r="I16" s="466"/>
      <c r="J16" s="467"/>
    </row>
    <row r="17" spans="2:10" ht="60.75" customHeight="1" thickBot="1" x14ac:dyDescent="0.4">
      <c r="B17" s="459" t="s">
        <v>2905</v>
      </c>
      <c r="C17" s="460"/>
      <c r="D17" s="460"/>
      <c r="E17" s="460"/>
      <c r="F17" s="460"/>
      <c r="G17" s="460"/>
      <c r="H17" s="460"/>
      <c r="I17" s="460"/>
      <c r="J17" s="461"/>
    </row>
    <row r="18" spans="2:10" ht="25.5" customHeight="1" thickBot="1" x14ac:dyDescent="0.4">
      <c r="B18" s="471" t="s">
        <v>2960</v>
      </c>
      <c r="C18" s="472"/>
      <c r="D18" s="472"/>
      <c r="E18" s="472"/>
      <c r="F18" s="472"/>
      <c r="G18" s="472"/>
      <c r="H18" s="472"/>
      <c r="I18" s="472"/>
      <c r="J18" s="473"/>
    </row>
    <row r="19" spans="2:10" ht="19.5" customHeight="1" thickBot="1" x14ac:dyDescent="0.4">
      <c r="B19" s="468" t="s">
        <v>1173</v>
      </c>
      <c r="C19" s="469"/>
      <c r="D19" s="469"/>
      <c r="E19" s="469"/>
      <c r="F19" s="469"/>
      <c r="G19" s="469"/>
      <c r="H19" s="469"/>
      <c r="I19" s="469"/>
      <c r="J19" s="470"/>
    </row>
    <row r="20" spans="2:10" ht="51" customHeight="1" thickBot="1" x14ac:dyDescent="0.4">
      <c r="B20" s="452" t="s">
        <v>2951</v>
      </c>
      <c r="C20" s="453"/>
      <c r="D20" s="453"/>
      <c r="E20" s="453"/>
      <c r="F20" s="453"/>
      <c r="G20" s="453"/>
      <c r="H20" s="453"/>
      <c r="I20" s="453"/>
      <c r="J20" s="454"/>
    </row>
    <row r="21" spans="2:10" ht="19.149999999999999" customHeight="1" thickBot="1" x14ac:dyDescent="0.4">
      <c r="B21" s="465" t="s">
        <v>1174</v>
      </c>
      <c r="C21" s="466"/>
      <c r="D21" s="466"/>
      <c r="E21" s="466"/>
      <c r="F21" s="466"/>
      <c r="G21" s="466"/>
      <c r="H21" s="466"/>
      <c r="I21" s="466"/>
      <c r="J21" s="467"/>
    </row>
    <row r="22" spans="2:10" ht="51" customHeight="1" x14ac:dyDescent="0.35">
      <c r="B22" s="452" t="s">
        <v>2906</v>
      </c>
      <c r="C22" s="453"/>
      <c r="D22" s="453"/>
      <c r="E22" s="453"/>
      <c r="F22" s="453"/>
      <c r="G22" s="453"/>
      <c r="H22" s="453"/>
      <c r="I22" s="453"/>
      <c r="J22" s="454"/>
    </row>
    <row r="23" spans="2:10" ht="12.4" customHeight="1" thickBot="1" x14ac:dyDescent="0.4">
      <c r="B23" s="455"/>
      <c r="C23" s="456"/>
      <c r="D23" s="456"/>
      <c r="E23" s="456"/>
      <c r="F23" s="456"/>
      <c r="G23" s="456"/>
      <c r="H23" s="456"/>
      <c r="I23" s="456"/>
      <c r="J23" s="457"/>
    </row>
    <row r="24" spans="2:10" ht="19.5" customHeight="1" thickBot="1" x14ac:dyDescent="0.4">
      <c r="B24" s="465" t="s">
        <v>2965</v>
      </c>
      <c r="C24" s="466"/>
      <c r="D24" s="466"/>
      <c r="E24" s="466"/>
      <c r="F24" s="466"/>
      <c r="G24" s="466"/>
      <c r="H24" s="466"/>
      <c r="I24" s="466"/>
      <c r="J24" s="467"/>
    </row>
    <row r="25" spans="2:10" ht="34.5" hidden="1" customHeight="1" x14ac:dyDescent="0.35">
      <c r="B25" s="452" t="s">
        <v>2980</v>
      </c>
      <c r="C25" s="453"/>
      <c r="D25" s="453"/>
      <c r="E25" s="453"/>
      <c r="F25" s="453"/>
      <c r="G25" s="453"/>
      <c r="H25" s="453"/>
      <c r="I25" s="453"/>
      <c r="J25" s="454"/>
    </row>
    <row r="26" spans="2:10" ht="65.25" customHeight="1" thickBot="1" x14ac:dyDescent="0.4">
      <c r="B26" s="455"/>
      <c r="C26" s="456"/>
      <c r="D26" s="456"/>
      <c r="E26" s="456"/>
      <c r="F26" s="456"/>
      <c r="G26" s="456"/>
      <c r="H26" s="456"/>
      <c r="I26" s="456"/>
      <c r="J26" s="457"/>
    </row>
    <row r="27" spans="2:10" x14ac:dyDescent="0.35">
      <c r="B27" s="343"/>
      <c r="C27" s="343"/>
      <c r="D27" s="343"/>
      <c r="E27" s="343"/>
      <c r="F27" s="343"/>
      <c r="G27" s="343"/>
      <c r="H27" s="343"/>
      <c r="I27" s="343"/>
      <c r="J27" s="343"/>
    </row>
  </sheetData>
  <mergeCells count="16">
    <mergeCell ref="B8:J8"/>
    <mergeCell ref="B9:J9"/>
    <mergeCell ref="B10:J10"/>
    <mergeCell ref="B12:J12"/>
    <mergeCell ref="B3:J3"/>
    <mergeCell ref="B25:J26"/>
    <mergeCell ref="B14:J14"/>
    <mergeCell ref="B17:J17"/>
    <mergeCell ref="B11:J11"/>
    <mergeCell ref="B16:J16"/>
    <mergeCell ref="B24:J24"/>
    <mergeCell ref="B19:J19"/>
    <mergeCell ref="B20:J20"/>
    <mergeCell ref="B18:J18"/>
    <mergeCell ref="B21:J21"/>
    <mergeCell ref="B22:J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DDF4-DDE3-4E13-A542-C17636253BEC}">
  <sheetPr>
    <tabColor rgb="FF13628F"/>
  </sheetPr>
  <dimension ref="A1:K38"/>
  <sheetViews>
    <sheetView showGridLines="0" topLeftCell="A34" zoomScale="74" workbookViewId="0">
      <selection activeCell="J37" sqref="J37"/>
    </sheetView>
  </sheetViews>
  <sheetFormatPr defaultColWidth="9.1328125" defaultRowHeight="14.25" x14ac:dyDescent="0.45"/>
  <cols>
    <col min="1" max="1" width="3.1328125" customWidth="1"/>
    <col min="3" max="3" width="0" hidden="1" customWidth="1"/>
    <col min="4" max="4" width="16.1328125" customWidth="1"/>
    <col min="5" max="5" width="9.1328125" customWidth="1"/>
    <col min="6" max="8" width="9.1328125" hidden="1" customWidth="1"/>
    <col min="9" max="9" width="51.73046875" customWidth="1"/>
    <col min="10" max="10" width="61.59765625" customWidth="1"/>
  </cols>
  <sheetData>
    <row r="1" spans="1:11" x14ac:dyDescent="0.45">
      <c r="I1" s="423"/>
    </row>
    <row r="2" spans="1:11" s="435" customFormat="1" ht="30.75" customHeight="1" x14ac:dyDescent="0.6">
      <c r="A2" s="434"/>
      <c r="B2" s="527" t="s">
        <v>2944</v>
      </c>
      <c r="C2" s="528"/>
      <c r="D2" s="528"/>
      <c r="E2" s="528"/>
      <c r="F2" s="528"/>
      <c r="G2" s="528"/>
      <c r="H2" s="528"/>
      <c r="I2" s="529"/>
      <c r="J2" s="530"/>
    </row>
    <row r="3" spans="1:11" ht="30" customHeight="1" x14ac:dyDescent="0.45">
      <c r="B3" s="560" t="s">
        <v>1175</v>
      </c>
      <c r="C3" s="561"/>
      <c r="D3" s="562"/>
      <c r="E3" s="563" t="s">
        <v>1176</v>
      </c>
      <c r="F3" s="564"/>
      <c r="G3" s="564"/>
      <c r="H3" s="564"/>
      <c r="I3" s="565"/>
      <c r="J3" s="426" t="s">
        <v>2954</v>
      </c>
    </row>
    <row r="4" spans="1:11" ht="21" customHeight="1" x14ac:dyDescent="0.45">
      <c r="B4" s="513" t="s">
        <v>1177</v>
      </c>
      <c r="C4" s="514"/>
      <c r="D4" s="515"/>
      <c r="E4" s="557" t="s">
        <v>1178</v>
      </c>
      <c r="F4" s="558"/>
      <c r="G4" s="558"/>
      <c r="H4" s="558"/>
      <c r="I4" s="559"/>
      <c r="J4" s="427"/>
    </row>
    <row r="5" spans="1:11" ht="21" customHeight="1" x14ac:dyDescent="0.45">
      <c r="B5" s="510" t="s">
        <v>1179</v>
      </c>
      <c r="C5" s="511"/>
      <c r="D5" s="512"/>
      <c r="E5" s="521" t="s">
        <v>1180</v>
      </c>
      <c r="F5" s="522"/>
      <c r="G5" s="522"/>
      <c r="H5" s="522"/>
      <c r="I5" s="523"/>
      <c r="J5" s="428"/>
    </row>
    <row r="6" spans="1:11" ht="21" customHeight="1" x14ac:dyDescent="0.45">
      <c r="B6" s="513" t="s">
        <v>1181</v>
      </c>
      <c r="C6" s="514"/>
      <c r="D6" s="515"/>
      <c r="E6" s="484" t="s">
        <v>1182</v>
      </c>
      <c r="F6" s="519"/>
      <c r="G6" s="519"/>
      <c r="H6" s="519"/>
      <c r="I6" s="520"/>
      <c r="J6" s="429"/>
    </row>
    <row r="7" spans="1:11" ht="21" customHeight="1" x14ac:dyDescent="0.45">
      <c r="B7" s="510" t="s">
        <v>141</v>
      </c>
      <c r="C7" s="511"/>
      <c r="D7" s="512"/>
      <c r="E7" s="521" t="s">
        <v>1183</v>
      </c>
      <c r="F7" s="522"/>
      <c r="G7" s="522"/>
      <c r="H7" s="522"/>
      <c r="I7" s="523"/>
      <c r="J7" s="428"/>
    </row>
    <row r="8" spans="1:11" ht="46.9" customHeight="1" x14ac:dyDescent="0.45">
      <c r="B8" s="541" t="s">
        <v>1184</v>
      </c>
      <c r="C8" s="514"/>
      <c r="D8" s="515"/>
      <c r="E8" s="484" t="s">
        <v>2955</v>
      </c>
      <c r="F8" s="519"/>
      <c r="G8" s="519"/>
      <c r="H8" s="519"/>
      <c r="I8" s="520"/>
      <c r="J8" s="429" t="s">
        <v>2956</v>
      </c>
    </row>
    <row r="9" spans="1:11" ht="35.25" customHeight="1" x14ac:dyDescent="0.45">
      <c r="B9" s="554" t="s">
        <v>143</v>
      </c>
      <c r="C9" s="555"/>
      <c r="D9" s="556"/>
      <c r="E9" s="538" t="s">
        <v>2957</v>
      </c>
      <c r="F9" s="539"/>
      <c r="G9" s="539"/>
      <c r="H9" s="539"/>
      <c r="I9" s="540"/>
      <c r="J9" s="430"/>
    </row>
    <row r="10" spans="1:11" ht="61.5" customHeight="1" x14ac:dyDescent="0.45">
      <c r="B10" s="548" t="s">
        <v>167</v>
      </c>
      <c r="C10" s="549"/>
      <c r="D10" s="550"/>
      <c r="E10" s="507" t="s">
        <v>2907</v>
      </c>
      <c r="F10" s="508"/>
      <c r="G10" s="508"/>
      <c r="H10" s="508"/>
      <c r="I10" s="509"/>
      <c r="J10" s="431"/>
    </row>
    <row r="11" spans="1:11" ht="305.64999999999998" customHeight="1" x14ac:dyDescent="0.45">
      <c r="B11" s="551" t="s">
        <v>2958</v>
      </c>
      <c r="C11" s="552"/>
      <c r="D11" s="553"/>
      <c r="E11" s="531" t="s">
        <v>2966</v>
      </c>
      <c r="F11" s="532"/>
      <c r="G11" s="532"/>
      <c r="H11" s="532"/>
      <c r="I11" s="533"/>
      <c r="J11" s="432" t="s">
        <v>2964</v>
      </c>
      <c r="K11" s="48"/>
    </row>
    <row r="12" spans="1:11" ht="60" customHeight="1" x14ac:dyDescent="0.45">
      <c r="B12" s="548" t="s">
        <v>1186</v>
      </c>
      <c r="C12" s="549"/>
      <c r="D12" s="550"/>
      <c r="E12" s="507" t="s">
        <v>2821</v>
      </c>
      <c r="F12" s="534"/>
      <c r="G12" s="534"/>
      <c r="H12" s="534"/>
      <c r="I12" s="509"/>
      <c r="J12" s="431" t="s">
        <v>2961</v>
      </c>
    </row>
    <row r="13" spans="1:11" ht="138.75" customHeight="1" x14ac:dyDescent="0.45">
      <c r="B13" s="554" t="s">
        <v>1185</v>
      </c>
      <c r="C13" s="555"/>
      <c r="D13" s="556"/>
      <c r="E13" s="531" t="s">
        <v>2948</v>
      </c>
      <c r="F13" s="532"/>
      <c r="G13" s="532"/>
      <c r="H13" s="532"/>
      <c r="I13" s="533"/>
      <c r="J13" s="432" t="s">
        <v>2962</v>
      </c>
    </row>
    <row r="14" spans="1:11" ht="126" customHeight="1" x14ac:dyDescent="0.45">
      <c r="B14" s="542" t="s">
        <v>160</v>
      </c>
      <c r="C14" s="543"/>
      <c r="D14" s="544"/>
      <c r="E14" s="507" t="s">
        <v>2949</v>
      </c>
      <c r="F14" s="534"/>
      <c r="G14" s="534"/>
      <c r="H14" s="534"/>
      <c r="I14" s="509"/>
      <c r="J14" s="431" t="s">
        <v>2963</v>
      </c>
    </row>
    <row r="15" spans="1:11" ht="37.5" customHeight="1" x14ac:dyDescent="0.45">
      <c r="B15" s="545" t="s">
        <v>163</v>
      </c>
      <c r="C15" s="546"/>
      <c r="D15" s="547"/>
      <c r="E15" s="535" t="s">
        <v>2950</v>
      </c>
      <c r="F15" s="536"/>
      <c r="G15" s="536"/>
      <c r="H15" s="536"/>
      <c r="I15" s="537"/>
      <c r="J15" s="433"/>
    </row>
    <row r="16" spans="1:11" ht="23.25" customHeight="1" x14ac:dyDescent="0.45">
      <c r="B16" s="425"/>
      <c r="C16" s="425"/>
      <c r="D16" s="425"/>
      <c r="E16" s="424"/>
      <c r="F16" s="424"/>
      <c r="G16" s="424"/>
      <c r="H16" s="424"/>
      <c r="I16" s="424"/>
      <c r="J16" s="424"/>
    </row>
    <row r="17" spans="2:10" ht="15.75" customHeight="1" thickBot="1" x14ac:dyDescent="0.5">
      <c r="B17" s="425"/>
      <c r="C17" s="425"/>
      <c r="D17" s="425"/>
      <c r="E17" s="424"/>
      <c r="F17" s="424"/>
      <c r="G17" s="424"/>
      <c r="H17" s="424"/>
      <c r="I17" s="424"/>
      <c r="J17" s="424"/>
    </row>
    <row r="18" spans="2:10" ht="37.5" customHeight="1" thickBot="1" x14ac:dyDescent="0.65">
      <c r="B18" s="524" t="s">
        <v>2976</v>
      </c>
      <c r="C18" s="495"/>
      <c r="D18" s="495"/>
      <c r="E18" s="495"/>
      <c r="F18" s="495"/>
      <c r="G18" s="495"/>
      <c r="H18" s="495"/>
      <c r="I18" s="496"/>
      <c r="J18" s="424"/>
    </row>
    <row r="19" spans="2:10" ht="37.5" customHeight="1" x14ac:dyDescent="0.45">
      <c r="B19" s="487" t="s">
        <v>11</v>
      </c>
      <c r="C19" s="488"/>
      <c r="D19" s="488"/>
      <c r="E19" s="516" t="s">
        <v>2967</v>
      </c>
      <c r="F19" s="517"/>
      <c r="G19" s="517"/>
      <c r="H19" s="517"/>
      <c r="I19" s="518"/>
      <c r="J19" s="424"/>
    </row>
    <row r="20" spans="2:10" ht="37.5" customHeight="1" x14ac:dyDescent="0.45">
      <c r="B20" s="525" t="s">
        <v>2968</v>
      </c>
      <c r="C20" s="498"/>
      <c r="D20" s="498"/>
      <c r="E20" s="484" t="s">
        <v>2969</v>
      </c>
      <c r="F20" s="485"/>
      <c r="G20" s="485"/>
      <c r="H20" s="485"/>
      <c r="I20" s="486"/>
      <c r="J20" s="424"/>
    </row>
    <row r="21" spans="2:10" ht="37.5" customHeight="1" x14ac:dyDescent="0.45">
      <c r="B21" s="526" t="s">
        <v>2970</v>
      </c>
      <c r="C21" s="490"/>
      <c r="D21" s="490"/>
      <c r="E21" s="491" t="s">
        <v>2972</v>
      </c>
      <c r="F21" s="492"/>
      <c r="G21" s="492"/>
      <c r="H21" s="492"/>
      <c r="I21" s="493"/>
      <c r="J21" s="424"/>
    </row>
    <row r="22" spans="2:10" ht="37.5" customHeight="1" x14ac:dyDescent="0.45">
      <c r="B22" s="525" t="s">
        <v>1999</v>
      </c>
      <c r="C22" s="498"/>
      <c r="D22" s="498"/>
      <c r="E22" s="484" t="s">
        <v>2971</v>
      </c>
      <c r="F22" s="485"/>
      <c r="G22" s="485"/>
      <c r="H22" s="485"/>
      <c r="I22" s="486"/>
      <c r="J22" s="424"/>
    </row>
    <row r="23" spans="2:10" ht="37.5" customHeight="1" x14ac:dyDescent="0.45">
      <c r="B23" s="526" t="s">
        <v>2973</v>
      </c>
      <c r="C23" s="490"/>
      <c r="D23" s="490"/>
      <c r="E23" s="491" t="s">
        <v>2974</v>
      </c>
      <c r="F23" s="492"/>
      <c r="G23" s="492"/>
      <c r="H23" s="492"/>
      <c r="I23" s="493"/>
      <c r="J23" s="424"/>
    </row>
    <row r="24" spans="2:10" ht="37.5" customHeight="1" x14ac:dyDescent="0.45">
      <c r="B24" s="571" t="s">
        <v>2975</v>
      </c>
      <c r="C24" s="498"/>
      <c r="D24" s="498"/>
      <c r="E24" s="484" t="s">
        <v>2977</v>
      </c>
      <c r="F24" s="485"/>
      <c r="G24" s="485"/>
      <c r="H24" s="485"/>
      <c r="I24" s="486"/>
      <c r="J24" s="424"/>
    </row>
    <row r="25" spans="2:10" ht="37.5" customHeight="1" thickBot="1" x14ac:dyDescent="0.5">
      <c r="B25" s="566" t="s">
        <v>158</v>
      </c>
      <c r="C25" s="567"/>
      <c r="D25" s="567"/>
      <c r="E25" s="568" t="s">
        <v>2978</v>
      </c>
      <c r="F25" s="569"/>
      <c r="G25" s="569"/>
      <c r="H25" s="569"/>
      <c r="I25" s="570"/>
      <c r="J25" s="424"/>
    </row>
    <row r="26" spans="2:10" ht="21" customHeight="1" x14ac:dyDescent="0.45">
      <c r="B26" s="347"/>
      <c r="C26" s="347"/>
      <c r="D26" s="347"/>
    </row>
    <row r="27" spans="2:10" ht="14.25" customHeight="1" thickBot="1" x14ac:dyDescent="0.5"/>
    <row r="28" spans="2:10" ht="24.75" customHeight="1" thickBot="1" x14ac:dyDescent="0.65">
      <c r="B28" s="494" t="s">
        <v>2837</v>
      </c>
      <c r="C28" s="495"/>
      <c r="D28" s="495"/>
      <c r="E28" s="495"/>
      <c r="F28" s="495"/>
      <c r="G28" s="495"/>
      <c r="H28" s="495"/>
      <c r="I28" s="496"/>
      <c r="J28" s="422"/>
    </row>
    <row r="29" spans="2:10" ht="26.25" customHeight="1" x14ac:dyDescent="0.45">
      <c r="B29" s="487" t="s">
        <v>2815</v>
      </c>
      <c r="C29" s="488"/>
      <c r="D29" s="488"/>
      <c r="E29" s="516" t="s">
        <v>2935</v>
      </c>
      <c r="F29" s="517"/>
      <c r="G29" s="517"/>
      <c r="H29" s="517"/>
      <c r="I29" s="518"/>
      <c r="J29" s="436"/>
    </row>
    <row r="30" spans="2:10" ht="57.75" customHeight="1" x14ac:dyDescent="0.45">
      <c r="B30" s="497" t="s">
        <v>2816</v>
      </c>
      <c r="C30" s="498"/>
      <c r="D30" s="498"/>
      <c r="E30" s="484" t="s">
        <v>2936</v>
      </c>
      <c r="F30" s="485"/>
      <c r="G30" s="485"/>
      <c r="H30" s="485"/>
      <c r="I30" s="486"/>
      <c r="J30" s="437"/>
    </row>
    <row r="31" spans="2:10" ht="73.5" customHeight="1" x14ac:dyDescent="0.45">
      <c r="B31" s="489" t="s">
        <v>2817</v>
      </c>
      <c r="C31" s="490"/>
      <c r="D31" s="490"/>
      <c r="E31" s="491" t="s">
        <v>2937</v>
      </c>
      <c r="F31" s="492"/>
      <c r="G31" s="492"/>
      <c r="H31" s="492"/>
      <c r="I31" s="493"/>
      <c r="J31" s="437"/>
    </row>
    <row r="32" spans="2:10" ht="89.25" customHeight="1" x14ac:dyDescent="0.45">
      <c r="B32" s="497" t="s">
        <v>148</v>
      </c>
      <c r="C32" s="498"/>
      <c r="D32" s="498"/>
      <c r="E32" s="484" t="s">
        <v>2945</v>
      </c>
      <c r="F32" s="485"/>
      <c r="G32" s="485"/>
      <c r="H32" s="485"/>
      <c r="I32" s="486"/>
      <c r="J32" s="437"/>
    </row>
    <row r="33" spans="2:10" ht="62.25" customHeight="1" x14ac:dyDescent="0.45">
      <c r="B33" s="489" t="s">
        <v>1200</v>
      </c>
      <c r="C33" s="490"/>
      <c r="D33" s="490"/>
      <c r="E33" s="491" t="s">
        <v>2938</v>
      </c>
      <c r="F33" s="492"/>
      <c r="G33" s="492"/>
      <c r="H33" s="492"/>
      <c r="I33" s="493"/>
      <c r="J33" s="437"/>
    </row>
    <row r="34" spans="2:10" ht="46.5" customHeight="1" x14ac:dyDescent="0.45">
      <c r="B34" s="499" t="s">
        <v>1196</v>
      </c>
      <c r="C34" s="498"/>
      <c r="D34" s="498"/>
      <c r="E34" s="484" t="s">
        <v>2979</v>
      </c>
      <c r="F34" s="485"/>
      <c r="G34" s="485"/>
      <c r="H34" s="485"/>
      <c r="I34" s="486"/>
      <c r="J34" s="437"/>
    </row>
    <row r="35" spans="2:10" ht="60.75" customHeight="1" x14ac:dyDescent="0.45">
      <c r="B35" s="489" t="s">
        <v>2818</v>
      </c>
      <c r="C35" s="490"/>
      <c r="D35" s="490"/>
      <c r="E35" s="491" t="s">
        <v>2939</v>
      </c>
      <c r="F35" s="492"/>
      <c r="G35" s="492"/>
      <c r="H35" s="492"/>
      <c r="I35" s="493"/>
      <c r="J35" s="437"/>
    </row>
    <row r="36" spans="2:10" ht="75" customHeight="1" x14ac:dyDescent="0.45">
      <c r="B36" s="497" t="s">
        <v>2813</v>
      </c>
      <c r="C36" s="498"/>
      <c r="D36" s="498"/>
      <c r="E36" s="484" t="s">
        <v>2940</v>
      </c>
      <c r="F36" s="485"/>
      <c r="G36" s="485"/>
      <c r="H36" s="485"/>
      <c r="I36" s="486"/>
      <c r="J36" s="437"/>
    </row>
    <row r="37" spans="2:10" ht="48" customHeight="1" x14ac:dyDescent="0.45">
      <c r="B37" s="489" t="s">
        <v>2819</v>
      </c>
      <c r="C37" s="490"/>
      <c r="D37" s="490"/>
      <c r="E37" s="491" t="s">
        <v>2941</v>
      </c>
      <c r="F37" s="505"/>
      <c r="G37" s="505"/>
      <c r="H37" s="505"/>
      <c r="I37" s="506"/>
      <c r="J37" s="421"/>
    </row>
    <row r="38" spans="2:10" ht="79.5" customHeight="1" thickBot="1" x14ac:dyDescent="0.5">
      <c r="B38" s="500" t="s">
        <v>2820</v>
      </c>
      <c r="C38" s="501"/>
      <c r="D38" s="501"/>
      <c r="E38" s="502" t="s">
        <v>2942</v>
      </c>
      <c r="F38" s="503"/>
      <c r="G38" s="503"/>
      <c r="H38" s="503"/>
      <c r="I38" s="504"/>
      <c r="J38" s="437"/>
    </row>
  </sheetData>
  <mergeCells count="63">
    <mergeCell ref="B25:D25"/>
    <mergeCell ref="E25:I25"/>
    <mergeCell ref="B22:D22"/>
    <mergeCell ref="E22:I22"/>
    <mergeCell ref="B23:D23"/>
    <mergeCell ref="E23:I23"/>
    <mergeCell ref="B24:D24"/>
    <mergeCell ref="E24:I24"/>
    <mergeCell ref="B3:D3"/>
    <mergeCell ref="E3:I3"/>
    <mergeCell ref="B4:D4"/>
    <mergeCell ref="B5:D5"/>
    <mergeCell ref="E5:I5"/>
    <mergeCell ref="B2:J2"/>
    <mergeCell ref="E13:I13"/>
    <mergeCell ref="E14:I14"/>
    <mergeCell ref="E15:I15"/>
    <mergeCell ref="E9:I9"/>
    <mergeCell ref="B8:D8"/>
    <mergeCell ref="B14:D14"/>
    <mergeCell ref="B15:D15"/>
    <mergeCell ref="B10:D10"/>
    <mergeCell ref="B11:D11"/>
    <mergeCell ref="B13:D13"/>
    <mergeCell ref="B9:D9"/>
    <mergeCell ref="B12:D12"/>
    <mergeCell ref="E12:I12"/>
    <mergeCell ref="E11:I11"/>
    <mergeCell ref="E4:I4"/>
    <mergeCell ref="E10:I10"/>
    <mergeCell ref="B7:D7"/>
    <mergeCell ref="B6:D6"/>
    <mergeCell ref="E29:I29"/>
    <mergeCell ref="B30:D30"/>
    <mergeCell ref="E30:I30"/>
    <mergeCell ref="E6:I6"/>
    <mergeCell ref="E7:I7"/>
    <mergeCell ref="E8:I8"/>
    <mergeCell ref="B18:I18"/>
    <mergeCell ref="B19:D19"/>
    <mergeCell ref="E19:I19"/>
    <mergeCell ref="B20:D20"/>
    <mergeCell ref="E20:I20"/>
    <mergeCell ref="B21:D21"/>
    <mergeCell ref="E21:I21"/>
    <mergeCell ref="B38:D38"/>
    <mergeCell ref="E38:I38"/>
    <mergeCell ref="B35:D35"/>
    <mergeCell ref="E35:I35"/>
    <mergeCell ref="B36:D36"/>
    <mergeCell ref="E36:I36"/>
    <mergeCell ref="B37:D37"/>
    <mergeCell ref="E37:I37"/>
    <mergeCell ref="E34:I34"/>
    <mergeCell ref="B29:D29"/>
    <mergeCell ref="B31:D31"/>
    <mergeCell ref="E31:I31"/>
    <mergeCell ref="B28:I28"/>
    <mergeCell ref="B32:D32"/>
    <mergeCell ref="E32:I32"/>
    <mergeCell ref="B33:D33"/>
    <mergeCell ref="E33:I33"/>
    <mergeCell ref="B34:D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FA69-6662-4EBC-9FC5-B73F40A6ECB9}">
  <sheetPr>
    <tabColor rgb="FF00B0E9"/>
  </sheetPr>
  <dimension ref="A1:EH1759"/>
  <sheetViews>
    <sheetView showGridLines="0" tabSelected="1" zoomScale="60" zoomScaleNormal="60" workbookViewId="0">
      <pane ySplit="2" topLeftCell="A56" activePane="bottomLeft" state="frozen"/>
      <selection pane="bottomLeft" activeCell="A63" sqref="A1:AC1048576"/>
    </sheetView>
  </sheetViews>
  <sheetFormatPr defaultColWidth="9" defaultRowHeight="12.75" x14ac:dyDescent="0.35"/>
  <cols>
    <col min="1" max="1" width="33.73046875" style="374" customWidth="1"/>
    <col min="2" max="2" width="33.86328125" style="319" customWidth="1"/>
    <col min="3" max="4" width="9" style="289" customWidth="1"/>
    <col min="5" max="5" width="9" style="292" customWidth="1"/>
    <col min="6" max="6" width="9" style="386" customWidth="1"/>
    <col min="7" max="7" width="8.86328125" style="289" customWidth="1"/>
    <col min="8" max="8" width="9" style="289" customWidth="1"/>
    <col min="9" max="20" width="9" style="289"/>
    <col min="21" max="21" width="7.265625" style="289" customWidth="1"/>
    <col min="22" max="22" width="9" style="289"/>
    <col min="23" max="23" width="9" style="289" customWidth="1"/>
    <col min="24" max="26" width="9" style="289"/>
    <col min="27" max="138" width="9" style="353"/>
    <col min="139" max="16374" width="9" style="289"/>
    <col min="16375" max="16384" width="9.1328125" style="289" customWidth="1"/>
  </cols>
  <sheetData>
    <row r="1" spans="1:138" s="287" customFormat="1" ht="39.4" customHeight="1" x14ac:dyDescent="0.5">
      <c r="A1" s="575" t="s">
        <v>1187</v>
      </c>
      <c r="B1" s="575"/>
      <c r="C1" s="575"/>
      <c r="D1" s="575"/>
      <c r="E1" s="575"/>
      <c r="F1" s="575"/>
      <c r="G1" s="575"/>
      <c r="H1" s="572" t="s">
        <v>1188</v>
      </c>
      <c r="I1" s="572"/>
      <c r="J1" s="572"/>
      <c r="K1" s="572"/>
      <c r="L1" s="572"/>
      <c r="M1" s="572"/>
      <c r="N1" s="574" t="s">
        <v>1190</v>
      </c>
      <c r="O1" s="574"/>
      <c r="P1" s="574"/>
      <c r="Q1" s="574"/>
      <c r="R1" s="574"/>
      <c r="S1" s="574"/>
      <c r="T1" s="574"/>
      <c r="U1" s="574"/>
      <c r="V1" s="574"/>
      <c r="W1" s="574"/>
      <c r="X1" s="573" t="s">
        <v>1189</v>
      </c>
      <c r="Y1" s="573"/>
      <c r="Z1" s="573"/>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row>
    <row r="2" spans="1:138" s="288" customFormat="1" ht="73.5" customHeight="1" x14ac:dyDescent="0.35">
      <c r="A2" s="323" t="s">
        <v>1191</v>
      </c>
      <c r="B2" s="324" t="s">
        <v>139</v>
      </c>
      <c r="C2" s="323" t="s">
        <v>1181</v>
      </c>
      <c r="D2" s="323" t="s">
        <v>141</v>
      </c>
      <c r="E2" s="323" t="s">
        <v>1192</v>
      </c>
      <c r="F2" s="375" t="s">
        <v>143</v>
      </c>
      <c r="G2" s="323" t="s">
        <v>1194</v>
      </c>
      <c r="H2" s="413" t="s">
        <v>2946</v>
      </c>
      <c r="I2" s="325" t="s">
        <v>2934</v>
      </c>
      <c r="J2" s="325" t="s">
        <v>16</v>
      </c>
      <c r="K2" s="325" t="s">
        <v>17</v>
      </c>
      <c r="L2" s="325" t="s">
        <v>2947</v>
      </c>
      <c r="M2" s="325" t="s">
        <v>158</v>
      </c>
      <c r="N2" s="328" t="s">
        <v>1196</v>
      </c>
      <c r="O2" s="328" t="s">
        <v>1197</v>
      </c>
      <c r="P2" s="328" t="s">
        <v>2825</v>
      </c>
      <c r="Q2" s="328" t="s">
        <v>1199</v>
      </c>
      <c r="R2" s="328" t="s">
        <v>1200</v>
      </c>
      <c r="S2" s="328" t="s">
        <v>1201</v>
      </c>
      <c r="T2" s="328" t="s">
        <v>1202</v>
      </c>
      <c r="U2" s="328" t="s">
        <v>1203</v>
      </c>
      <c r="V2" s="329" t="s">
        <v>1204</v>
      </c>
      <c r="W2" s="329" t="s">
        <v>928</v>
      </c>
      <c r="X2" s="326" t="s">
        <v>1195</v>
      </c>
      <c r="Y2" s="326" t="s">
        <v>160</v>
      </c>
      <c r="Z2" s="327" t="s">
        <v>163</v>
      </c>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row>
    <row r="3" spans="1:138" ht="15.95" customHeight="1" x14ac:dyDescent="0.35">
      <c r="A3" s="332" t="s">
        <v>168</v>
      </c>
      <c r="B3" s="322" t="s">
        <v>2884</v>
      </c>
      <c r="C3" s="330" t="s">
        <v>1206</v>
      </c>
      <c r="D3" s="330" t="s">
        <v>171</v>
      </c>
      <c r="E3" s="330">
        <v>2018</v>
      </c>
      <c r="F3" s="376" t="s">
        <v>172</v>
      </c>
      <c r="G3" s="398" t="s">
        <v>180</v>
      </c>
      <c r="H3" s="369"/>
      <c r="I3" s="400" t="s">
        <v>174</v>
      </c>
      <c r="J3" s="333"/>
      <c r="K3" s="333"/>
      <c r="L3" s="333" t="s">
        <v>174</v>
      </c>
      <c r="M3" s="333"/>
      <c r="N3" s="322"/>
      <c r="O3" s="322"/>
      <c r="P3" s="322"/>
      <c r="Q3" s="322"/>
      <c r="R3" s="322"/>
      <c r="S3" s="322"/>
      <c r="T3" s="322"/>
      <c r="U3" s="322"/>
      <c r="V3" s="322"/>
      <c r="W3" s="322" t="s">
        <v>174</v>
      </c>
      <c r="X3" s="330" t="s">
        <v>2931</v>
      </c>
      <c r="Y3" s="330" t="s">
        <v>176</v>
      </c>
      <c r="Z3" s="330" t="s">
        <v>179</v>
      </c>
    </row>
    <row r="4" spans="1:138" ht="15.95" customHeight="1" x14ac:dyDescent="0.35">
      <c r="A4" s="332" t="s">
        <v>2846</v>
      </c>
      <c r="B4" s="322" t="s">
        <v>2877</v>
      </c>
      <c r="C4" s="322" t="s">
        <v>1339</v>
      </c>
      <c r="D4" s="322" t="s">
        <v>1340</v>
      </c>
      <c r="E4" s="330">
        <v>2018</v>
      </c>
      <c r="F4" s="378" t="s">
        <v>1057</v>
      </c>
      <c r="G4" s="398" t="s">
        <v>180</v>
      </c>
      <c r="H4" s="370" t="s">
        <v>174</v>
      </c>
      <c r="I4" s="400"/>
      <c r="J4" s="333"/>
      <c r="K4" s="333"/>
      <c r="L4" s="333"/>
      <c r="M4" s="333"/>
      <c r="N4" s="322"/>
      <c r="O4" s="322"/>
      <c r="P4" s="322"/>
      <c r="Q4" s="322"/>
      <c r="R4" s="322"/>
      <c r="S4" s="322"/>
      <c r="T4" s="322"/>
      <c r="U4" s="322" t="s">
        <v>174</v>
      </c>
      <c r="V4" s="322"/>
      <c r="W4" s="322"/>
      <c r="X4" s="330" t="s">
        <v>2931</v>
      </c>
      <c r="Y4" s="330" t="s">
        <v>1341</v>
      </c>
      <c r="Z4" s="322" t="s">
        <v>179</v>
      </c>
    </row>
    <row r="5" spans="1:138" s="290" customFormat="1" ht="15.95" customHeight="1" x14ac:dyDescent="0.35">
      <c r="A5" s="419" t="s">
        <v>2848</v>
      </c>
      <c r="B5" s="331" t="s">
        <v>2909</v>
      </c>
      <c r="C5" s="331" t="s">
        <v>1207</v>
      </c>
      <c r="D5" s="331" t="s">
        <v>363</v>
      </c>
      <c r="E5" s="332">
        <v>2015</v>
      </c>
      <c r="F5" s="377" t="s">
        <v>1208</v>
      </c>
      <c r="G5" s="389" t="s">
        <v>1209</v>
      </c>
      <c r="H5" s="369" t="s">
        <v>285</v>
      </c>
      <c r="I5" s="408"/>
      <c r="J5" s="331" t="s">
        <v>174</v>
      </c>
      <c r="K5" s="331"/>
      <c r="L5" s="331"/>
      <c r="M5" s="331"/>
      <c r="N5" s="331"/>
      <c r="O5" s="331" t="s">
        <v>174</v>
      </c>
      <c r="P5" s="331"/>
      <c r="Q5" s="331"/>
      <c r="R5" s="331"/>
      <c r="S5" s="331"/>
      <c r="T5" s="331"/>
      <c r="U5" s="331"/>
      <c r="V5" s="331"/>
      <c r="W5" s="331"/>
      <c r="X5" s="332" t="s">
        <v>383</v>
      </c>
      <c r="Y5" s="338" t="s">
        <v>2933</v>
      </c>
      <c r="Z5" s="331" t="s">
        <v>179</v>
      </c>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row>
    <row r="6" spans="1:138" ht="15.95" customHeight="1" x14ac:dyDescent="0.35">
      <c r="A6" s="419" t="s">
        <v>232</v>
      </c>
      <c r="B6" s="322" t="s">
        <v>2879</v>
      </c>
      <c r="C6" s="330" t="s">
        <v>234</v>
      </c>
      <c r="D6" s="330" t="s">
        <v>1210</v>
      </c>
      <c r="E6" s="330">
        <v>2015</v>
      </c>
      <c r="F6" s="376" t="s">
        <v>236</v>
      </c>
      <c r="G6" s="398" t="s">
        <v>1209</v>
      </c>
      <c r="H6" s="369" t="s">
        <v>285</v>
      </c>
      <c r="I6" s="400" t="s">
        <v>174</v>
      </c>
      <c r="J6" s="333"/>
      <c r="K6" s="333" t="s">
        <v>174</v>
      </c>
      <c r="L6" s="333"/>
      <c r="M6" s="333"/>
      <c r="N6" s="322"/>
      <c r="O6" s="322"/>
      <c r="P6" s="322" t="s">
        <v>174</v>
      </c>
      <c r="Q6" s="322"/>
      <c r="R6" s="322" t="s">
        <v>174</v>
      </c>
      <c r="S6" s="322"/>
      <c r="T6" s="322"/>
      <c r="U6" s="322"/>
      <c r="V6" s="322"/>
      <c r="W6" s="322"/>
      <c r="X6" s="330" t="s">
        <v>2931</v>
      </c>
      <c r="Y6" s="330" t="s">
        <v>324</v>
      </c>
      <c r="Z6" s="330" t="s">
        <v>179</v>
      </c>
    </row>
    <row r="7" spans="1:138" ht="15.95" customHeight="1" x14ac:dyDescent="0.35">
      <c r="A7" s="420" t="s">
        <v>1212</v>
      </c>
      <c r="B7" s="322" t="s">
        <v>2910</v>
      </c>
      <c r="C7" s="322" t="s">
        <v>1213</v>
      </c>
      <c r="D7" s="322" t="s">
        <v>1214</v>
      </c>
      <c r="E7" s="330">
        <v>2017</v>
      </c>
      <c r="F7" s="378" t="s">
        <v>1215</v>
      </c>
      <c r="G7" s="402" t="s">
        <v>2895</v>
      </c>
      <c r="H7" s="319" t="s">
        <v>174</v>
      </c>
      <c r="I7" s="394"/>
      <c r="J7" s="322"/>
      <c r="K7" s="322"/>
      <c r="L7" s="322"/>
      <c r="M7" s="322"/>
      <c r="N7" s="322"/>
      <c r="O7" s="322"/>
      <c r="P7" s="322"/>
      <c r="Q7" s="322"/>
      <c r="R7" s="322"/>
      <c r="S7" s="322"/>
      <c r="T7" s="322"/>
      <c r="U7" s="322" t="s">
        <v>174</v>
      </c>
      <c r="V7" s="322"/>
      <c r="W7" s="322"/>
      <c r="X7" s="330" t="s">
        <v>2931</v>
      </c>
      <c r="Y7" s="322" t="s">
        <v>1216</v>
      </c>
      <c r="Z7" s="322" t="s">
        <v>179</v>
      </c>
    </row>
    <row r="8" spans="1:138" ht="15.95" customHeight="1" x14ac:dyDescent="0.35">
      <c r="A8" s="419" t="s">
        <v>289</v>
      </c>
      <c r="B8" s="322" t="s">
        <v>1217</v>
      </c>
      <c r="C8" s="330" t="s">
        <v>1218</v>
      </c>
      <c r="D8" s="330" t="s">
        <v>1219</v>
      </c>
      <c r="E8" s="330">
        <v>2019</v>
      </c>
      <c r="F8" s="376" t="s">
        <v>293</v>
      </c>
      <c r="G8" s="398" t="s">
        <v>1209</v>
      </c>
      <c r="H8" s="369" t="s">
        <v>285</v>
      </c>
      <c r="I8" s="399" t="s">
        <v>174</v>
      </c>
      <c r="J8" s="334"/>
      <c r="K8" s="337" t="s">
        <v>174</v>
      </c>
      <c r="L8" s="334" t="s">
        <v>174</v>
      </c>
      <c r="M8" s="334"/>
      <c r="N8" s="322"/>
      <c r="O8" s="322"/>
      <c r="P8" s="322" t="s">
        <v>174</v>
      </c>
      <c r="Q8" s="322" t="s">
        <v>174</v>
      </c>
      <c r="R8" s="322"/>
      <c r="S8" s="322"/>
      <c r="T8" s="322"/>
      <c r="U8" s="322"/>
      <c r="V8" s="322"/>
      <c r="W8" s="322"/>
      <c r="X8" s="330" t="s">
        <v>2931</v>
      </c>
      <c r="Y8" s="330" t="s">
        <v>296</v>
      </c>
      <c r="Z8" s="330" t="s">
        <v>179</v>
      </c>
    </row>
    <row r="9" spans="1:138" ht="15.95" customHeight="1" x14ac:dyDescent="0.45">
      <c r="A9" s="332" t="s">
        <v>1220</v>
      </c>
      <c r="B9" s="322" t="s">
        <v>2859</v>
      </c>
      <c r="C9" s="330" t="s">
        <v>1221</v>
      </c>
      <c r="D9" s="330" t="s">
        <v>1222</v>
      </c>
      <c r="E9" s="330">
        <v>2020</v>
      </c>
      <c r="F9" s="379" t="s">
        <v>1223</v>
      </c>
      <c r="G9" s="398" t="s">
        <v>180</v>
      </c>
      <c r="H9" s="14"/>
      <c r="I9" s="400" t="s">
        <v>174</v>
      </c>
      <c r="J9" s="333" t="s">
        <v>174</v>
      </c>
      <c r="K9" s="333"/>
      <c r="L9" s="333" t="s">
        <v>174</v>
      </c>
      <c r="M9" s="333"/>
      <c r="N9" s="330"/>
      <c r="O9" s="322"/>
      <c r="P9" s="322"/>
      <c r="Q9" s="331" t="s">
        <v>174</v>
      </c>
      <c r="R9" s="322"/>
      <c r="S9" s="322"/>
      <c r="T9" s="322"/>
      <c r="U9" s="322"/>
      <c r="V9" s="322" t="s">
        <v>174</v>
      </c>
      <c r="W9" s="322"/>
      <c r="X9" s="330" t="s">
        <v>2931</v>
      </c>
      <c r="Y9" s="330" t="s">
        <v>197</v>
      </c>
      <c r="Z9" s="330" t="s">
        <v>179</v>
      </c>
    </row>
    <row r="10" spans="1:138" ht="15.95" customHeight="1" x14ac:dyDescent="0.45">
      <c r="A10" s="419" t="s">
        <v>321</v>
      </c>
      <c r="B10" s="322" t="s">
        <v>2911</v>
      </c>
      <c r="C10" s="330" t="s">
        <v>257</v>
      </c>
      <c r="D10" s="330" t="s">
        <v>1224</v>
      </c>
      <c r="E10" s="330">
        <v>2021</v>
      </c>
      <c r="F10" s="376" t="s">
        <v>1225</v>
      </c>
      <c r="G10" s="398" t="s">
        <v>928</v>
      </c>
      <c r="H10" s="14"/>
      <c r="I10" s="400"/>
      <c r="J10" s="333" t="s">
        <v>174</v>
      </c>
      <c r="K10" s="333" t="s">
        <v>174</v>
      </c>
      <c r="L10" s="333" t="s">
        <v>174</v>
      </c>
      <c r="M10" s="333"/>
      <c r="N10" s="322" t="s">
        <v>174</v>
      </c>
      <c r="O10" s="322"/>
      <c r="P10" s="322"/>
      <c r="Q10" s="322"/>
      <c r="R10" s="322"/>
      <c r="S10" s="322"/>
      <c r="T10" s="322" t="s">
        <v>174</v>
      </c>
      <c r="U10" s="322"/>
      <c r="V10" s="322"/>
      <c r="W10" s="322"/>
      <c r="X10" s="330" t="s">
        <v>2931</v>
      </c>
      <c r="Y10" s="330" t="s">
        <v>324</v>
      </c>
      <c r="Z10" s="330" t="s">
        <v>4</v>
      </c>
    </row>
    <row r="11" spans="1:138" ht="15.95" customHeight="1" x14ac:dyDescent="0.35">
      <c r="A11" s="332" t="s">
        <v>325</v>
      </c>
      <c r="B11" s="333" t="s">
        <v>2912</v>
      </c>
      <c r="C11" s="334" t="s">
        <v>327</v>
      </c>
      <c r="D11" s="333" t="s">
        <v>1228</v>
      </c>
      <c r="E11" s="334">
        <v>2008</v>
      </c>
      <c r="F11" s="380" t="s">
        <v>329</v>
      </c>
      <c r="G11" s="403" t="s">
        <v>1209</v>
      </c>
      <c r="H11" s="414" t="s">
        <v>285</v>
      </c>
      <c r="I11" s="399" t="s">
        <v>174</v>
      </c>
      <c r="J11" s="334"/>
      <c r="K11" s="337" t="s">
        <v>174</v>
      </c>
      <c r="L11" s="334"/>
      <c r="M11" s="334"/>
      <c r="N11" s="322" t="s">
        <v>174</v>
      </c>
      <c r="O11" s="322"/>
      <c r="P11" s="322"/>
      <c r="Q11" s="322" t="s">
        <v>174</v>
      </c>
      <c r="R11" s="322" t="s">
        <v>285</v>
      </c>
      <c r="S11" s="322" t="s">
        <v>285</v>
      </c>
      <c r="T11" s="322" t="s">
        <v>285</v>
      </c>
      <c r="U11" s="322"/>
      <c r="V11" s="322"/>
      <c r="W11" s="322"/>
      <c r="X11" s="332" t="s">
        <v>383</v>
      </c>
      <c r="Y11" s="330" t="s">
        <v>1229</v>
      </c>
      <c r="Z11" s="333" t="s">
        <v>179</v>
      </c>
    </row>
    <row r="12" spans="1:138" ht="15.95" customHeight="1" x14ac:dyDescent="0.35">
      <c r="A12" s="438" t="s">
        <v>1230</v>
      </c>
      <c r="B12" s="320" t="s">
        <v>2913</v>
      </c>
      <c r="C12" s="334" t="s">
        <v>1231</v>
      </c>
      <c r="D12" s="333" t="s">
        <v>183</v>
      </c>
      <c r="E12" s="334">
        <v>2017</v>
      </c>
      <c r="F12" s="380" t="s">
        <v>1232</v>
      </c>
      <c r="G12" s="403" t="s">
        <v>2880</v>
      </c>
      <c r="H12" s="414" t="s">
        <v>285</v>
      </c>
      <c r="I12" s="399" t="s">
        <v>174</v>
      </c>
      <c r="J12" s="334"/>
      <c r="K12" s="337" t="s">
        <v>174</v>
      </c>
      <c r="L12" s="334" t="s">
        <v>174</v>
      </c>
      <c r="M12" s="334"/>
      <c r="N12" s="322"/>
      <c r="O12" s="322"/>
      <c r="P12" s="322" t="s">
        <v>1211</v>
      </c>
      <c r="Q12" s="322" t="s">
        <v>1211</v>
      </c>
      <c r="R12" s="322"/>
      <c r="S12" s="322"/>
      <c r="T12" s="322"/>
      <c r="U12" s="322"/>
      <c r="V12" s="322"/>
      <c r="W12" s="322"/>
      <c r="X12" s="330" t="s">
        <v>383</v>
      </c>
      <c r="Y12" s="330" t="s">
        <v>1233</v>
      </c>
      <c r="Z12" s="333" t="s">
        <v>179</v>
      </c>
    </row>
    <row r="13" spans="1:138" ht="15.95" customHeight="1" x14ac:dyDescent="0.45">
      <c r="A13" s="331" t="s">
        <v>1234</v>
      </c>
      <c r="B13" s="335" t="s">
        <v>2860</v>
      </c>
      <c r="C13" s="322" t="s">
        <v>1235</v>
      </c>
      <c r="D13" s="322" t="s">
        <v>363</v>
      </c>
      <c r="E13" s="330">
        <v>2020</v>
      </c>
      <c r="F13" s="378" t="s">
        <v>1237</v>
      </c>
      <c r="G13" s="402" t="s">
        <v>180</v>
      </c>
      <c r="H13" s="14"/>
      <c r="I13" s="394"/>
      <c r="J13" s="322" t="s">
        <v>174</v>
      </c>
      <c r="K13" s="322" t="s">
        <v>174</v>
      </c>
      <c r="L13" s="322"/>
      <c r="M13" s="322"/>
      <c r="N13" s="322"/>
      <c r="O13" s="322"/>
      <c r="P13" s="322"/>
      <c r="Q13" s="322"/>
      <c r="R13" s="322"/>
      <c r="S13" s="322"/>
      <c r="T13" s="322"/>
      <c r="U13" s="322"/>
      <c r="V13" s="322"/>
      <c r="W13" s="322" t="s">
        <v>174</v>
      </c>
      <c r="X13" s="332" t="s">
        <v>383</v>
      </c>
      <c r="Y13" s="322" t="s">
        <v>332</v>
      </c>
      <c r="Z13" s="322" t="s">
        <v>179</v>
      </c>
    </row>
    <row r="14" spans="1:138" ht="15.95" customHeight="1" x14ac:dyDescent="0.35">
      <c r="A14" s="388" t="s">
        <v>2843</v>
      </c>
      <c r="B14" s="322" t="s">
        <v>2914</v>
      </c>
      <c r="C14" s="330" t="s">
        <v>2885</v>
      </c>
      <c r="D14" s="330" t="s">
        <v>2845</v>
      </c>
      <c r="E14" s="330">
        <v>2016</v>
      </c>
      <c r="F14" s="376" t="s">
        <v>2844</v>
      </c>
      <c r="G14" s="398" t="s">
        <v>180</v>
      </c>
      <c r="H14" s="369"/>
      <c r="I14" s="400"/>
      <c r="J14" s="333"/>
      <c r="K14" s="333" t="s">
        <v>174</v>
      </c>
      <c r="L14" s="333"/>
      <c r="M14" s="333"/>
      <c r="N14" s="322"/>
      <c r="O14" s="322"/>
      <c r="P14" s="322" t="s">
        <v>174</v>
      </c>
      <c r="Q14" s="322"/>
      <c r="R14" s="322"/>
      <c r="S14" s="322"/>
      <c r="T14" s="322"/>
      <c r="U14" s="322"/>
      <c r="V14" s="322"/>
      <c r="W14" s="322"/>
      <c r="X14" s="330" t="s">
        <v>2931</v>
      </c>
      <c r="Y14" s="330" t="s">
        <v>332</v>
      </c>
      <c r="Z14" s="330" t="s">
        <v>179</v>
      </c>
    </row>
    <row r="15" spans="1:138" ht="15.95" customHeight="1" x14ac:dyDescent="0.35">
      <c r="A15" s="303" t="s">
        <v>2849</v>
      </c>
      <c r="B15" s="322" t="s">
        <v>2915</v>
      </c>
      <c r="C15" s="303" t="s">
        <v>2834</v>
      </c>
      <c r="D15" s="362" t="s">
        <v>2833</v>
      </c>
      <c r="E15" s="330">
        <v>2020</v>
      </c>
      <c r="F15" s="387" t="s">
        <v>2835</v>
      </c>
      <c r="G15" s="404" t="s">
        <v>1209</v>
      </c>
      <c r="H15" s="289" t="s">
        <v>174</v>
      </c>
      <c r="I15" s="409"/>
      <c r="J15" s="303"/>
      <c r="K15" s="303"/>
      <c r="L15" s="303"/>
      <c r="M15" s="303"/>
      <c r="N15" s="303"/>
      <c r="O15" s="303"/>
      <c r="P15" s="303"/>
      <c r="Q15" s="303"/>
      <c r="R15" s="303"/>
      <c r="S15" s="303"/>
      <c r="T15" s="303"/>
      <c r="U15" s="303" t="s">
        <v>174</v>
      </c>
      <c r="V15" s="303"/>
      <c r="W15" s="303"/>
      <c r="X15" s="330" t="s">
        <v>2931</v>
      </c>
      <c r="Y15" s="303" t="s">
        <v>332</v>
      </c>
      <c r="Z15" s="303" t="s">
        <v>179</v>
      </c>
    </row>
    <row r="16" spans="1:138" ht="15.95" customHeight="1" x14ac:dyDescent="0.35">
      <c r="A16" s="332" t="s">
        <v>1238</v>
      </c>
      <c r="B16" s="322" t="s">
        <v>2916</v>
      </c>
      <c r="C16" s="330" t="s">
        <v>418</v>
      </c>
      <c r="D16" s="330" t="s">
        <v>363</v>
      </c>
      <c r="E16" s="330">
        <v>2019</v>
      </c>
      <c r="F16" s="376" t="s">
        <v>420</v>
      </c>
      <c r="G16" s="398" t="s">
        <v>928</v>
      </c>
      <c r="H16" s="370" t="s">
        <v>174</v>
      </c>
      <c r="I16" s="394"/>
      <c r="J16" s="333"/>
      <c r="K16" s="333"/>
      <c r="L16" s="333"/>
      <c r="M16" s="333"/>
      <c r="N16" s="322"/>
      <c r="O16" s="322"/>
      <c r="P16" s="322"/>
      <c r="Q16" s="322"/>
      <c r="R16" s="322"/>
      <c r="S16" s="322"/>
      <c r="T16" s="322"/>
      <c r="U16" s="322" t="s">
        <v>174</v>
      </c>
      <c r="V16" s="322"/>
      <c r="W16" s="322"/>
      <c r="X16" s="330" t="s">
        <v>2931</v>
      </c>
      <c r="Y16" s="330" t="s">
        <v>1239</v>
      </c>
      <c r="Z16" s="330" t="s">
        <v>179</v>
      </c>
    </row>
    <row r="17" spans="1:138" ht="15.95" customHeight="1" x14ac:dyDescent="0.35">
      <c r="A17" s="332" t="s">
        <v>432</v>
      </c>
      <c r="B17" s="322" t="s">
        <v>2886</v>
      </c>
      <c r="C17" s="330" t="s">
        <v>1240</v>
      </c>
      <c r="D17" s="330" t="s">
        <v>1241</v>
      </c>
      <c r="E17" s="330">
        <v>2015</v>
      </c>
      <c r="F17" s="376" t="s">
        <v>434</v>
      </c>
      <c r="G17" s="398" t="s">
        <v>2881</v>
      </c>
      <c r="H17" s="401" t="s">
        <v>285</v>
      </c>
      <c r="I17" s="399" t="s">
        <v>174</v>
      </c>
      <c r="J17" s="334" t="s">
        <v>174</v>
      </c>
      <c r="K17" s="337" t="s">
        <v>174</v>
      </c>
      <c r="L17" s="334"/>
      <c r="M17" s="334"/>
      <c r="N17" s="322" t="s">
        <v>174</v>
      </c>
      <c r="O17" s="322"/>
      <c r="P17" s="322"/>
      <c r="Q17" s="322" t="s">
        <v>174</v>
      </c>
      <c r="R17" s="322"/>
      <c r="S17" s="322"/>
      <c r="T17" s="322"/>
      <c r="U17" s="322"/>
      <c r="V17" s="322"/>
      <c r="W17" s="322"/>
      <c r="X17" s="332" t="s">
        <v>383</v>
      </c>
      <c r="Y17" s="330" t="s">
        <v>332</v>
      </c>
      <c r="Z17" s="330" t="s">
        <v>179</v>
      </c>
    </row>
    <row r="18" spans="1:138" ht="15.95" customHeight="1" x14ac:dyDescent="0.35">
      <c r="A18" s="332" t="s">
        <v>440</v>
      </c>
      <c r="B18" s="322" t="s">
        <v>1242</v>
      </c>
      <c r="C18" s="330" t="s">
        <v>1243</v>
      </c>
      <c r="D18" s="330" t="s">
        <v>1244</v>
      </c>
      <c r="E18" s="330">
        <v>2018</v>
      </c>
      <c r="F18" s="376" t="s">
        <v>1245</v>
      </c>
      <c r="G18" s="398" t="s">
        <v>269</v>
      </c>
      <c r="H18" s="401" t="s">
        <v>285</v>
      </c>
      <c r="I18" s="399"/>
      <c r="J18" s="334" t="s">
        <v>174</v>
      </c>
      <c r="K18" s="337" t="s">
        <v>174</v>
      </c>
      <c r="L18" s="334"/>
      <c r="M18" s="334"/>
      <c r="N18" s="322"/>
      <c r="O18" s="330" t="s">
        <v>174</v>
      </c>
      <c r="P18" s="322"/>
      <c r="Q18" s="322"/>
      <c r="R18" s="322"/>
      <c r="S18" s="322"/>
      <c r="T18" s="322"/>
      <c r="U18" s="322"/>
      <c r="V18" s="322"/>
      <c r="W18" s="322"/>
      <c r="X18" s="330" t="s">
        <v>383</v>
      </c>
      <c r="Y18" s="322" t="s">
        <v>1246</v>
      </c>
      <c r="Z18" s="330" t="s">
        <v>179</v>
      </c>
    </row>
    <row r="19" spans="1:138" ht="15.95" customHeight="1" x14ac:dyDescent="0.35">
      <c r="A19" s="332" t="s">
        <v>450</v>
      </c>
      <c r="B19" s="322" t="s">
        <v>1247</v>
      </c>
      <c r="C19" s="330" t="s">
        <v>402</v>
      </c>
      <c r="D19" s="330" t="s">
        <v>402</v>
      </c>
      <c r="E19" s="330">
        <v>2020</v>
      </c>
      <c r="F19" s="376" t="s">
        <v>452</v>
      </c>
      <c r="G19" s="398" t="s">
        <v>1209</v>
      </c>
      <c r="H19" s="401" t="s">
        <v>285</v>
      </c>
      <c r="I19" s="400" t="s">
        <v>174</v>
      </c>
      <c r="J19" s="333"/>
      <c r="K19" s="333"/>
      <c r="L19" s="333"/>
      <c r="M19" s="333"/>
      <c r="N19" s="322" t="s">
        <v>174</v>
      </c>
      <c r="O19" s="322"/>
      <c r="P19" s="322"/>
      <c r="Q19" s="322"/>
      <c r="R19" s="322"/>
      <c r="S19" s="322"/>
      <c r="T19" s="322"/>
      <c r="U19" s="322"/>
      <c r="V19" s="322"/>
      <c r="W19" s="322"/>
      <c r="X19" s="330" t="s">
        <v>2931</v>
      </c>
      <c r="Y19" s="330" t="s">
        <v>454</v>
      </c>
      <c r="Z19" s="330" t="s">
        <v>179</v>
      </c>
    </row>
    <row r="20" spans="1:138" ht="15.95" customHeight="1" x14ac:dyDescent="0.45">
      <c r="A20" s="332" t="s">
        <v>2850</v>
      </c>
      <c r="B20" s="322" t="s">
        <v>2959</v>
      </c>
      <c r="C20" s="330" t="s">
        <v>402</v>
      </c>
      <c r="D20" s="330" t="s">
        <v>402</v>
      </c>
      <c r="E20" s="330">
        <v>2016</v>
      </c>
      <c r="F20" s="376" t="s">
        <v>491</v>
      </c>
      <c r="G20" s="398" t="s">
        <v>928</v>
      </c>
      <c r="H20" s="14"/>
      <c r="I20" s="399"/>
      <c r="J20" s="334"/>
      <c r="K20" s="337" t="s">
        <v>174</v>
      </c>
      <c r="L20" s="334" t="s">
        <v>174</v>
      </c>
      <c r="M20" s="334"/>
      <c r="N20" s="322"/>
      <c r="O20" s="322"/>
      <c r="P20" s="322"/>
      <c r="Q20" s="322"/>
      <c r="R20" s="322" t="s">
        <v>174</v>
      </c>
      <c r="S20" s="322"/>
      <c r="T20" s="331" t="s">
        <v>174</v>
      </c>
      <c r="U20" s="322"/>
      <c r="V20" s="322"/>
      <c r="W20" s="322"/>
      <c r="X20" s="332" t="s">
        <v>383</v>
      </c>
      <c r="Y20" s="332" t="s">
        <v>332</v>
      </c>
      <c r="Z20" s="330" t="s">
        <v>179</v>
      </c>
    </row>
    <row r="21" spans="1:138" ht="15.95" customHeight="1" x14ac:dyDescent="0.35">
      <c r="A21" s="331" t="s">
        <v>500</v>
      </c>
      <c r="B21" s="322" t="s">
        <v>2887</v>
      </c>
      <c r="C21" s="330" t="s">
        <v>502</v>
      </c>
      <c r="D21" s="322" t="s">
        <v>502</v>
      </c>
      <c r="E21" s="330">
        <v>2020</v>
      </c>
      <c r="F21" s="381" t="s">
        <v>503</v>
      </c>
      <c r="G21" s="398" t="s">
        <v>269</v>
      </c>
      <c r="H21" s="401" t="s">
        <v>285</v>
      </c>
      <c r="I21" s="399"/>
      <c r="J21" s="334" t="s">
        <v>174</v>
      </c>
      <c r="K21" s="337" t="s">
        <v>174</v>
      </c>
      <c r="L21" s="334" t="s">
        <v>174</v>
      </c>
      <c r="M21" s="334"/>
      <c r="N21" s="322"/>
      <c r="O21" s="322"/>
      <c r="P21" s="322"/>
      <c r="Q21" s="322"/>
      <c r="R21" s="322"/>
      <c r="S21" s="322"/>
      <c r="T21" s="322"/>
      <c r="U21" s="322"/>
      <c r="V21" s="322" t="s">
        <v>174</v>
      </c>
      <c r="W21" s="322"/>
      <c r="X21" s="332" t="s">
        <v>383</v>
      </c>
      <c r="Y21" s="330" t="s">
        <v>332</v>
      </c>
      <c r="Z21" s="322" t="s">
        <v>4</v>
      </c>
    </row>
    <row r="22" spans="1:138" ht="15.95" customHeight="1" x14ac:dyDescent="0.35">
      <c r="A22" s="331" t="s">
        <v>510</v>
      </c>
      <c r="B22" s="322" t="s">
        <v>1248</v>
      </c>
      <c r="C22" s="330" t="s">
        <v>2929</v>
      </c>
      <c r="D22" s="322" t="s">
        <v>257</v>
      </c>
      <c r="E22" s="330">
        <v>2019</v>
      </c>
      <c r="F22" s="378" t="s">
        <v>513</v>
      </c>
      <c r="G22" s="398" t="s">
        <v>2895</v>
      </c>
      <c r="H22" s="414" t="s">
        <v>285</v>
      </c>
      <c r="I22" s="399"/>
      <c r="J22" s="334"/>
      <c r="K22" s="337" t="s">
        <v>174</v>
      </c>
      <c r="L22" s="334"/>
      <c r="M22" s="334"/>
      <c r="N22" s="322"/>
      <c r="O22" s="322"/>
      <c r="P22" s="322"/>
      <c r="Q22" s="322"/>
      <c r="R22" s="322" t="s">
        <v>174</v>
      </c>
      <c r="S22" s="322"/>
      <c r="T22" s="322"/>
      <c r="U22" s="322"/>
      <c r="V22" s="322"/>
      <c r="W22" s="322"/>
      <c r="X22" s="330" t="s">
        <v>383</v>
      </c>
      <c r="Y22" s="330" t="s">
        <v>332</v>
      </c>
      <c r="Z22" s="322" t="s">
        <v>179</v>
      </c>
    </row>
    <row r="23" spans="1:138" ht="15.95" customHeight="1" x14ac:dyDescent="0.35">
      <c r="A23" s="331" t="s">
        <v>524</v>
      </c>
      <c r="B23" s="322" t="s">
        <v>2917</v>
      </c>
      <c r="C23" s="330" t="s">
        <v>1249</v>
      </c>
      <c r="D23" s="322" t="s">
        <v>1250</v>
      </c>
      <c r="E23" s="330">
        <v>2020</v>
      </c>
      <c r="F23" s="378" t="s">
        <v>529</v>
      </c>
      <c r="G23" s="398" t="s">
        <v>2896</v>
      </c>
      <c r="H23" s="414" t="s">
        <v>285</v>
      </c>
      <c r="I23" s="399"/>
      <c r="J23" s="334" t="s">
        <v>174</v>
      </c>
      <c r="K23" s="337"/>
      <c r="L23" s="334" t="s">
        <v>174</v>
      </c>
      <c r="M23" s="334"/>
      <c r="N23" s="322"/>
      <c r="O23" s="322"/>
      <c r="P23" s="322"/>
      <c r="Q23" s="322"/>
      <c r="R23" s="322"/>
      <c r="S23" s="322"/>
      <c r="T23" s="322" t="s">
        <v>174</v>
      </c>
      <c r="U23" s="322"/>
      <c r="V23" s="322"/>
      <c r="W23" s="322"/>
      <c r="X23" s="332" t="s">
        <v>383</v>
      </c>
      <c r="Y23" s="330" t="s">
        <v>332</v>
      </c>
      <c r="Z23" s="322" t="s">
        <v>179</v>
      </c>
    </row>
    <row r="24" spans="1:138" ht="15.95" customHeight="1" x14ac:dyDescent="0.35">
      <c r="A24" s="332" t="s">
        <v>2851</v>
      </c>
      <c r="B24" s="322" t="s">
        <v>2918</v>
      </c>
      <c r="C24" s="330" t="s">
        <v>1251</v>
      </c>
      <c r="D24" s="330" t="s">
        <v>183</v>
      </c>
      <c r="E24" s="330">
        <v>2017</v>
      </c>
      <c r="F24" s="376" t="s">
        <v>1252</v>
      </c>
      <c r="G24" s="398" t="s">
        <v>246</v>
      </c>
      <c r="H24" s="401" t="s">
        <v>285</v>
      </c>
      <c r="I24" s="400" t="s">
        <v>174</v>
      </c>
      <c r="J24" s="333" t="s">
        <v>174</v>
      </c>
      <c r="K24" s="333"/>
      <c r="L24" s="333"/>
      <c r="M24" s="333"/>
      <c r="N24" s="330" t="s">
        <v>174</v>
      </c>
      <c r="O24" s="322"/>
      <c r="P24" s="322"/>
      <c r="Q24" s="322"/>
      <c r="R24" s="322"/>
      <c r="S24" s="322"/>
      <c r="T24" s="322"/>
      <c r="U24" s="322"/>
      <c r="V24" s="322"/>
      <c r="W24" s="322"/>
      <c r="X24" s="330" t="s">
        <v>2931</v>
      </c>
      <c r="Y24" s="330" t="s">
        <v>1253</v>
      </c>
      <c r="Z24" s="330" t="s">
        <v>179</v>
      </c>
    </row>
    <row r="25" spans="1:138" ht="15.95" customHeight="1" x14ac:dyDescent="0.35">
      <c r="A25" s="331" t="s">
        <v>1254</v>
      </c>
      <c r="B25" s="322" t="s">
        <v>2919</v>
      </c>
      <c r="C25" s="322" t="s">
        <v>1255</v>
      </c>
      <c r="D25" s="322" t="s">
        <v>1256</v>
      </c>
      <c r="E25" s="330">
        <v>2020</v>
      </c>
      <c r="F25" s="378" t="s">
        <v>1257</v>
      </c>
      <c r="G25" s="402" t="s">
        <v>180</v>
      </c>
      <c r="H25" s="370" t="s">
        <v>174</v>
      </c>
      <c r="I25" s="394"/>
      <c r="J25" s="333"/>
      <c r="K25" s="333"/>
      <c r="L25" s="333"/>
      <c r="M25" s="333"/>
      <c r="N25" s="322"/>
      <c r="O25" s="322"/>
      <c r="P25" s="322"/>
      <c r="Q25" s="322"/>
      <c r="R25" s="322"/>
      <c r="S25" s="322" t="s">
        <v>174</v>
      </c>
      <c r="T25" s="322"/>
      <c r="U25" s="322" t="s">
        <v>174</v>
      </c>
      <c r="V25" s="322"/>
      <c r="W25" s="322"/>
      <c r="X25" s="330" t="s">
        <v>2931</v>
      </c>
      <c r="Y25" s="322" t="s">
        <v>332</v>
      </c>
      <c r="Z25" s="322" t="s">
        <v>179</v>
      </c>
    </row>
    <row r="26" spans="1:138" ht="15.95" customHeight="1" x14ac:dyDescent="0.35">
      <c r="A26" s="331" t="s">
        <v>1259</v>
      </c>
      <c r="B26" s="322" t="s">
        <v>2920</v>
      </c>
      <c r="C26" s="322" t="s">
        <v>1260</v>
      </c>
      <c r="D26" s="322" t="s">
        <v>1261</v>
      </c>
      <c r="E26" s="330">
        <v>2020</v>
      </c>
      <c r="F26" s="378" t="s">
        <v>1262</v>
      </c>
      <c r="G26" s="402" t="s">
        <v>1209</v>
      </c>
      <c r="H26" s="415" t="s">
        <v>285</v>
      </c>
      <c r="I26" s="408"/>
      <c r="J26" s="331"/>
      <c r="K26" s="331" t="s">
        <v>174</v>
      </c>
      <c r="L26" s="331"/>
      <c r="M26" s="331"/>
      <c r="N26" s="322"/>
      <c r="O26" s="322" t="s">
        <v>174</v>
      </c>
      <c r="P26" s="322"/>
      <c r="Q26" s="322"/>
      <c r="R26" s="322" t="s">
        <v>174</v>
      </c>
      <c r="S26" s="322"/>
      <c r="T26" s="322"/>
      <c r="U26" s="322"/>
      <c r="V26" s="322"/>
      <c r="W26" s="322"/>
      <c r="X26" s="330" t="s">
        <v>2931</v>
      </c>
      <c r="Y26" s="322" t="s">
        <v>1263</v>
      </c>
      <c r="Z26" s="322" t="s">
        <v>179</v>
      </c>
    </row>
    <row r="27" spans="1:138" ht="15.95" customHeight="1" x14ac:dyDescent="0.35">
      <c r="A27" s="331" t="s">
        <v>1264</v>
      </c>
      <c r="B27" s="322" t="s">
        <v>2921</v>
      </c>
      <c r="C27" s="322" t="s">
        <v>1265</v>
      </c>
      <c r="D27" s="322" t="s">
        <v>1266</v>
      </c>
      <c r="E27" s="330">
        <v>2017</v>
      </c>
      <c r="F27" s="381" t="s">
        <v>1267</v>
      </c>
      <c r="G27" s="402" t="s">
        <v>180</v>
      </c>
      <c r="H27" s="370"/>
      <c r="I27" s="400"/>
      <c r="J27" s="333" t="s">
        <v>174</v>
      </c>
      <c r="K27" s="333"/>
      <c r="L27" s="333"/>
      <c r="M27" s="333"/>
      <c r="N27" s="322"/>
      <c r="O27" s="322"/>
      <c r="P27" s="322"/>
      <c r="Q27" s="322"/>
      <c r="R27" s="322"/>
      <c r="S27" s="322" t="s">
        <v>174</v>
      </c>
      <c r="T27" s="322"/>
      <c r="U27" s="322"/>
      <c r="V27" s="322"/>
      <c r="W27" s="322"/>
      <c r="X27" s="322" t="s">
        <v>383</v>
      </c>
      <c r="Y27" s="322" t="s">
        <v>332</v>
      </c>
      <c r="Z27" s="322" t="s">
        <v>179</v>
      </c>
    </row>
    <row r="28" spans="1:138" ht="15.95" customHeight="1" x14ac:dyDescent="0.35">
      <c r="A28" s="332" t="s">
        <v>2852</v>
      </c>
      <c r="B28" s="322" t="s">
        <v>2943</v>
      </c>
      <c r="C28" s="330" t="s">
        <v>1269</v>
      </c>
      <c r="D28" s="322" t="s">
        <v>1270</v>
      </c>
      <c r="E28" s="330">
        <v>2013</v>
      </c>
      <c r="F28" s="379" t="s">
        <v>591</v>
      </c>
      <c r="G28" s="398" t="s">
        <v>1271</v>
      </c>
      <c r="H28" s="401" t="s">
        <v>285</v>
      </c>
      <c r="I28" s="399"/>
      <c r="J28" s="334" t="s">
        <v>174</v>
      </c>
      <c r="K28" s="337"/>
      <c r="L28" s="334"/>
      <c r="M28" s="334"/>
      <c r="N28" s="322"/>
      <c r="O28" s="322"/>
      <c r="P28" s="322"/>
      <c r="Q28" s="322"/>
      <c r="R28" s="322"/>
      <c r="S28" s="322" t="s">
        <v>174</v>
      </c>
      <c r="T28" s="322"/>
      <c r="U28" s="322"/>
      <c r="V28" s="322" t="s">
        <v>174</v>
      </c>
      <c r="W28" s="322"/>
      <c r="X28" s="330" t="s">
        <v>383</v>
      </c>
      <c r="Y28" s="330" t="s">
        <v>1272</v>
      </c>
      <c r="Z28" s="322" t="s">
        <v>179</v>
      </c>
    </row>
    <row r="29" spans="1:138" s="288" customFormat="1" ht="15.95" customHeight="1" x14ac:dyDescent="0.35">
      <c r="A29" s="332" t="s">
        <v>604</v>
      </c>
      <c r="B29" s="391" t="s">
        <v>2861</v>
      </c>
      <c r="C29" s="330" t="s">
        <v>502</v>
      </c>
      <c r="D29" s="330" t="s">
        <v>502</v>
      </c>
      <c r="E29" s="330">
        <v>2020</v>
      </c>
      <c r="F29" s="376" t="s">
        <v>607</v>
      </c>
      <c r="G29" s="398" t="s">
        <v>269</v>
      </c>
      <c r="H29" s="401" t="s">
        <v>285</v>
      </c>
      <c r="I29" s="400"/>
      <c r="J29" s="333" t="s">
        <v>174</v>
      </c>
      <c r="K29" s="337"/>
      <c r="L29" s="333" t="s">
        <v>174</v>
      </c>
      <c r="M29" s="333"/>
      <c r="N29" s="322"/>
      <c r="O29" s="330" t="s">
        <v>174</v>
      </c>
      <c r="P29" s="322"/>
      <c r="Q29" s="322"/>
      <c r="R29" s="322"/>
      <c r="S29" s="322"/>
      <c r="T29" s="322" t="s">
        <v>174</v>
      </c>
      <c r="U29" s="322"/>
      <c r="V29" s="322"/>
      <c r="W29" s="322"/>
      <c r="X29" s="330" t="s">
        <v>383</v>
      </c>
      <c r="Y29" s="330" t="s">
        <v>2841</v>
      </c>
      <c r="Z29" s="330" t="s">
        <v>4</v>
      </c>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c r="CP29" s="356"/>
      <c r="CQ29" s="356"/>
      <c r="CR29" s="356"/>
      <c r="CS29" s="356"/>
      <c r="CT29" s="356"/>
      <c r="CU29" s="356"/>
      <c r="CV29" s="356"/>
      <c r="CW29" s="356"/>
      <c r="CX29" s="356"/>
      <c r="CY29" s="356"/>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56"/>
      <c r="DZ29" s="356"/>
      <c r="EA29" s="356"/>
      <c r="EB29" s="356"/>
      <c r="EC29" s="356"/>
      <c r="ED29" s="356"/>
      <c r="EE29" s="356"/>
      <c r="EF29" s="356"/>
      <c r="EG29" s="356"/>
      <c r="EH29" s="356"/>
    </row>
    <row r="30" spans="1:138" s="288" customFormat="1" ht="15.95" customHeight="1" x14ac:dyDescent="0.35">
      <c r="A30" s="389" t="s">
        <v>2903</v>
      </c>
      <c r="B30" s="391" t="s">
        <v>2899</v>
      </c>
      <c r="C30" s="390" t="s">
        <v>2900</v>
      </c>
      <c r="D30" s="330" t="s">
        <v>2901</v>
      </c>
      <c r="E30" s="330">
        <v>2016</v>
      </c>
      <c r="F30" s="372" t="s">
        <v>2902</v>
      </c>
      <c r="G30" s="398" t="s">
        <v>1209</v>
      </c>
      <c r="H30" s="369" t="s">
        <v>285</v>
      </c>
      <c r="I30" s="400" t="s">
        <v>174</v>
      </c>
      <c r="J30" s="333"/>
      <c r="K30" s="337" t="s">
        <v>174</v>
      </c>
      <c r="L30" s="333" t="s">
        <v>174</v>
      </c>
      <c r="M30" s="333"/>
      <c r="N30" s="322"/>
      <c r="O30" s="330"/>
      <c r="P30" s="322"/>
      <c r="Q30" s="322" t="s">
        <v>174</v>
      </c>
      <c r="R30" s="322"/>
      <c r="S30" s="322"/>
      <c r="T30" s="322"/>
      <c r="U30" s="322"/>
      <c r="V30" s="322"/>
      <c r="W30" s="322"/>
      <c r="X30" s="330" t="s">
        <v>2931</v>
      </c>
      <c r="Y30" s="330" t="s">
        <v>183</v>
      </c>
      <c r="Z30" s="330" t="s">
        <v>179</v>
      </c>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row>
    <row r="31" spans="1:138" ht="15.95" customHeight="1" x14ac:dyDescent="0.35">
      <c r="A31" s="393" t="s">
        <v>2826</v>
      </c>
      <c r="B31" s="322" t="s">
        <v>2922</v>
      </c>
      <c r="C31" s="394" t="s">
        <v>1273</v>
      </c>
      <c r="D31" s="322" t="s">
        <v>1274</v>
      </c>
      <c r="E31" s="336">
        <v>2021</v>
      </c>
      <c r="F31" s="378" t="s">
        <v>2862</v>
      </c>
      <c r="G31" s="402" t="s">
        <v>1209</v>
      </c>
      <c r="H31" s="415" t="s">
        <v>285</v>
      </c>
      <c r="I31" s="400" t="s">
        <v>174</v>
      </c>
      <c r="J31" s="333"/>
      <c r="K31" s="333" t="s">
        <v>174</v>
      </c>
      <c r="L31" s="333" t="s">
        <v>174</v>
      </c>
      <c r="M31" s="333"/>
      <c r="N31" s="322"/>
      <c r="O31" s="322"/>
      <c r="P31" s="322" t="s">
        <v>174</v>
      </c>
      <c r="Q31" s="322"/>
      <c r="R31" s="322"/>
      <c r="S31" s="322"/>
      <c r="T31" s="322"/>
      <c r="U31" s="322"/>
      <c r="V31" s="322"/>
      <c r="W31" s="322"/>
      <c r="X31" s="330" t="s">
        <v>2931</v>
      </c>
      <c r="Y31" s="322" t="s">
        <v>296</v>
      </c>
      <c r="Z31" s="322" t="s">
        <v>179</v>
      </c>
    </row>
    <row r="32" spans="1:138" ht="15.95" customHeight="1" x14ac:dyDescent="0.35">
      <c r="A32" s="389" t="s">
        <v>1275</v>
      </c>
      <c r="B32" s="322" t="s">
        <v>1276</v>
      </c>
      <c r="C32" s="390" t="s">
        <v>257</v>
      </c>
      <c r="D32" s="330" t="s">
        <v>257</v>
      </c>
      <c r="E32" s="330">
        <v>2020</v>
      </c>
      <c r="F32" s="376" t="s">
        <v>627</v>
      </c>
      <c r="G32" s="398" t="s">
        <v>269</v>
      </c>
      <c r="H32" s="401" t="s">
        <v>285</v>
      </c>
      <c r="I32" s="399"/>
      <c r="J32" s="334" t="s">
        <v>174</v>
      </c>
      <c r="K32" s="337" t="s">
        <v>174</v>
      </c>
      <c r="L32" s="334" t="s">
        <v>174</v>
      </c>
      <c r="M32" s="334"/>
      <c r="N32" s="322"/>
      <c r="O32" s="322"/>
      <c r="P32" s="322" t="s">
        <v>1211</v>
      </c>
      <c r="Q32" s="322"/>
      <c r="R32" s="322"/>
      <c r="S32" s="322"/>
      <c r="T32" s="322" t="s">
        <v>174</v>
      </c>
      <c r="U32" s="322"/>
      <c r="V32" s="322"/>
      <c r="W32" s="322"/>
      <c r="X32" s="330" t="s">
        <v>383</v>
      </c>
      <c r="Y32" s="330" t="s">
        <v>2847</v>
      </c>
      <c r="Z32" s="330" t="s">
        <v>4</v>
      </c>
    </row>
    <row r="33" spans="1:26" ht="15.95" customHeight="1" x14ac:dyDescent="0.35">
      <c r="A33" s="332" t="s">
        <v>630</v>
      </c>
      <c r="B33" s="392" t="s">
        <v>2923</v>
      </c>
      <c r="C33" s="330" t="s">
        <v>632</v>
      </c>
      <c r="D33" s="330" t="s">
        <v>1277</v>
      </c>
      <c r="E33" s="330">
        <v>2019</v>
      </c>
      <c r="F33" s="379" t="s">
        <v>1278</v>
      </c>
      <c r="G33" s="398" t="s">
        <v>246</v>
      </c>
      <c r="H33" s="401" t="s">
        <v>285</v>
      </c>
      <c r="I33" s="400"/>
      <c r="J33" s="333" t="s">
        <v>174</v>
      </c>
      <c r="K33" s="333"/>
      <c r="L33" s="333" t="s">
        <v>174</v>
      </c>
      <c r="M33" s="333"/>
      <c r="N33" s="322" t="s">
        <v>174</v>
      </c>
      <c r="O33" s="322"/>
      <c r="P33" s="322"/>
      <c r="Q33" s="322" t="s">
        <v>174</v>
      </c>
      <c r="R33" s="322"/>
      <c r="S33" s="322"/>
      <c r="T33" s="322"/>
      <c r="U33" s="322"/>
      <c r="V33" s="322"/>
      <c r="W33" s="322"/>
      <c r="X33" s="330" t="s">
        <v>2931</v>
      </c>
      <c r="Y33" s="330" t="s">
        <v>1279</v>
      </c>
      <c r="Z33" s="330" t="s">
        <v>179</v>
      </c>
    </row>
    <row r="34" spans="1:26" ht="17.25" customHeight="1" x14ac:dyDescent="0.35">
      <c r="A34" s="332" t="s">
        <v>2908</v>
      </c>
      <c r="B34" s="322" t="s">
        <v>2952</v>
      </c>
      <c r="C34" s="322" t="s">
        <v>1280</v>
      </c>
      <c r="D34" s="330" t="s">
        <v>363</v>
      </c>
      <c r="E34" s="330">
        <v>2015</v>
      </c>
      <c r="F34" s="376" t="s">
        <v>1281</v>
      </c>
      <c r="G34" s="398" t="s">
        <v>180</v>
      </c>
      <c r="H34" s="370" t="s">
        <v>285</v>
      </c>
      <c r="I34" s="400" t="s">
        <v>174</v>
      </c>
      <c r="J34" s="333" t="s">
        <v>174</v>
      </c>
      <c r="K34" s="333" t="s">
        <v>174</v>
      </c>
      <c r="L34" s="333"/>
      <c r="M34" s="333"/>
      <c r="N34" s="322" t="s">
        <v>174</v>
      </c>
      <c r="O34" s="322"/>
      <c r="P34" s="322"/>
      <c r="Q34" s="322" t="s">
        <v>174</v>
      </c>
      <c r="R34" s="322"/>
      <c r="S34" s="322"/>
      <c r="T34" s="322"/>
      <c r="U34" s="322"/>
      <c r="V34" s="322"/>
      <c r="W34" s="322"/>
      <c r="X34" s="330" t="s">
        <v>2931</v>
      </c>
      <c r="Y34" s="330" t="s">
        <v>1282</v>
      </c>
      <c r="Z34" s="330" t="s">
        <v>179</v>
      </c>
    </row>
    <row r="35" spans="1:26" ht="15.95" customHeight="1" x14ac:dyDescent="0.35">
      <c r="A35" s="331" t="s">
        <v>1284</v>
      </c>
      <c r="B35" s="322" t="s">
        <v>2863</v>
      </c>
      <c r="C35" s="322" t="s">
        <v>1285</v>
      </c>
      <c r="D35" s="322" t="s">
        <v>1286</v>
      </c>
      <c r="E35" s="330">
        <v>2017</v>
      </c>
      <c r="F35" s="378" t="s">
        <v>1287</v>
      </c>
      <c r="G35" s="402" t="s">
        <v>180</v>
      </c>
      <c r="H35" s="370"/>
      <c r="I35" s="400" t="s">
        <v>174</v>
      </c>
      <c r="J35" s="333"/>
      <c r="K35" s="333" t="s">
        <v>174</v>
      </c>
      <c r="L35" s="333"/>
      <c r="M35" s="333"/>
      <c r="N35" s="322"/>
      <c r="O35" s="322"/>
      <c r="P35" s="322"/>
      <c r="Q35" s="322" t="s">
        <v>174</v>
      </c>
      <c r="R35" s="322"/>
      <c r="S35" s="322"/>
      <c r="T35" s="322"/>
      <c r="U35" s="322"/>
      <c r="V35" s="322"/>
      <c r="W35" s="322"/>
      <c r="X35" s="322" t="s">
        <v>383</v>
      </c>
      <c r="Y35" s="322" t="s">
        <v>1288</v>
      </c>
      <c r="Z35" s="322" t="s">
        <v>179</v>
      </c>
    </row>
    <row r="36" spans="1:26" ht="15.95" customHeight="1" x14ac:dyDescent="0.35">
      <c r="A36" s="303" t="s">
        <v>2830</v>
      </c>
      <c r="B36" s="322" t="s">
        <v>2864</v>
      </c>
      <c r="C36" s="303" t="s">
        <v>731</v>
      </c>
      <c r="D36" s="303" t="s">
        <v>1274</v>
      </c>
      <c r="E36" s="330">
        <v>2020</v>
      </c>
      <c r="F36" s="387" t="s">
        <v>2832</v>
      </c>
      <c r="G36" s="404" t="s">
        <v>2882</v>
      </c>
      <c r="H36" s="370" t="s">
        <v>285</v>
      </c>
      <c r="I36" s="409"/>
      <c r="J36" s="303"/>
      <c r="K36" s="303" t="s">
        <v>174</v>
      </c>
      <c r="L36" s="303"/>
      <c r="M36" s="303"/>
      <c r="N36" s="322"/>
      <c r="O36" s="322" t="s">
        <v>174</v>
      </c>
      <c r="P36" s="322" t="s">
        <v>174</v>
      </c>
      <c r="Q36" s="322"/>
      <c r="R36" s="322"/>
      <c r="S36" s="322"/>
      <c r="T36" s="322"/>
      <c r="U36" s="322"/>
      <c r="V36" s="322"/>
      <c r="W36" s="322"/>
      <c r="X36" s="303" t="s">
        <v>383</v>
      </c>
      <c r="Y36" s="303" t="s">
        <v>2831</v>
      </c>
      <c r="Z36" s="303" t="s">
        <v>4</v>
      </c>
    </row>
    <row r="37" spans="1:26" ht="15.95" customHeight="1" x14ac:dyDescent="0.35">
      <c r="A37" s="331" t="s">
        <v>1289</v>
      </c>
      <c r="B37" s="322" t="s">
        <v>2865</v>
      </c>
      <c r="C37" s="322" t="s">
        <v>2827</v>
      </c>
      <c r="D37" s="322" t="s">
        <v>363</v>
      </c>
      <c r="E37" s="330">
        <v>2018</v>
      </c>
      <c r="F37" s="378" t="s">
        <v>1290</v>
      </c>
      <c r="G37" s="402" t="s">
        <v>1209</v>
      </c>
      <c r="H37" s="370" t="s">
        <v>285</v>
      </c>
      <c r="I37" s="400"/>
      <c r="J37" s="333"/>
      <c r="K37" s="333" t="s">
        <v>174</v>
      </c>
      <c r="L37" s="333"/>
      <c r="M37" s="333"/>
      <c r="N37" s="322"/>
      <c r="O37" s="322" t="s">
        <v>174</v>
      </c>
      <c r="P37" s="322"/>
      <c r="Q37" s="322"/>
      <c r="R37" s="322" t="s">
        <v>174</v>
      </c>
      <c r="S37" s="322"/>
      <c r="T37" s="322"/>
      <c r="U37" s="322"/>
      <c r="V37" s="322"/>
      <c r="W37" s="322"/>
      <c r="X37" s="322" t="s">
        <v>383</v>
      </c>
      <c r="Y37" s="322" t="s">
        <v>2883</v>
      </c>
      <c r="Z37" s="322" t="s">
        <v>179</v>
      </c>
    </row>
    <row r="38" spans="1:26" ht="15.95" customHeight="1" x14ac:dyDescent="0.35">
      <c r="A38" s="331" t="s">
        <v>1292</v>
      </c>
      <c r="B38" s="322" t="s">
        <v>2866</v>
      </c>
      <c r="C38" s="322" t="s">
        <v>1293</v>
      </c>
      <c r="D38" s="322" t="s">
        <v>1294</v>
      </c>
      <c r="E38" s="330">
        <v>2018</v>
      </c>
      <c r="F38" s="378" t="s">
        <v>1295</v>
      </c>
      <c r="G38" s="402" t="s">
        <v>180</v>
      </c>
      <c r="H38" s="319"/>
      <c r="I38" s="394" t="s">
        <v>174</v>
      </c>
      <c r="J38" s="322"/>
      <c r="K38" s="322"/>
      <c r="L38" s="322" t="s">
        <v>174</v>
      </c>
      <c r="M38" s="322"/>
      <c r="N38" s="322"/>
      <c r="O38" s="322"/>
      <c r="P38" s="322"/>
      <c r="Q38" s="322" t="s">
        <v>174</v>
      </c>
      <c r="R38" s="322"/>
      <c r="S38" s="322"/>
      <c r="T38" s="322"/>
      <c r="U38" s="322"/>
      <c r="V38" s="322"/>
      <c r="W38" s="322"/>
      <c r="X38" s="330" t="s">
        <v>2931</v>
      </c>
      <c r="Y38" s="322" t="s">
        <v>176</v>
      </c>
      <c r="Z38" s="322" t="s">
        <v>179</v>
      </c>
    </row>
    <row r="39" spans="1:26" ht="15.95" customHeight="1" x14ac:dyDescent="0.35">
      <c r="A39" s="332" t="s">
        <v>2828</v>
      </c>
      <c r="B39" s="322" t="s">
        <v>1296</v>
      </c>
      <c r="C39" s="330" t="s">
        <v>770</v>
      </c>
      <c r="D39" s="330" t="s">
        <v>402</v>
      </c>
      <c r="E39" s="330">
        <v>2017</v>
      </c>
      <c r="F39" s="376" t="s">
        <v>772</v>
      </c>
      <c r="G39" s="398" t="s">
        <v>1209</v>
      </c>
      <c r="H39" s="370" t="s">
        <v>285</v>
      </c>
      <c r="I39" s="399" t="s">
        <v>174</v>
      </c>
      <c r="J39" s="334"/>
      <c r="K39" s="337" t="s">
        <v>174</v>
      </c>
      <c r="L39" s="334" t="s">
        <v>174</v>
      </c>
      <c r="M39" s="334"/>
      <c r="N39" s="322"/>
      <c r="O39" s="322"/>
      <c r="P39" s="322" t="s">
        <v>1211</v>
      </c>
      <c r="Q39" s="322" t="s">
        <v>174</v>
      </c>
      <c r="R39" s="322"/>
      <c r="S39" s="322"/>
      <c r="T39" s="322"/>
      <c r="U39" s="322"/>
      <c r="V39" s="322"/>
      <c r="W39" s="322"/>
      <c r="X39" s="330" t="s">
        <v>2931</v>
      </c>
      <c r="Y39" s="330" t="s">
        <v>176</v>
      </c>
      <c r="Z39" s="330" t="s">
        <v>179</v>
      </c>
    </row>
    <row r="40" spans="1:26" ht="15.95" customHeight="1" x14ac:dyDescent="0.35">
      <c r="A40" s="332" t="s">
        <v>774</v>
      </c>
      <c r="B40" s="322" t="s">
        <v>2924</v>
      </c>
      <c r="C40" s="330" t="s">
        <v>2888</v>
      </c>
      <c r="D40" s="330" t="s">
        <v>363</v>
      </c>
      <c r="E40" s="330" t="s">
        <v>183</v>
      </c>
      <c r="F40" s="376" t="s">
        <v>777</v>
      </c>
      <c r="G40" s="398" t="s">
        <v>1297</v>
      </c>
      <c r="H40" s="370" t="s">
        <v>285</v>
      </c>
      <c r="I40" s="399"/>
      <c r="J40" s="334"/>
      <c r="K40" s="337" t="s">
        <v>174</v>
      </c>
      <c r="L40" s="334" t="s">
        <v>174</v>
      </c>
      <c r="M40" s="334"/>
      <c r="N40" s="322"/>
      <c r="O40" s="322"/>
      <c r="P40" s="322"/>
      <c r="Q40" s="322"/>
      <c r="R40" s="322" t="s">
        <v>174</v>
      </c>
      <c r="S40" s="322"/>
      <c r="T40" s="322" t="s">
        <v>174</v>
      </c>
      <c r="U40" s="322"/>
      <c r="V40" s="322"/>
      <c r="W40" s="322"/>
      <c r="X40" s="330" t="s">
        <v>2931</v>
      </c>
      <c r="Y40" s="330" t="s">
        <v>2842</v>
      </c>
      <c r="Z40" s="330" t="s">
        <v>179</v>
      </c>
    </row>
    <row r="41" spans="1:26" ht="15.95" customHeight="1" x14ac:dyDescent="0.35">
      <c r="A41" s="332" t="s">
        <v>1298</v>
      </c>
      <c r="B41" s="322" t="s">
        <v>2867</v>
      </c>
      <c r="C41" s="330" t="s">
        <v>257</v>
      </c>
      <c r="D41" s="330" t="s">
        <v>802</v>
      </c>
      <c r="E41" s="330">
        <v>2013</v>
      </c>
      <c r="F41" s="376" t="s">
        <v>804</v>
      </c>
      <c r="G41" s="398" t="s">
        <v>2897</v>
      </c>
      <c r="H41" s="370" t="s">
        <v>285</v>
      </c>
      <c r="I41" s="399" t="s">
        <v>174</v>
      </c>
      <c r="J41" s="334"/>
      <c r="K41" s="337"/>
      <c r="L41" s="334"/>
      <c r="M41" s="334"/>
      <c r="N41" s="322"/>
      <c r="O41" s="322"/>
      <c r="P41" s="322"/>
      <c r="Q41" s="322" t="s">
        <v>174</v>
      </c>
      <c r="R41" s="322"/>
      <c r="S41" s="322"/>
      <c r="T41" s="322"/>
      <c r="U41" s="322"/>
      <c r="V41" s="322"/>
      <c r="W41" s="322"/>
      <c r="X41" s="330" t="s">
        <v>383</v>
      </c>
      <c r="Y41" s="330" t="s">
        <v>1299</v>
      </c>
      <c r="Z41" s="330" t="s">
        <v>4</v>
      </c>
    </row>
    <row r="42" spans="1:26" ht="15.95" customHeight="1" x14ac:dyDescent="0.35">
      <c r="A42" s="331" t="s">
        <v>66</v>
      </c>
      <c r="B42" s="322" t="s">
        <v>2925</v>
      </c>
      <c r="C42" s="330" t="s">
        <v>1300</v>
      </c>
      <c r="D42" s="322" t="s">
        <v>251</v>
      </c>
      <c r="E42" s="330">
        <v>2017</v>
      </c>
      <c r="F42" s="378" t="s">
        <v>847</v>
      </c>
      <c r="G42" s="398" t="s">
        <v>269</v>
      </c>
      <c r="H42" s="370" t="s">
        <v>285</v>
      </c>
      <c r="I42" s="399"/>
      <c r="J42" s="334"/>
      <c r="K42" s="337" t="s">
        <v>174</v>
      </c>
      <c r="L42" s="334" t="s">
        <v>174</v>
      </c>
      <c r="M42" s="334"/>
      <c r="N42" s="322"/>
      <c r="O42" s="322"/>
      <c r="P42" s="322" t="s">
        <v>1211</v>
      </c>
      <c r="Q42" s="322"/>
      <c r="R42" s="322"/>
      <c r="S42" s="322"/>
      <c r="T42" s="322"/>
      <c r="U42" s="322"/>
      <c r="V42" s="322"/>
      <c r="W42" s="322"/>
      <c r="X42" s="330" t="s">
        <v>2931</v>
      </c>
      <c r="Y42" s="330" t="s">
        <v>2839</v>
      </c>
      <c r="Z42" s="322" t="s">
        <v>179</v>
      </c>
    </row>
    <row r="43" spans="1:26" ht="15.95" customHeight="1" x14ac:dyDescent="0.35">
      <c r="A43" s="332" t="s">
        <v>854</v>
      </c>
      <c r="B43" s="322" t="s">
        <v>2953</v>
      </c>
      <c r="C43" s="330" t="s">
        <v>717</v>
      </c>
      <c r="D43" s="330" t="s">
        <v>183</v>
      </c>
      <c r="E43" s="330">
        <v>2019</v>
      </c>
      <c r="F43" s="376" t="s">
        <v>857</v>
      </c>
      <c r="G43" s="398" t="s">
        <v>1301</v>
      </c>
      <c r="H43" s="370" t="s">
        <v>285</v>
      </c>
      <c r="I43" s="399"/>
      <c r="J43" s="334"/>
      <c r="K43" s="337"/>
      <c r="L43" s="334" t="s">
        <v>174</v>
      </c>
      <c r="M43" s="334"/>
      <c r="N43" s="322"/>
      <c r="O43" s="322"/>
      <c r="P43" s="322"/>
      <c r="Q43" s="322"/>
      <c r="R43" s="322"/>
      <c r="S43" s="322"/>
      <c r="T43" s="322" t="s">
        <v>174</v>
      </c>
      <c r="U43" s="322"/>
      <c r="V43" s="322"/>
      <c r="W43" s="322"/>
      <c r="X43" s="330" t="s">
        <v>2931</v>
      </c>
      <c r="Y43" s="330" t="s">
        <v>332</v>
      </c>
      <c r="Z43" s="330" t="s">
        <v>179</v>
      </c>
    </row>
    <row r="44" spans="1:26" ht="15.95" customHeight="1" x14ac:dyDescent="0.35">
      <c r="A44" s="332" t="s">
        <v>2853</v>
      </c>
      <c r="B44" s="322" t="s">
        <v>2893</v>
      </c>
      <c r="C44" s="330" t="s">
        <v>862</v>
      </c>
      <c r="D44" s="330" t="s">
        <v>1302</v>
      </c>
      <c r="E44" s="330">
        <v>2015</v>
      </c>
      <c r="F44" s="379" t="s">
        <v>864</v>
      </c>
      <c r="G44" s="398" t="s">
        <v>1209</v>
      </c>
      <c r="H44" s="370" t="s">
        <v>285</v>
      </c>
      <c r="I44" s="399" t="s">
        <v>174</v>
      </c>
      <c r="J44" s="334"/>
      <c r="K44" s="337"/>
      <c r="L44" s="334" t="s">
        <v>174</v>
      </c>
      <c r="M44" s="334"/>
      <c r="N44" s="322"/>
      <c r="O44" s="322"/>
      <c r="P44" s="322"/>
      <c r="Q44" s="322" t="s">
        <v>174</v>
      </c>
      <c r="R44" s="322"/>
      <c r="S44" s="322"/>
      <c r="T44" s="322"/>
      <c r="U44" s="322"/>
      <c r="V44" s="322"/>
      <c r="W44" s="322"/>
      <c r="X44" s="330" t="s">
        <v>990</v>
      </c>
      <c r="Y44" s="330" t="s">
        <v>245</v>
      </c>
      <c r="Z44" s="330" t="s">
        <v>179</v>
      </c>
    </row>
    <row r="45" spans="1:26" ht="15.95" customHeight="1" x14ac:dyDescent="0.35">
      <c r="A45" s="331" t="s">
        <v>866</v>
      </c>
      <c r="B45" s="322" t="s">
        <v>2868</v>
      </c>
      <c r="C45" s="330" t="s">
        <v>868</v>
      </c>
      <c r="D45" s="322" t="s">
        <v>869</v>
      </c>
      <c r="E45" s="330">
        <v>2019</v>
      </c>
      <c r="F45" s="378" t="s">
        <v>870</v>
      </c>
      <c r="G45" s="398" t="s">
        <v>1297</v>
      </c>
      <c r="H45" s="370" t="s">
        <v>285</v>
      </c>
      <c r="I45" s="399"/>
      <c r="J45" s="334" t="s">
        <v>174</v>
      </c>
      <c r="K45" s="337"/>
      <c r="L45" s="334" t="s">
        <v>174</v>
      </c>
      <c r="M45" s="334"/>
      <c r="N45" s="322"/>
      <c r="O45" s="322"/>
      <c r="P45" s="322"/>
      <c r="Q45" s="322"/>
      <c r="R45" s="322"/>
      <c r="S45" s="322" t="s">
        <v>174</v>
      </c>
      <c r="T45" s="322"/>
      <c r="U45" s="322"/>
      <c r="V45" s="322"/>
      <c r="W45" s="322"/>
      <c r="X45" s="330" t="s">
        <v>383</v>
      </c>
      <c r="Y45" s="330" t="s">
        <v>332</v>
      </c>
      <c r="Z45" s="322" t="s">
        <v>179</v>
      </c>
    </row>
    <row r="46" spans="1:26" ht="15.95" customHeight="1" x14ac:dyDescent="0.45">
      <c r="A46" s="331" t="s">
        <v>1303</v>
      </c>
      <c r="B46" s="333" t="s">
        <v>2889</v>
      </c>
      <c r="C46" s="334" t="s">
        <v>1304</v>
      </c>
      <c r="D46" s="333" t="s">
        <v>1305</v>
      </c>
      <c r="E46" s="334">
        <v>2018</v>
      </c>
      <c r="F46" s="382" t="s">
        <v>882</v>
      </c>
      <c r="G46" s="389" t="s">
        <v>928</v>
      </c>
      <c r="H46" s="14"/>
      <c r="I46" s="399"/>
      <c r="J46" s="334"/>
      <c r="K46" s="337" t="s">
        <v>174</v>
      </c>
      <c r="L46" s="334" t="s">
        <v>174</v>
      </c>
      <c r="M46" s="334"/>
      <c r="N46" s="322"/>
      <c r="O46" s="322"/>
      <c r="P46" s="322"/>
      <c r="Q46" s="322"/>
      <c r="R46" s="322" t="s">
        <v>174</v>
      </c>
      <c r="S46" s="322"/>
      <c r="T46" s="322"/>
      <c r="U46" s="322"/>
      <c r="V46" s="322"/>
      <c r="W46" s="322"/>
      <c r="X46" s="330" t="s">
        <v>383</v>
      </c>
      <c r="Y46" s="330" t="s">
        <v>884</v>
      </c>
      <c r="Z46" s="333" t="s">
        <v>179</v>
      </c>
    </row>
    <row r="47" spans="1:26" ht="15.95" customHeight="1" x14ac:dyDescent="0.35">
      <c r="A47" s="332" t="s">
        <v>886</v>
      </c>
      <c r="B47" s="322" t="s">
        <v>2890</v>
      </c>
      <c r="C47" s="330" t="s">
        <v>1306</v>
      </c>
      <c r="D47" s="330" t="s">
        <v>363</v>
      </c>
      <c r="E47" s="330" t="s">
        <v>183</v>
      </c>
      <c r="F47" s="376" t="s">
        <v>888</v>
      </c>
      <c r="G47" s="398" t="s">
        <v>928</v>
      </c>
      <c r="H47" s="414" t="s">
        <v>285</v>
      </c>
      <c r="I47" s="399"/>
      <c r="J47" s="334"/>
      <c r="K47" s="337" t="s">
        <v>174</v>
      </c>
      <c r="L47" s="334" t="s">
        <v>174</v>
      </c>
      <c r="M47" s="334"/>
      <c r="N47" s="322"/>
      <c r="O47" s="322"/>
      <c r="P47" s="322"/>
      <c r="Q47" s="322"/>
      <c r="R47" s="322" t="s">
        <v>174</v>
      </c>
      <c r="S47" s="322"/>
      <c r="T47" s="322"/>
      <c r="U47" s="322"/>
      <c r="V47" s="322"/>
      <c r="W47" s="322"/>
      <c r="X47" s="330" t="s">
        <v>2931</v>
      </c>
      <c r="Y47" s="332" t="s">
        <v>183</v>
      </c>
      <c r="Z47" s="330" t="s">
        <v>179</v>
      </c>
    </row>
    <row r="48" spans="1:26" ht="15.95" customHeight="1" x14ac:dyDescent="0.35">
      <c r="A48" s="332" t="s">
        <v>890</v>
      </c>
      <c r="B48" s="322" t="s">
        <v>2869</v>
      </c>
      <c r="C48" s="330" t="s">
        <v>892</v>
      </c>
      <c r="D48" s="330" t="s">
        <v>183</v>
      </c>
      <c r="E48" s="330">
        <v>2018</v>
      </c>
      <c r="F48" s="379" t="s">
        <v>1307</v>
      </c>
      <c r="G48" s="398" t="s">
        <v>246</v>
      </c>
      <c r="H48" s="370" t="s">
        <v>285</v>
      </c>
      <c r="I48" s="400"/>
      <c r="J48" s="333" t="s">
        <v>174</v>
      </c>
      <c r="K48" s="333"/>
      <c r="L48" s="333" t="s">
        <v>174</v>
      </c>
      <c r="M48" s="333"/>
      <c r="N48" s="322" t="s">
        <v>174</v>
      </c>
      <c r="O48" s="322"/>
      <c r="P48" s="322"/>
      <c r="Q48" s="322"/>
      <c r="R48" s="322"/>
      <c r="S48" s="322"/>
      <c r="T48" s="322"/>
      <c r="U48" s="322"/>
      <c r="V48" s="322"/>
      <c r="W48" s="322"/>
      <c r="X48" s="330" t="s">
        <v>2931</v>
      </c>
      <c r="Y48" s="330" t="s">
        <v>893</v>
      </c>
      <c r="Z48" s="330" t="s">
        <v>179</v>
      </c>
    </row>
    <row r="49" spans="1:138" ht="15.95" customHeight="1" x14ac:dyDescent="0.35">
      <c r="A49" s="322" t="s">
        <v>2854</v>
      </c>
      <c r="B49" s="322" t="s">
        <v>2894</v>
      </c>
      <c r="C49" s="322" t="s">
        <v>1308</v>
      </c>
      <c r="D49" s="322" t="s">
        <v>1309</v>
      </c>
      <c r="E49" s="330">
        <v>2020</v>
      </c>
      <c r="F49" s="378" t="s">
        <v>1310</v>
      </c>
      <c r="G49" s="402" t="s">
        <v>1297</v>
      </c>
      <c r="H49" s="415" t="s">
        <v>285</v>
      </c>
      <c r="I49" s="394"/>
      <c r="J49" s="322"/>
      <c r="K49" s="322" t="s">
        <v>174</v>
      </c>
      <c r="L49" s="322"/>
      <c r="M49" s="322"/>
      <c r="N49" s="322"/>
      <c r="O49" s="322" t="s">
        <v>174</v>
      </c>
      <c r="P49" s="322"/>
      <c r="Q49" s="322"/>
      <c r="R49" s="322"/>
      <c r="S49" s="322" t="s">
        <v>174</v>
      </c>
      <c r="T49" s="322"/>
      <c r="U49" s="322"/>
      <c r="V49" s="322"/>
      <c r="W49" s="322"/>
      <c r="X49" s="331" t="s">
        <v>183</v>
      </c>
      <c r="Y49" s="331" t="s">
        <v>183</v>
      </c>
      <c r="Z49" s="322" t="s">
        <v>179</v>
      </c>
    </row>
    <row r="50" spans="1:138" ht="15.95" customHeight="1" x14ac:dyDescent="0.35">
      <c r="A50" s="332" t="s">
        <v>2870</v>
      </c>
      <c r="B50" s="322" t="s">
        <v>2891</v>
      </c>
      <c r="C50" s="330" t="s">
        <v>2892</v>
      </c>
      <c r="D50" s="330" t="s">
        <v>1311</v>
      </c>
      <c r="E50" s="330" t="s">
        <v>183</v>
      </c>
      <c r="F50" s="376" t="s">
        <v>904</v>
      </c>
      <c r="G50" s="398" t="s">
        <v>180</v>
      </c>
      <c r="H50" s="370" t="s">
        <v>285</v>
      </c>
      <c r="I50" s="400" t="s">
        <v>174</v>
      </c>
      <c r="J50" s="333" t="s">
        <v>174</v>
      </c>
      <c r="K50" s="333" t="s">
        <v>174</v>
      </c>
      <c r="L50" s="333"/>
      <c r="M50" s="333"/>
      <c r="N50" s="322"/>
      <c r="O50" s="322"/>
      <c r="P50" s="322"/>
      <c r="Q50" s="322"/>
      <c r="R50" s="322"/>
      <c r="S50" s="322" t="s">
        <v>174</v>
      </c>
      <c r="T50" s="322"/>
      <c r="U50" s="322"/>
      <c r="V50" s="322"/>
      <c r="W50" s="322"/>
      <c r="X50" s="330" t="s">
        <v>2931</v>
      </c>
      <c r="Y50" s="330" t="s">
        <v>332</v>
      </c>
      <c r="Z50" s="330" t="s">
        <v>179</v>
      </c>
    </row>
    <row r="51" spans="1:138" ht="15.95" customHeight="1" x14ac:dyDescent="0.35">
      <c r="A51" s="331" t="s">
        <v>1314</v>
      </c>
      <c r="B51" s="322" t="s">
        <v>1315</v>
      </c>
      <c r="C51" s="322" t="s">
        <v>1316</v>
      </c>
      <c r="D51" s="322" t="s">
        <v>1317</v>
      </c>
      <c r="E51" s="330">
        <v>2018</v>
      </c>
      <c r="F51" s="378" t="s">
        <v>1318</v>
      </c>
      <c r="G51" s="402" t="s">
        <v>180</v>
      </c>
      <c r="H51" s="319" t="s">
        <v>174</v>
      </c>
      <c r="I51" s="394"/>
      <c r="J51" s="322"/>
      <c r="K51" s="322"/>
      <c r="L51" s="322"/>
      <c r="M51" s="322"/>
      <c r="N51" s="322"/>
      <c r="O51" s="322"/>
      <c r="P51" s="322"/>
      <c r="Q51" s="322"/>
      <c r="R51" s="322"/>
      <c r="S51" s="322"/>
      <c r="T51" s="322"/>
      <c r="U51" s="322" t="s">
        <v>174</v>
      </c>
      <c r="V51" s="322"/>
      <c r="W51" s="322"/>
      <c r="X51" s="322" t="s">
        <v>183</v>
      </c>
      <c r="Y51" s="322" t="s">
        <v>332</v>
      </c>
      <c r="Z51" s="322" t="s">
        <v>179</v>
      </c>
    </row>
    <row r="52" spans="1:138" ht="15.95" customHeight="1" x14ac:dyDescent="0.35">
      <c r="A52" s="332" t="s">
        <v>1319</v>
      </c>
      <c r="B52" s="322" t="s">
        <v>2871</v>
      </c>
      <c r="C52" s="330" t="s">
        <v>2930</v>
      </c>
      <c r="D52" s="322" t="s">
        <v>363</v>
      </c>
      <c r="E52" s="330">
        <v>2017</v>
      </c>
      <c r="F52" s="376" t="s">
        <v>1320</v>
      </c>
      <c r="G52" s="398" t="s">
        <v>1297</v>
      </c>
      <c r="H52" s="401" t="s">
        <v>285</v>
      </c>
      <c r="I52" s="399"/>
      <c r="J52" s="334"/>
      <c r="K52" s="337" t="s">
        <v>174</v>
      </c>
      <c r="L52" s="334"/>
      <c r="M52" s="334"/>
      <c r="N52" s="322"/>
      <c r="O52" s="322"/>
      <c r="P52" s="322"/>
      <c r="Q52" s="322"/>
      <c r="R52" s="322"/>
      <c r="S52" s="322"/>
      <c r="T52" s="322"/>
      <c r="U52" s="322"/>
      <c r="V52" s="322"/>
      <c r="W52" s="322" t="s">
        <v>174</v>
      </c>
      <c r="X52" s="330" t="s">
        <v>383</v>
      </c>
      <c r="Y52" s="322" t="s">
        <v>332</v>
      </c>
      <c r="Z52" s="322" t="s">
        <v>179</v>
      </c>
    </row>
    <row r="53" spans="1:138" ht="15.95" customHeight="1" x14ac:dyDescent="0.35">
      <c r="A53" s="332" t="s">
        <v>972</v>
      </c>
      <c r="B53" s="322" t="s">
        <v>2872</v>
      </c>
      <c r="C53" s="330" t="s">
        <v>402</v>
      </c>
      <c r="D53" s="330" t="s">
        <v>402</v>
      </c>
      <c r="E53" s="330">
        <v>2014</v>
      </c>
      <c r="F53" s="376" t="s">
        <v>975</v>
      </c>
      <c r="G53" s="398" t="s">
        <v>1209</v>
      </c>
      <c r="H53" s="401" t="s">
        <v>285</v>
      </c>
      <c r="I53" s="399" t="s">
        <v>174</v>
      </c>
      <c r="J53" s="334"/>
      <c r="K53" s="337"/>
      <c r="L53" s="334"/>
      <c r="M53" s="334"/>
      <c r="N53" s="322" t="s">
        <v>174</v>
      </c>
      <c r="O53" s="322"/>
      <c r="P53" s="322"/>
      <c r="Q53" s="322" t="s">
        <v>174</v>
      </c>
      <c r="R53" s="322"/>
      <c r="S53" s="322"/>
      <c r="T53" s="322"/>
      <c r="U53" s="322"/>
      <c r="V53" s="322"/>
      <c r="W53" s="322"/>
      <c r="X53" s="330" t="s">
        <v>383</v>
      </c>
      <c r="Y53" s="335" t="s">
        <v>1321</v>
      </c>
      <c r="Z53" s="330" t="s">
        <v>179</v>
      </c>
    </row>
    <row r="54" spans="1:138" ht="15.95" customHeight="1" x14ac:dyDescent="0.35">
      <c r="A54" s="331" t="s">
        <v>1324</v>
      </c>
      <c r="B54" s="322" t="s">
        <v>2926</v>
      </c>
      <c r="C54" s="322" t="s">
        <v>1325</v>
      </c>
      <c r="D54" s="322" t="s">
        <v>1326</v>
      </c>
      <c r="E54" s="330">
        <v>2018</v>
      </c>
      <c r="F54" s="378" t="s">
        <v>1327</v>
      </c>
      <c r="G54" s="402" t="s">
        <v>246</v>
      </c>
      <c r="H54" s="415" t="s">
        <v>285</v>
      </c>
      <c r="I54" s="400" t="s">
        <v>174</v>
      </c>
      <c r="J54" s="333" t="s">
        <v>174</v>
      </c>
      <c r="K54" s="333"/>
      <c r="L54" s="333"/>
      <c r="M54" s="333"/>
      <c r="N54" s="322" t="s">
        <v>174</v>
      </c>
      <c r="O54" s="322"/>
      <c r="P54" s="322"/>
      <c r="Q54" s="322" t="s">
        <v>174</v>
      </c>
      <c r="R54" s="322"/>
      <c r="S54" s="322"/>
      <c r="T54" s="322"/>
      <c r="U54" s="322"/>
      <c r="V54" s="322"/>
      <c r="W54" s="322"/>
      <c r="X54" s="322" t="s">
        <v>383</v>
      </c>
      <c r="Y54" s="322" t="s">
        <v>2838</v>
      </c>
      <c r="Z54" s="322" t="s">
        <v>179</v>
      </c>
      <c r="AJ54" s="353" t="s">
        <v>1331</v>
      </c>
    </row>
    <row r="55" spans="1:138" ht="15.95" customHeight="1" x14ac:dyDescent="0.35">
      <c r="A55" s="332" t="s">
        <v>2855</v>
      </c>
      <c r="B55" s="322" t="s">
        <v>1312</v>
      </c>
      <c r="C55" s="330" t="s">
        <v>258</v>
      </c>
      <c r="D55" s="330" t="s">
        <v>257</v>
      </c>
      <c r="E55" s="330">
        <v>2018</v>
      </c>
      <c r="F55" s="376" t="s">
        <v>917</v>
      </c>
      <c r="G55" s="398" t="s">
        <v>180</v>
      </c>
      <c r="H55" s="414" t="s">
        <v>285</v>
      </c>
      <c r="I55" s="399"/>
      <c r="J55" s="334"/>
      <c r="K55" s="337" t="s">
        <v>174</v>
      </c>
      <c r="L55" s="334" t="s">
        <v>174</v>
      </c>
      <c r="M55" s="334"/>
      <c r="N55" s="322"/>
      <c r="O55" s="322"/>
      <c r="P55" s="322"/>
      <c r="Q55" s="322"/>
      <c r="R55" s="322" t="s">
        <v>174</v>
      </c>
      <c r="S55" s="322"/>
      <c r="T55" s="322"/>
      <c r="U55" s="322"/>
      <c r="V55" s="322"/>
      <c r="W55" s="322"/>
      <c r="X55" s="330" t="s">
        <v>2931</v>
      </c>
      <c r="Y55" s="330" t="s">
        <v>920</v>
      </c>
      <c r="Z55" s="330" t="s">
        <v>179</v>
      </c>
    </row>
    <row r="56" spans="1:138" ht="15.95" customHeight="1" x14ac:dyDescent="0.35">
      <c r="A56" s="330" t="s">
        <v>2858</v>
      </c>
      <c r="B56" s="322" t="s">
        <v>2927</v>
      </c>
      <c r="C56" s="330" t="s">
        <v>258</v>
      </c>
      <c r="D56" s="330" t="s">
        <v>257</v>
      </c>
      <c r="E56" s="330">
        <v>2016</v>
      </c>
      <c r="F56" s="379" t="s">
        <v>994</v>
      </c>
      <c r="G56" s="398" t="s">
        <v>1209</v>
      </c>
      <c r="H56" s="401" t="s">
        <v>285</v>
      </c>
      <c r="I56" s="399" t="s">
        <v>174</v>
      </c>
      <c r="J56" s="334" t="s">
        <v>174</v>
      </c>
      <c r="K56" s="337" t="s">
        <v>174</v>
      </c>
      <c r="L56" s="334" t="s">
        <v>174</v>
      </c>
      <c r="M56" s="334"/>
      <c r="N56" s="322" t="s">
        <v>174</v>
      </c>
      <c r="O56" s="322"/>
      <c r="P56" s="322"/>
      <c r="Q56" s="322" t="s">
        <v>174</v>
      </c>
      <c r="R56" s="322"/>
      <c r="S56" s="322"/>
      <c r="T56" s="322"/>
      <c r="U56" s="322"/>
      <c r="V56" s="322"/>
      <c r="W56" s="322"/>
      <c r="X56" s="330" t="s">
        <v>383</v>
      </c>
      <c r="Y56" s="330" t="s">
        <v>2823</v>
      </c>
      <c r="Z56" s="330" t="s">
        <v>179</v>
      </c>
    </row>
    <row r="57" spans="1:138" ht="15.95" customHeight="1" x14ac:dyDescent="0.45">
      <c r="A57" s="332" t="s">
        <v>2856</v>
      </c>
      <c r="B57" s="322" t="s">
        <v>2928</v>
      </c>
      <c r="C57" s="330" t="s">
        <v>1322</v>
      </c>
      <c r="D57" s="330" t="s">
        <v>1323</v>
      </c>
      <c r="E57" s="330">
        <v>2015</v>
      </c>
      <c r="F57" s="376" t="s">
        <v>989</v>
      </c>
      <c r="G57" s="398" t="s">
        <v>1209</v>
      </c>
      <c r="H57" s="14" t="s">
        <v>285</v>
      </c>
      <c r="I57" s="400" t="s">
        <v>174</v>
      </c>
      <c r="J57" s="333"/>
      <c r="K57" s="333" t="s">
        <v>174</v>
      </c>
      <c r="L57" s="333" t="s">
        <v>174</v>
      </c>
      <c r="M57" s="333"/>
      <c r="N57" s="322"/>
      <c r="O57" s="322"/>
      <c r="P57" s="322"/>
      <c r="Q57" s="322" t="s">
        <v>174</v>
      </c>
      <c r="R57" s="322"/>
      <c r="S57" s="322"/>
      <c r="T57" s="322"/>
      <c r="U57" s="322"/>
      <c r="V57" s="322"/>
      <c r="W57" s="322"/>
      <c r="X57" s="330" t="s">
        <v>990</v>
      </c>
      <c r="Y57" s="330" t="s">
        <v>991</v>
      </c>
      <c r="Z57" s="330" t="s">
        <v>179</v>
      </c>
    </row>
    <row r="58" spans="1:138" ht="15.95" customHeight="1" x14ac:dyDescent="0.35">
      <c r="A58" s="332" t="s">
        <v>1003</v>
      </c>
      <c r="B58" s="322" t="s">
        <v>2873</v>
      </c>
      <c r="C58" s="330" t="s">
        <v>2829</v>
      </c>
      <c r="D58" s="330" t="s">
        <v>1328</v>
      </c>
      <c r="E58" s="330">
        <v>2019</v>
      </c>
      <c r="F58" s="376" t="s">
        <v>1329</v>
      </c>
      <c r="G58" s="398" t="s">
        <v>180</v>
      </c>
      <c r="H58" s="370" t="s">
        <v>285</v>
      </c>
      <c r="I58" s="400" t="s">
        <v>174</v>
      </c>
      <c r="J58" s="333"/>
      <c r="K58" s="333" t="s">
        <v>174</v>
      </c>
      <c r="L58" s="333" t="s">
        <v>174</v>
      </c>
      <c r="M58" s="333"/>
      <c r="N58" s="322"/>
      <c r="O58" s="322"/>
      <c r="P58" s="322"/>
      <c r="Q58" s="322" t="s">
        <v>174</v>
      </c>
      <c r="R58" s="322"/>
      <c r="S58" s="322"/>
      <c r="T58" s="322"/>
      <c r="U58" s="322"/>
      <c r="V58" s="322" t="s">
        <v>174</v>
      </c>
      <c r="W58" s="322"/>
      <c r="X58" s="330" t="s">
        <v>2931</v>
      </c>
      <c r="Y58" s="330" t="s">
        <v>1330</v>
      </c>
      <c r="Z58" s="330" t="s">
        <v>179</v>
      </c>
    </row>
    <row r="59" spans="1:138" ht="15.95" customHeight="1" x14ac:dyDescent="0.35">
      <c r="A59" s="332" t="s">
        <v>1333</v>
      </c>
      <c r="B59" s="322" t="s">
        <v>2875</v>
      </c>
      <c r="C59" s="322" t="s">
        <v>1334</v>
      </c>
      <c r="D59" s="322" t="s">
        <v>1335</v>
      </c>
      <c r="E59" s="330">
        <v>2020</v>
      </c>
      <c r="F59" s="381" t="s">
        <v>1336</v>
      </c>
      <c r="G59" s="398" t="s">
        <v>180</v>
      </c>
      <c r="H59" s="370"/>
      <c r="I59" s="400"/>
      <c r="J59" s="333"/>
      <c r="K59" s="333" t="s">
        <v>174</v>
      </c>
      <c r="L59" s="333" t="s">
        <v>174</v>
      </c>
      <c r="M59" s="333"/>
      <c r="N59" s="322"/>
      <c r="O59" s="322"/>
      <c r="P59" s="322" t="s">
        <v>174</v>
      </c>
      <c r="Q59" s="322" t="s">
        <v>174</v>
      </c>
      <c r="R59" s="322"/>
      <c r="S59" s="322"/>
      <c r="T59" s="322"/>
      <c r="U59" s="322"/>
      <c r="V59" s="322"/>
      <c r="W59" s="322"/>
      <c r="X59" s="330" t="s">
        <v>2931</v>
      </c>
      <c r="Y59" s="330" t="s">
        <v>187</v>
      </c>
      <c r="Z59" s="322" t="s">
        <v>179</v>
      </c>
    </row>
    <row r="60" spans="1:138" ht="15.95" customHeight="1" x14ac:dyDescent="0.35">
      <c r="A60" s="332" t="s">
        <v>1032</v>
      </c>
      <c r="B60" s="322" t="s">
        <v>2876</v>
      </c>
      <c r="C60" s="330" t="s">
        <v>1337</v>
      </c>
      <c r="D60" s="330" t="s">
        <v>183</v>
      </c>
      <c r="E60" s="330">
        <v>2017</v>
      </c>
      <c r="F60" s="376" t="s">
        <v>1036</v>
      </c>
      <c r="G60" s="398" t="s">
        <v>180</v>
      </c>
      <c r="H60" s="370" t="s">
        <v>1338</v>
      </c>
      <c r="I60" s="400"/>
      <c r="J60" s="333"/>
      <c r="K60" s="333" t="s">
        <v>174</v>
      </c>
      <c r="L60" s="333"/>
      <c r="M60" s="333"/>
      <c r="N60" s="322"/>
      <c r="O60" s="322"/>
      <c r="P60" s="330" t="s">
        <v>174</v>
      </c>
      <c r="Q60" s="322" t="s">
        <v>174</v>
      </c>
      <c r="R60" s="322"/>
      <c r="S60" s="322"/>
      <c r="T60" s="322"/>
      <c r="U60" s="322"/>
      <c r="V60" s="322"/>
      <c r="W60" s="322"/>
      <c r="X60" s="330" t="s">
        <v>2931</v>
      </c>
      <c r="Y60" s="332" t="s">
        <v>183</v>
      </c>
      <c r="Z60" s="330" t="s">
        <v>179</v>
      </c>
    </row>
    <row r="61" spans="1:138" s="352" customFormat="1" ht="15.95" customHeight="1" x14ac:dyDescent="0.35">
      <c r="A61" s="361" t="s">
        <v>2857</v>
      </c>
      <c r="B61" s="359" t="s">
        <v>2874</v>
      </c>
      <c r="C61" s="360" t="s">
        <v>2840</v>
      </c>
      <c r="D61" s="360" t="s">
        <v>1332</v>
      </c>
      <c r="E61" s="360">
        <v>2019</v>
      </c>
      <c r="F61" s="395" t="s">
        <v>1026</v>
      </c>
      <c r="G61" s="405" t="s">
        <v>1209</v>
      </c>
      <c r="H61" s="370" t="s">
        <v>285</v>
      </c>
      <c r="I61" s="410" t="s">
        <v>174</v>
      </c>
      <c r="J61" s="396" t="s">
        <v>174</v>
      </c>
      <c r="K61" s="397" t="s">
        <v>174</v>
      </c>
      <c r="L61" s="396" t="s">
        <v>174</v>
      </c>
      <c r="M61" s="396"/>
      <c r="N61" s="359" t="s">
        <v>174</v>
      </c>
      <c r="O61" s="359"/>
      <c r="P61" s="359" t="s">
        <v>174</v>
      </c>
      <c r="Q61" s="359" t="s">
        <v>174</v>
      </c>
      <c r="R61" s="359"/>
      <c r="S61" s="359"/>
      <c r="T61" s="359" t="s">
        <v>174</v>
      </c>
      <c r="U61" s="359"/>
      <c r="V61" s="359"/>
      <c r="W61" s="359"/>
      <c r="X61" s="330" t="s">
        <v>2932</v>
      </c>
      <c r="Y61" s="360" t="s">
        <v>332</v>
      </c>
      <c r="Z61" s="360" t="s">
        <v>179</v>
      </c>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row>
    <row r="62" spans="1:138" ht="15.95" customHeight="1" x14ac:dyDescent="0.35">
      <c r="A62" s="371" t="s">
        <v>1111</v>
      </c>
      <c r="B62" s="319" t="s">
        <v>2878</v>
      </c>
      <c r="C62" s="292" t="s">
        <v>402</v>
      </c>
      <c r="D62" s="292" t="s">
        <v>402</v>
      </c>
      <c r="E62" s="292" t="s">
        <v>183</v>
      </c>
      <c r="F62" s="383" t="s">
        <v>1342</v>
      </c>
      <c r="G62" s="406" t="s">
        <v>2898</v>
      </c>
      <c r="H62" s="370" t="s">
        <v>285</v>
      </c>
      <c r="I62" s="411"/>
      <c r="J62" s="370" t="s">
        <v>174</v>
      </c>
      <c r="K62" s="370"/>
      <c r="L62" s="370"/>
      <c r="M62" s="370"/>
      <c r="N62" s="319"/>
      <c r="O62" s="319"/>
      <c r="P62" s="319"/>
      <c r="Q62" s="319"/>
      <c r="R62" s="319"/>
      <c r="S62" s="319"/>
      <c r="T62" s="319"/>
      <c r="U62" s="319"/>
      <c r="V62" s="319"/>
      <c r="W62" s="319" t="s">
        <v>174</v>
      </c>
      <c r="X62" s="330" t="s">
        <v>2931</v>
      </c>
      <c r="Y62" s="292" t="s">
        <v>1115</v>
      </c>
      <c r="Z62" s="292" t="s">
        <v>179</v>
      </c>
    </row>
    <row r="63" spans="1:138" s="368" customFormat="1" ht="15.95" customHeight="1" x14ac:dyDescent="0.35">
      <c r="A63" s="363" t="s">
        <v>1156</v>
      </c>
      <c r="B63" s="364" t="s">
        <v>1343</v>
      </c>
      <c r="C63" s="365" t="s">
        <v>681</v>
      </c>
      <c r="D63" s="365" t="s">
        <v>363</v>
      </c>
      <c r="E63" s="365" t="s">
        <v>183</v>
      </c>
      <c r="F63" s="384" t="s">
        <v>1344</v>
      </c>
      <c r="G63" s="407" t="s">
        <v>1209</v>
      </c>
      <c r="H63" s="370" t="s">
        <v>285</v>
      </c>
      <c r="I63" s="412"/>
      <c r="J63" s="366"/>
      <c r="K63" s="367" t="s">
        <v>174</v>
      </c>
      <c r="L63" s="366"/>
      <c r="M63" s="366"/>
      <c r="N63" s="364"/>
      <c r="O63" s="364"/>
      <c r="P63" s="364"/>
      <c r="Q63" s="364"/>
      <c r="R63" s="364"/>
      <c r="S63" s="364"/>
      <c r="T63" s="364"/>
      <c r="U63" s="364"/>
      <c r="V63" s="364"/>
      <c r="W63" s="364" t="s">
        <v>174</v>
      </c>
      <c r="X63" s="365" t="s">
        <v>383</v>
      </c>
      <c r="Y63" s="365" t="s">
        <v>332</v>
      </c>
      <c r="Z63" s="365" t="s">
        <v>179</v>
      </c>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3"/>
      <c r="CR63" s="353"/>
      <c r="CS63" s="353"/>
      <c r="CT63" s="353"/>
      <c r="CU63" s="353"/>
      <c r="CV63" s="353"/>
      <c r="CW63" s="353"/>
      <c r="CX63" s="353"/>
      <c r="CY63" s="353"/>
      <c r="CZ63" s="353"/>
      <c r="DA63" s="353"/>
      <c r="DB63" s="353"/>
      <c r="DC63" s="353"/>
      <c r="DD63" s="353"/>
      <c r="DE63" s="353"/>
      <c r="DF63" s="353"/>
      <c r="DG63" s="353"/>
      <c r="DH63" s="353"/>
      <c r="DI63" s="353"/>
      <c r="DJ63" s="353"/>
      <c r="DK63" s="353"/>
      <c r="DL63" s="353"/>
      <c r="DM63" s="353"/>
      <c r="DN63" s="353"/>
      <c r="DO63" s="353"/>
      <c r="DP63" s="353"/>
      <c r="DQ63" s="353"/>
      <c r="DR63" s="353"/>
      <c r="DS63" s="353"/>
      <c r="DT63" s="353"/>
      <c r="DU63" s="353"/>
      <c r="DV63" s="353"/>
      <c r="DW63" s="353"/>
      <c r="DX63" s="353"/>
      <c r="DY63" s="353"/>
      <c r="DZ63" s="353"/>
      <c r="EA63" s="353"/>
      <c r="EB63" s="353"/>
      <c r="EC63" s="353"/>
      <c r="ED63" s="353"/>
      <c r="EE63" s="353"/>
      <c r="EF63" s="353"/>
      <c r="EG63" s="353"/>
      <c r="EH63" s="353"/>
    </row>
    <row r="64" spans="1:138" s="321" customFormat="1" ht="15.95" customHeight="1" x14ac:dyDescent="0.35">
      <c r="A64" s="373"/>
      <c r="B64" s="354"/>
      <c r="C64" s="353"/>
      <c r="D64" s="353"/>
      <c r="E64" s="355"/>
      <c r="F64" s="385"/>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3"/>
      <c r="CO64" s="353"/>
      <c r="CP64" s="353"/>
      <c r="CQ64" s="353"/>
      <c r="CR64" s="353"/>
      <c r="CS64" s="353"/>
      <c r="CT64" s="353"/>
      <c r="CU64" s="353"/>
      <c r="CV64" s="353"/>
      <c r="CW64" s="353"/>
      <c r="CX64" s="353"/>
      <c r="CY64" s="353"/>
      <c r="CZ64" s="353"/>
      <c r="DA64" s="353"/>
      <c r="DB64" s="353"/>
      <c r="DC64" s="353"/>
      <c r="DD64" s="353"/>
      <c r="DE64" s="353"/>
      <c r="DF64" s="353"/>
      <c r="DG64" s="353"/>
      <c r="DH64" s="353"/>
      <c r="DI64" s="353"/>
      <c r="DJ64" s="353"/>
      <c r="DK64" s="353"/>
      <c r="DL64" s="353"/>
      <c r="DM64" s="353"/>
      <c r="DN64" s="353"/>
      <c r="DO64" s="353"/>
      <c r="DP64" s="353"/>
      <c r="DQ64" s="353"/>
      <c r="DR64" s="353"/>
      <c r="DS64" s="353"/>
      <c r="DT64" s="353"/>
      <c r="DU64" s="353"/>
      <c r="DV64" s="353"/>
      <c r="DW64" s="353"/>
      <c r="DX64" s="353"/>
      <c r="DY64" s="353"/>
      <c r="DZ64" s="353"/>
      <c r="EA64" s="353"/>
      <c r="EB64" s="353"/>
      <c r="EC64" s="353"/>
      <c r="ED64" s="353"/>
      <c r="EE64" s="353"/>
      <c r="EF64" s="353"/>
      <c r="EG64" s="353"/>
      <c r="EH64" s="353"/>
    </row>
    <row r="65" spans="1:26" ht="15.95" customHeight="1" x14ac:dyDescent="0.35">
      <c r="A65" s="373"/>
      <c r="B65" s="354"/>
      <c r="C65" s="353"/>
      <c r="D65" s="353"/>
      <c r="E65" s="355"/>
      <c r="F65" s="385"/>
      <c r="G65" s="353"/>
      <c r="H65" s="353"/>
      <c r="I65" s="353"/>
      <c r="J65" s="353"/>
      <c r="K65" s="353"/>
      <c r="L65" s="353"/>
      <c r="M65" s="353"/>
      <c r="N65" s="353"/>
      <c r="O65" s="353"/>
      <c r="P65" s="353"/>
      <c r="Q65" s="353"/>
      <c r="R65" s="353"/>
      <c r="S65" s="353"/>
      <c r="T65" s="353"/>
      <c r="U65" s="353"/>
      <c r="V65" s="353"/>
      <c r="W65" s="353"/>
      <c r="X65" s="353"/>
      <c r="Y65" s="353"/>
      <c r="Z65" s="353"/>
    </row>
    <row r="66" spans="1:26" ht="15.95" customHeight="1" x14ac:dyDescent="0.35">
      <c r="A66" s="373"/>
      <c r="B66" s="354"/>
      <c r="C66" s="353"/>
      <c r="D66" s="353"/>
      <c r="E66" s="355"/>
      <c r="F66" s="385"/>
      <c r="G66" s="353"/>
      <c r="H66" s="353"/>
      <c r="I66" s="353"/>
      <c r="J66" s="353"/>
      <c r="K66" s="353"/>
      <c r="L66" s="353"/>
      <c r="M66" s="353"/>
      <c r="N66" s="353"/>
      <c r="O66" s="353"/>
      <c r="P66" s="353"/>
      <c r="Q66" s="353"/>
      <c r="R66" s="353"/>
      <c r="S66" s="353"/>
      <c r="T66" s="353"/>
      <c r="U66" s="353"/>
      <c r="V66" s="353"/>
      <c r="W66" s="353"/>
      <c r="X66" s="353"/>
      <c r="Y66" s="353"/>
      <c r="Z66" s="353"/>
    </row>
    <row r="67" spans="1:26" ht="15.95" customHeight="1" x14ac:dyDescent="0.35">
      <c r="A67" s="373"/>
      <c r="B67" s="354"/>
      <c r="C67" s="353"/>
      <c r="D67" s="353"/>
      <c r="E67" s="355"/>
      <c r="F67" s="385"/>
      <c r="G67" s="353"/>
      <c r="H67" s="353"/>
      <c r="I67" s="353"/>
      <c r="J67" s="353"/>
      <c r="K67" s="353"/>
      <c r="L67" s="353"/>
      <c r="M67" s="353"/>
      <c r="N67" s="353"/>
      <c r="O67" s="353"/>
      <c r="P67" s="353"/>
      <c r="Q67" s="353"/>
      <c r="R67" s="353"/>
      <c r="S67" s="353"/>
      <c r="T67" s="353"/>
      <c r="U67" s="353"/>
      <c r="V67" s="353"/>
      <c r="W67" s="353"/>
      <c r="X67" s="353"/>
      <c r="Y67" s="353"/>
      <c r="Z67" s="353"/>
    </row>
    <row r="68" spans="1:26" ht="15.95" customHeight="1" x14ac:dyDescent="0.35">
      <c r="A68" s="373"/>
      <c r="B68" s="354"/>
      <c r="C68" s="353"/>
      <c r="D68" s="353"/>
      <c r="E68" s="355"/>
      <c r="F68" s="385"/>
      <c r="G68" s="353"/>
      <c r="H68" s="353"/>
      <c r="I68" s="353"/>
      <c r="J68" s="353"/>
      <c r="K68" s="353"/>
      <c r="L68" s="353"/>
      <c r="M68" s="353"/>
      <c r="N68" s="353"/>
      <c r="O68" s="353"/>
      <c r="P68" s="353"/>
      <c r="Q68" s="353"/>
      <c r="R68" s="353"/>
      <c r="S68" s="353"/>
      <c r="T68" s="353"/>
      <c r="U68" s="353"/>
      <c r="V68" s="353"/>
      <c r="W68" s="353"/>
      <c r="X68" s="353"/>
      <c r="Y68" s="353"/>
      <c r="Z68" s="353"/>
    </row>
    <row r="69" spans="1:26" ht="15.95" customHeight="1" x14ac:dyDescent="0.35">
      <c r="A69" s="373"/>
      <c r="B69" s="354"/>
      <c r="C69" s="353"/>
      <c r="D69" s="353"/>
      <c r="E69" s="355"/>
      <c r="F69" s="385"/>
      <c r="G69" s="353"/>
      <c r="H69" s="353"/>
      <c r="I69" s="353"/>
      <c r="J69" s="353"/>
      <c r="K69" s="353"/>
      <c r="L69" s="353"/>
      <c r="M69" s="353"/>
      <c r="N69" s="353"/>
      <c r="O69" s="353"/>
      <c r="P69" s="353"/>
      <c r="Q69" s="353"/>
      <c r="R69" s="353"/>
      <c r="S69" s="353"/>
      <c r="T69" s="353"/>
      <c r="U69" s="353"/>
      <c r="V69" s="353"/>
      <c r="W69" s="353"/>
      <c r="X69" s="353"/>
      <c r="Y69" s="353"/>
      <c r="Z69" s="353"/>
    </row>
    <row r="70" spans="1:26" x14ac:dyDescent="0.35">
      <c r="A70" s="373"/>
      <c r="B70" s="354"/>
      <c r="C70" s="353"/>
      <c r="D70" s="353"/>
      <c r="E70" s="355"/>
      <c r="F70" s="385"/>
      <c r="G70" s="353"/>
      <c r="H70" s="353"/>
      <c r="I70" s="353"/>
      <c r="J70" s="353"/>
      <c r="K70" s="353"/>
      <c r="L70" s="353"/>
      <c r="M70" s="353"/>
      <c r="N70" s="353"/>
      <c r="O70" s="353"/>
      <c r="P70" s="353"/>
      <c r="Q70" s="353"/>
      <c r="R70" s="353"/>
      <c r="S70" s="353"/>
      <c r="T70" s="353"/>
      <c r="U70" s="353"/>
      <c r="V70" s="353"/>
      <c r="W70" s="353"/>
      <c r="X70" s="353"/>
      <c r="Y70" s="353"/>
      <c r="Z70" s="353"/>
    </row>
    <row r="71" spans="1:26" x14ac:dyDescent="0.35">
      <c r="A71" s="373"/>
      <c r="B71" s="354"/>
      <c r="C71" s="353"/>
      <c r="D71" s="353"/>
      <c r="E71" s="355"/>
      <c r="F71" s="385"/>
      <c r="G71" s="353"/>
      <c r="H71" s="353"/>
      <c r="I71" s="353"/>
      <c r="J71" s="353"/>
      <c r="K71" s="353"/>
      <c r="L71" s="353"/>
      <c r="M71" s="353"/>
      <c r="N71" s="353"/>
      <c r="O71" s="353"/>
      <c r="P71" s="353"/>
      <c r="Q71" s="353"/>
      <c r="R71" s="353"/>
      <c r="S71" s="353"/>
      <c r="T71" s="353"/>
      <c r="U71" s="353"/>
      <c r="V71" s="353"/>
      <c r="W71" s="353"/>
      <c r="X71" s="353"/>
      <c r="Y71" s="353"/>
      <c r="Z71" s="353"/>
    </row>
    <row r="72" spans="1:26" x14ac:dyDescent="0.35">
      <c r="A72" s="373"/>
      <c r="B72" s="354"/>
      <c r="C72" s="353"/>
      <c r="D72" s="353"/>
      <c r="E72" s="355"/>
      <c r="F72" s="385"/>
      <c r="G72" s="353"/>
      <c r="H72" s="353"/>
      <c r="I72" s="353"/>
      <c r="J72" s="353"/>
      <c r="K72" s="353"/>
      <c r="L72" s="353"/>
      <c r="M72" s="353"/>
      <c r="N72" s="353"/>
      <c r="O72" s="353"/>
      <c r="P72" s="353"/>
      <c r="Q72" s="353"/>
      <c r="R72" s="353"/>
      <c r="S72" s="353"/>
      <c r="T72" s="353"/>
      <c r="U72" s="353"/>
      <c r="V72" s="353"/>
      <c r="W72" s="353"/>
      <c r="X72" s="353"/>
      <c r="Y72" s="353"/>
      <c r="Z72" s="353"/>
    </row>
    <row r="73" spans="1:26" x14ac:dyDescent="0.35">
      <c r="A73" s="373"/>
      <c r="B73" s="354"/>
      <c r="C73" s="353"/>
      <c r="D73" s="353"/>
      <c r="E73" s="355"/>
      <c r="F73" s="385"/>
      <c r="G73" s="353"/>
      <c r="H73" s="353"/>
      <c r="I73" s="353"/>
      <c r="J73" s="353"/>
      <c r="K73" s="353"/>
      <c r="L73" s="353"/>
      <c r="M73" s="353"/>
      <c r="N73" s="353"/>
      <c r="O73" s="353"/>
      <c r="P73" s="353"/>
      <c r="Q73" s="353"/>
      <c r="R73" s="353"/>
      <c r="S73" s="353"/>
      <c r="T73" s="353"/>
      <c r="U73" s="353"/>
      <c r="V73" s="353"/>
      <c r="W73" s="353"/>
      <c r="X73" s="353"/>
      <c r="Y73" s="353"/>
      <c r="Z73" s="353"/>
    </row>
    <row r="74" spans="1:26" x14ac:dyDescent="0.35">
      <c r="A74" s="373"/>
      <c r="B74" s="354"/>
      <c r="C74" s="353"/>
      <c r="D74" s="353"/>
      <c r="E74" s="355"/>
      <c r="F74" s="385"/>
      <c r="G74" s="353"/>
      <c r="H74" s="353"/>
      <c r="I74" s="353"/>
      <c r="J74" s="353"/>
      <c r="K74" s="353"/>
      <c r="L74" s="353"/>
      <c r="M74" s="353"/>
      <c r="N74" s="353"/>
      <c r="O74" s="353"/>
      <c r="P74" s="353"/>
      <c r="Q74" s="353"/>
      <c r="R74" s="353"/>
      <c r="S74" s="353"/>
      <c r="T74" s="353"/>
      <c r="U74" s="353"/>
      <c r="V74" s="353"/>
      <c r="W74" s="353"/>
      <c r="X74" s="353"/>
      <c r="Y74" s="353"/>
      <c r="Z74" s="353"/>
    </row>
    <row r="75" spans="1:26" x14ac:dyDescent="0.35">
      <c r="A75" s="373"/>
      <c r="B75" s="354"/>
      <c r="C75" s="353"/>
      <c r="D75" s="353"/>
      <c r="E75" s="355"/>
      <c r="F75" s="385"/>
      <c r="G75" s="353"/>
      <c r="H75" s="353"/>
      <c r="I75" s="353"/>
      <c r="J75" s="353"/>
      <c r="K75" s="353"/>
      <c r="L75" s="353"/>
      <c r="M75" s="353"/>
      <c r="N75" s="353"/>
      <c r="O75" s="353"/>
      <c r="P75" s="353"/>
      <c r="Q75" s="353"/>
      <c r="R75" s="353"/>
      <c r="S75" s="353"/>
      <c r="T75" s="353"/>
      <c r="U75" s="353"/>
      <c r="V75" s="353"/>
      <c r="W75" s="353"/>
      <c r="X75" s="353"/>
      <c r="Y75" s="353"/>
      <c r="Z75" s="353"/>
    </row>
    <row r="76" spans="1:26" x14ac:dyDescent="0.35">
      <c r="A76" s="373"/>
      <c r="B76" s="354"/>
      <c r="C76" s="353"/>
      <c r="D76" s="353"/>
      <c r="E76" s="355"/>
      <c r="F76" s="385"/>
      <c r="G76" s="353"/>
      <c r="H76" s="353"/>
      <c r="I76" s="353"/>
      <c r="J76" s="353"/>
      <c r="K76" s="353"/>
      <c r="L76" s="353"/>
      <c r="M76" s="353"/>
      <c r="N76" s="353"/>
      <c r="O76" s="353"/>
      <c r="P76" s="353"/>
      <c r="Q76" s="353"/>
      <c r="R76" s="353"/>
      <c r="S76" s="353"/>
      <c r="T76" s="353"/>
      <c r="U76" s="353"/>
      <c r="V76" s="353"/>
      <c r="W76" s="353"/>
      <c r="X76" s="353"/>
      <c r="Y76" s="353"/>
      <c r="Z76" s="353"/>
    </row>
    <row r="77" spans="1:26" x14ac:dyDescent="0.35">
      <c r="A77" s="373"/>
      <c r="B77" s="354"/>
      <c r="C77" s="353"/>
      <c r="D77" s="353"/>
      <c r="E77" s="355"/>
      <c r="F77" s="385"/>
      <c r="G77" s="353"/>
      <c r="H77" s="353"/>
      <c r="I77" s="353"/>
      <c r="J77" s="353"/>
      <c r="K77" s="353"/>
      <c r="L77" s="353"/>
      <c r="M77" s="353"/>
      <c r="N77" s="353"/>
      <c r="O77" s="353"/>
      <c r="P77" s="353"/>
      <c r="Q77" s="353"/>
      <c r="R77" s="353"/>
      <c r="S77" s="353"/>
      <c r="T77" s="353"/>
      <c r="U77" s="353"/>
      <c r="V77" s="353"/>
      <c r="W77" s="353"/>
      <c r="X77" s="353"/>
      <c r="Y77" s="353"/>
      <c r="Z77" s="353"/>
    </row>
    <row r="78" spans="1:26" x14ac:dyDescent="0.35">
      <c r="A78" s="373"/>
      <c r="B78" s="354"/>
      <c r="C78" s="353"/>
      <c r="D78" s="353"/>
      <c r="E78" s="355"/>
      <c r="F78" s="385"/>
      <c r="G78" s="353"/>
      <c r="H78" s="353"/>
      <c r="I78" s="353"/>
      <c r="J78" s="353"/>
      <c r="K78" s="353"/>
      <c r="L78" s="353"/>
      <c r="M78" s="353"/>
      <c r="N78" s="353"/>
      <c r="O78" s="353"/>
      <c r="P78" s="353"/>
      <c r="Q78" s="353"/>
      <c r="R78" s="353"/>
      <c r="S78" s="353"/>
      <c r="T78" s="353"/>
      <c r="U78" s="353"/>
      <c r="V78" s="353"/>
      <c r="W78" s="353"/>
      <c r="X78" s="353"/>
      <c r="Y78" s="353"/>
      <c r="Z78" s="353"/>
    </row>
    <row r="79" spans="1:26" x14ac:dyDescent="0.35">
      <c r="A79" s="373"/>
      <c r="B79" s="354"/>
      <c r="C79" s="353"/>
      <c r="D79" s="353"/>
      <c r="E79" s="355"/>
      <c r="F79" s="385"/>
      <c r="G79" s="353"/>
      <c r="H79" s="353"/>
      <c r="I79" s="353"/>
      <c r="J79" s="353"/>
      <c r="K79" s="353"/>
      <c r="L79" s="353"/>
      <c r="M79" s="353"/>
      <c r="N79" s="353"/>
      <c r="O79" s="353"/>
      <c r="P79" s="353"/>
      <c r="Q79" s="353"/>
      <c r="R79" s="353"/>
      <c r="S79" s="353"/>
      <c r="T79" s="353"/>
      <c r="U79" s="353"/>
      <c r="V79" s="353"/>
      <c r="W79" s="353"/>
      <c r="X79" s="353"/>
      <c r="Y79" s="353"/>
      <c r="Z79" s="353"/>
    </row>
    <row r="80" spans="1:26" x14ac:dyDescent="0.35">
      <c r="A80" s="373"/>
      <c r="B80" s="354"/>
      <c r="C80" s="353"/>
      <c r="D80" s="353"/>
      <c r="E80" s="355"/>
      <c r="F80" s="385"/>
      <c r="G80" s="353"/>
      <c r="H80" s="353"/>
      <c r="I80" s="353"/>
      <c r="J80" s="353"/>
      <c r="K80" s="353"/>
      <c r="L80" s="353"/>
      <c r="M80" s="353"/>
      <c r="N80" s="353"/>
      <c r="O80" s="353"/>
      <c r="P80" s="353"/>
      <c r="Q80" s="353"/>
      <c r="R80" s="353"/>
      <c r="S80" s="353"/>
      <c r="T80" s="353"/>
      <c r="U80" s="353"/>
      <c r="V80" s="353"/>
      <c r="W80" s="353"/>
      <c r="X80" s="353"/>
      <c r="Y80" s="353"/>
      <c r="Z80" s="353"/>
    </row>
    <row r="81" spans="1:26" x14ac:dyDescent="0.35">
      <c r="A81" s="373"/>
      <c r="B81" s="354"/>
      <c r="C81" s="353"/>
      <c r="D81" s="353"/>
      <c r="E81" s="355"/>
      <c r="F81" s="385"/>
      <c r="G81" s="353"/>
      <c r="H81" s="353"/>
      <c r="I81" s="353"/>
      <c r="J81" s="353"/>
      <c r="K81" s="353"/>
      <c r="L81" s="353"/>
      <c r="M81" s="353"/>
      <c r="N81" s="353"/>
      <c r="O81" s="353"/>
      <c r="P81" s="353"/>
      <c r="Q81" s="353"/>
      <c r="R81" s="353"/>
      <c r="S81" s="353"/>
      <c r="T81" s="353"/>
      <c r="U81" s="353"/>
      <c r="V81" s="353"/>
      <c r="W81" s="353"/>
      <c r="X81" s="353"/>
      <c r="Y81" s="353"/>
      <c r="Z81" s="353"/>
    </row>
    <row r="82" spans="1:26" x14ac:dyDescent="0.35">
      <c r="A82" s="373"/>
      <c r="B82" s="354"/>
      <c r="C82" s="353"/>
      <c r="D82" s="353"/>
      <c r="E82" s="355"/>
      <c r="F82" s="385"/>
      <c r="G82" s="353"/>
      <c r="H82" s="353"/>
      <c r="I82" s="353"/>
      <c r="J82" s="353"/>
      <c r="K82" s="353"/>
      <c r="L82" s="353"/>
      <c r="M82" s="353"/>
      <c r="N82" s="353"/>
      <c r="O82" s="353"/>
      <c r="P82" s="353"/>
      <c r="Q82" s="353"/>
      <c r="R82" s="353"/>
      <c r="S82" s="353"/>
      <c r="T82" s="353"/>
      <c r="U82" s="353"/>
      <c r="V82" s="353"/>
      <c r="W82" s="353"/>
      <c r="X82" s="353"/>
      <c r="Y82" s="353"/>
      <c r="Z82" s="353"/>
    </row>
    <row r="83" spans="1:26" x14ac:dyDescent="0.35">
      <c r="A83" s="373"/>
      <c r="B83" s="354"/>
      <c r="C83" s="353"/>
      <c r="D83" s="353"/>
      <c r="E83" s="355"/>
      <c r="F83" s="385"/>
      <c r="G83" s="353"/>
      <c r="H83" s="353"/>
      <c r="I83" s="353"/>
      <c r="J83" s="353"/>
      <c r="K83" s="353"/>
      <c r="L83" s="353"/>
      <c r="M83" s="353"/>
      <c r="N83" s="353"/>
      <c r="O83" s="353"/>
      <c r="P83" s="353"/>
      <c r="Q83" s="353"/>
      <c r="R83" s="353"/>
      <c r="S83" s="353"/>
      <c r="T83" s="353"/>
      <c r="U83" s="353"/>
      <c r="V83" s="353"/>
      <c r="W83" s="353"/>
      <c r="X83" s="353"/>
      <c r="Y83" s="353"/>
      <c r="Z83" s="353"/>
    </row>
    <row r="84" spans="1:26" x14ac:dyDescent="0.35">
      <c r="A84" s="373"/>
      <c r="B84" s="354"/>
      <c r="C84" s="353"/>
      <c r="D84" s="353"/>
      <c r="E84" s="355"/>
      <c r="F84" s="385"/>
      <c r="G84" s="353"/>
      <c r="H84" s="353"/>
      <c r="I84" s="353"/>
      <c r="J84" s="353"/>
      <c r="K84" s="353"/>
      <c r="L84" s="353"/>
      <c r="M84" s="353"/>
      <c r="N84" s="353"/>
      <c r="O84" s="353"/>
      <c r="P84" s="353"/>
      <c r="Q84" s="353"/>
      <c r="R84" s="353"/>
      <c r="S84" s="353"/>
      <c r="T84" s="353"/>
      <c r="U84" s="353"/>
      <c r="V84" s="353"/>
      <c r="W84" s="353"/>
      <c r="X84" s="353"/>
      <c r="Y84" s="353"/>
      <c r="Z84" s="353"/>
    </row>
    <row r="85" spans="1:26" x14ac:dyDescent="0.35">
      <c r="A85" s="373"/>
      <c r="B85" s="354"/>
      <c r="C85" s="353"/>
      <c r="D85" s="353"/>
      <c r="E85" s="355"/>
      <c r="F85" s="385"/>
      <c r="G85" s="353"/>
      <c r="H85" s="353"/>
      <c r="I85" s="353"/>
      <c r="J85" s="353"/>
      <c r="K85" s="353"/>
      <c r="L85" s="353"/>
      <c r="M85" s="353"/>
      <c r="N85" s="353"/>
      <c r="O85" s="353"/>
      <c r="P85" s="353"/>
      <c r="Q85" s="353"/>
      <c r="R85" s="353"/>
      <c r="S85" s="353"/>
      <c r="T85" s="353"/>
      <c r="U85" s="353"/>
      <c r="V85" s="353"/>
      <c r="W85" s="353"/>
      <c r="X85" s="353"/>
      <c r="Y85" s="353"/>
      <c r="Z85" s="353"/>
    </row>
    <row r="86" spans="1:26" x14ac:dyDescent="0.35">
      <c r="A86" s="373"/>
      <c r="B86" s="354"/>
      <c r="C86" s="353"/>
      <c r="D86" s="353"/>
      <c r="E86" s="355"/>
      <c r="F86" s="385"/>
      <c r="G86" s="353"/>
      <c r="H86" s="353"/>
      <c r="I86" s="353"/>
      <c r="J86" s="353"/>
      <c r="K86" s="353"/>
      <c r="L86" s="353"/>
      <c r="M86" s="353"/>
      <c r="N86" s="353"/>
      <c r="O86" s="353"/>
      <c r="P86" s="353"/>
      <c r="Q86" s="353"/>
      <c r="R86" s="353"/>
      <c r="S86" s="353"/>
      <c r="T86" s="353"/>
      <c r="U86" s="353"/>
      <c r="V86" s="353"/>
      <c r="W86" s="353"/>
      <c r="X86" s="353"/>
      <c r="Y86" s="353"/>
      <c r="Z86" s="353"/>
    </row>
    <row r="87" spans="1:26" x14ac:dyDescent="0.35">
      <c r="A87" s="373"/>
      <c r="B87" s="354"/>
      <c r="C87" s="353"/>
      <c r="D87" s="353"/>
      <c r="E87" s="355"/>
      <c r="F87" s="385"/>
      <c r="G87" s="353"/>
      <c r="H87" s="353"/>
      <c r="I87" s="353"/>
      <c r="J87" s="353"/>
      <c r="K87" s="353"/>
      <c r="L87" s="353"/>
      <c r="M87" s="353"/>
      <c r="N87" s="353"/>
      <c r="O87" s="353"/>
      <c r="P87" s="353"/>
      <c r="Q87" s="353"/>
      <c r="R87" s="353"/>
      <c r="S87" s="353"/>
      <c r="T87" s="353"/>
      <c r="U87" s="353"/>
      <c r="V87" s="353"/>
      <c r="W87" s="353"/>
      <c r="X87" s="353"/>
      <c r="Y87" s="353"/>
      <c r="Z87" s="353"/>
    </row>
    <row r="88" spans="1:26" x14ac:dyDescent="0.35">
      <c r="A88" s="373"/>
      <c r="B88" s="354"/>
      <c r="C88" s="353"/>
      <c r="D88" s="353"/>
      <c r="E88" s="355"/>
      <c r="F88" s="385"/>
      <c r="G88" s="353"/>
      <c r="H88" s="353"/>
      <c r="I88" s="353"/>
      <c r="J88" s="353"/>
      <c r="K88" s="353"/>
      <c r="L88" s="353"/>
      <c r="M88" s="353"/>
      <c r="N88" s="353"/>
      <c r="O88" s="353"/>
      <c r="P88" s="353"/>
      <c r="Q88" s="353"/>
      <c r="R88" s="353"/>
      <c r="S88" s="353"/>
      <c r="T88" s="353"/>
      <c r="U88" s="353"/>
      <c r="V88" s="353"/>
      <c r="W88" s="353"/>
      <c r="X88" s="353"/>
      <c r="Y88" s="353"/>
      <c r="Z88" s="353"/>
    </row>
    <row r="89" spans="1:26" x14ac:dyDescent="0.35">
      <c r="A89" s="373"/>
      <c r="B89" s="354"/>
      <c r="C89" s="353"/>
      <c r="D89" s="353"/>
      <c r="E89" s="355"/>
      <c r="F89" s="385"/>
      <c r="G89" s="353"/>
      <c r="H89" s="353"/>
      <c r="I89" s="353"/>
      <c r="J89" s="353"/>
      <c r="K89" s="353"/>
      <c r="L89" s="353"/>
      <c r="M89" s="353"/>
      <c r="N89" s="353"/>
      <c r="O89" s="353"/>
      <c r="P89" s="353"/>
      <c r="Q89" s="353"/>
      <c r="R89" s="353"/>
      <c r="S89" s="353"/>
      <c r="T89" s="353"/>
      <c r="U89" s="353"/>
      <c r="V89" s="353"/>
      <c r="W89" s="353"/>
      <c r="X89" s="353"/>
      <c r="Y89" s="353"/>
      <c r="Z89" s="353"/>
    </row>
    <row r="90" spans="1:26" x14ac:dyDescent="0.35">
      <c r="A90" s="373"/>
      <c r="B90" s="354"/>
      <c r="C90" s="353"/>
      <c r="D90" s="353"/>
      <c r="E90" s="355"/>
      <c r="F90" s="385"/>
      <c r="G90" s="353"/>
      <c r="H90" s="353"/>
      <c r="I90" s="353"/>
      <c r="J90" s="353"/>
      <c r="K90" s="353"/>
      <c r="L90" s="353"/>
      <c r="M90" s="353"/>
      <c r="N90" s="353"/>
      <c r="O90" s="353"/>
      <c r="P90" s="353"/>
      <c r="Q90" s="353"/>
      <c r="R90" s="353"/>
      <c r="S90" s="353"/>
      <c r="T90" s="353"/>
      <c r="U90" s="353"/>
      <c r="V90" s="353"/>
      <c r="W90" s="353"/>
      <c r="X90" s="353"/>
      <c r="Y90" s="353"/>
      <c r="Z90" s="353"/>
    </row>
    <row r="91" spans="1:26" x14ac:dyDescent="0.35">
      <c r="A91" s="373"/>
      <c r="B91" s="354"/>
      <c r="C91" s="353"/>
      <c r="D91" s="353"/>
      <c r="E91" s="355"/>
      <c r="F91" s="385"/>
      <c r="G91" s="353"/>
      <c r="H91" s="353"/>
      <c r="I91" s="353"/>
      <c r="J91" s="353"/>
      <c r="K91" s="353"/>
      <c r="L91" s="353"/>
      <c r="M91" s="353"/>
      <c r="N91" s="353"/>
      <c r="O91" s="353"/>
      <c r="P91" s="353"/>
      <c r="Q91" s="353"/>
      <c r="R91" s="353"/>
      <c r="S91" s="353"/>
      <c r="T91" s="353"/>
      <c r="U91" s="353"/>
      <c r="V91" s="353"/>
      <c r="W91" s="353"/>
      <c r="X91" s="353"/>
      <c r="Y91" s="353"/>
      <c r="Z91" s="353"/>
    </row>
    <row r="92" spans="1:26" x14ac:dyDescent="0.35">
      <c r="A92" s="373"/>
      <c r="B92" s="354"/>
      <c r="C92" s="353"/>
      <c r="D92" s="353"/>
      <c r="E92" s="355"/>
      <c r="F92" s="385"/>
      <c r="G92" s="353"/>
      <c r="H92" s="353"/>
      <c r="I92" s="353"/>
      <c r="J92" s="353"/>
      <c r="K92" s="353"/>
      <c r="L92" s="353"/>
      <c r="M92" s="353"/>
      <c r="N92" s="353"/>
      <c r="O92" s="353"/>
      <c r="P92" s="353"/>
      <c r="Q92" s="353"/>
      <c r="R92" s="353"/>
      <c r="S92" s="353"/>
      <c r="T92" s="353"/>
      <c r="U92" s="353"/>
      <c r="V92" s="353"/>
      <c r="W92" s="353"/>
      <c r="X92" s="353"/>
      <c r="Y92" s="353"/>
      <c r="Z92" s="353"/>
    </row>
    <row r="93" spans="1:26" x14ac:dyDescent="0.35">
      <c r="A93" s="373"/>
      <c r="B93" s="354"/>
      <c r="C93" s="353"/>
      <c r="D93" s="353"/>
      <c r="E93" s="355"/>
      <c r="F93" s="385"/>
      <c r="G93" s="353"/>
      <c r="H93" s="353"/>
      <c r="I93" s="353"/>
      <c r="J93" s="353"/>
      <c r="K93" s="353"/>
      <c r="L93" s="353"/>
      <c r="M93" s="353"/>
      <c r="N93" s="353"/>
      <c r="O93" s="353"/>
      <c r="P93" s="353"/>
      <c r="Q93" s="353"/>
      <c r="R93" s="353"/>
      <c r="S93" s="353"/>
      <c r="T93" s="353"/>
      <c r="U93" s="353"/>
      <c r="V93" s="353"/>
      <c r="W93" s="353"/>
      <c r="X93" s="353"/>
      <c r="Y93" s="353"/>
      <c r="Z93" s="353"/>
    </row>
    <row r="94" spans="1:26" x14ac:dyDescent="0.35">
      <c r="A94" s="373"/>
      <c r="B94" s="354"/>
      <c r="C94" s="353"/>
      <c r="D94" s="353"/>
      <c r="E94" s="355"/>
      <c r="F94" s="385"/>
      <c r="G94" s="353"/>
      <c r="H94" s="353"/>
      <c r="I94" s="353"/>
      <c r="J94" s="353"/>
      <c r="K94" s="353"/>
      <c r="L94" s="353"/>
      <c r="M94" s="353"/>
      <c r="N94" s="353"/>
      <c r="O94" s="353"/>
      <c r="P94" s="353"/>
      <c r="Q94" s="353"/>
      <c r="R94" s="353"/>
      <c r="S94" s="353"/>
      <c r="T94" s="353"/>
      <c r="U94" s="353"/>
      <c r="V94" s="353"/>
      <c r="W94" s="353"/>
      <c r="X94" s="353"/>
      <c r="Y94" s="353"/>
      <c r="Z94" s="353"/>
    </row>
    <row r="95" spans="1:26" x14ac:dyDescent="0.35">
      <c r="A95" s="373"/>
      <c r="B95" s="354"/>
      <c r="C95" s="353"/>
      <c r="D95" s="353"/>
      <c r="E95" s="355"/>
      <c r="F95" s="385"/>
      <c r="G95" s="353"/>
      <c r="H95" s="353"/>
      <c r="I95" s="353"/>
      <c r="J95" s="353"/>
      <c r="K95" s="353"/>
      <c r="L95" s="353"/>
      <c r="M95" s="353"/>
      <c r="N95" s="353"/>
      <c r="O95" s="353"/>
      <c r="P95" s="353"/>
      <c r="Q95" s="353"/>
      <c r="R95" s="353"/>
      <c r="S95" s="353"/>
      <c r="T95" s="353"/>
      <c r="U95" s="353"/>
      <c r="V95" s="353"/>
      <c r="W95" s="353"/>
      <c r="X95" s="353"/>
      <c r="Y95" s="353"/>
      <c r="Z95" s="353"/>
    </row>
    <row r="96" spans="1:26" x14ac:dyDescent="0.35">
      <c r="A96" s="373"/>
      <c r="B96" s="354"/>
      <c r="C96" s="353"/>
      <c r="D96" s="353"/>
      <c r="E96" s="355"/>
      <c r="F96" s="385"/>
      <c r="G96" s="353"/>
      <c r="H96" s="353"/>
      <c r="I96" s="353"/>
      <c r="J96" s="353"/>
      <c r="K96" s="353"/>
      <c r="L96" s="353"/>
      <c r="M96" s="353"/>
      <c r="N96" s="353"/>
      <c r="O96" s="353"/>
      <c r="P96" s="353"/>
      <c r="Q96" s="353"/>
      <c r="R96" s="353"/>
      <c r="S96" s="353"/>
      <c r="T96" s="353"/>
      <c r="U96" s="353"/>
      <c r="V96" s="353"/>
      <c r="W96" s="353"/>
      <c r="X96" s="353"/>
      <c r="Y96" s="353"/>
      <c r="Z96" s="353"/>
    </row>
    <row r="97" spans="1:26" x14ac:dyDescent="0.35">
      <c r="A97" s="373"/>
      <c r="B97" s="354"/>
      <c r="C97" s="353"/>
      <c r="D97" s="353"/>
      <c r="E97" s="355"/>
      <c r="F97" s="385"/>
      <c r="G97" s="353"/>
      <c r="H97" s="353"/>
      <c r="I97" s="353"/>
      <c r="J97" s="353"/>
      <c r="K97" s="353"/>
      <c r="L97" s="353"/>
      <c r="M97" s="353"/>
      <c r="N97" s="353"/>
      <c r="O97" s="353"/>
      <c r="P97" s="353"/>
      <c r="Q97" s="353"/>
      <c r="R97" s="353"/>
      <c r="S97" s="353"/>
      <c r="T97" s="353"/>
      <c r="U97" s="353"/>
      <c r="V97" s="353"/>
      <c r="W97" s="353"/>
      <c r="X97" s="353"/>
      <c r="Y97" s="353"/>
      <c r="Z97" s="353"/>
    </row>
    <row r="98" spans="1:26" x14ac:dyDescent="0.35">
      <c r="A98" s="373"/>
      <c r="B98" s="354"/>
      <c r="C98" s="353"/>
      <c r="D98" s="353"/>
      <c r="E98" s="355"/>
      <c r="F98" s="385"/>
      <c r="G98" s="353"/>
      <c r="H98" s="353"/>
      <c r="I98" s="353"/>
      <c r="J98" s="353"/>
      <c r="K98" s="353"/>
      <c r="L98" s="353"/>
      <c r="M98" s="353"/>
      <c r="N98" s="353"/>
      <c r="O98" s="353"/>
      <c r="P98" s="353"/>
      <c r="Q98" s="353"/>
      <c r="R98" s="353"/>
      <c r="S98" s="353"/>
      <c r="T98" s="353"/>
      <c r="U98" s="353"/>
      <c r="V98" s="353"/>
      <c r="W98" s="353"/>
      <c r="X98" s="353"/>
      <c r="Y98" s="353"/>
      <c r="Z98" s="353"/>
    </row>
    <row r="99" spans="1:26" x14ac:dyDescent="0.35">
      <c r="A99" s="373"/>
      <c r="B99" s="354"/>
      <c r="C99" s="353"/>
      <c r="D99" s="353"/>
      <c r="E99" s="355"/>
      <c r="F99" s="385"/>
      <c r="G99" s="353"/>
      <c r="H99" s="353"/>
      <c r="I99" s="353"/>
      <c r="J99" s="353"/>
      <c r="K99" s="353"/>
      <c r="L99" s="353"/>
      <c r="M99" s="353"/>
      <c r="N99" s="353"/>
      <c r="O99" s="353"/>
      <c r="P99" s="353"/>
      <c r="Q99" s="353"/>
      <c r="R99" s="353"/>
      <c r="S99" s="353"/>
      <c r="T99" s="353"/>
      <c r="U99" s="353"/>
      <c r="V99" s="353"/>
      <c r="W99" s="353"/>
      <c r="X99" s="353"/>
      <c r="Y99" s="353"/>
      <c r="Z99" s="353"/>
    </row>
    <row r="100" spans="1:26" x14ac:dyDescent="0.35">
      <c r="A100" s="373"/>
      <c r="B100" s="354"/>
      <c r="C100" s="353"/>
      <c r="D100" s="353"/>
      <c r="E100" s="355"/>
      <c r="F100" s="385"/>
      <c r="G100" s="353"/>
      <c r="H100" s="353"/>
      <c r="I100" s="353"/>
      <c r="J100" s="353"/>
      <c r="K100" s="353"/>
      <c r="L100" s="353"/>
      <c r="M100" s="353"/>
      <c r="N100" s="353"/>
      <c r="O100" s="353"/>
      <c r="P100" s="353"/>
      <c r="Q100" s="353"/>
      <c r="R100" s="353"/>
      <c r="S100" s="353"/>
      <c r="T100" s="353"/>
      <c r="U100" s="353"/>
      <c r="V100" s="353"/>
      <c r="W100" s="353"/>
      <c r="X100" s="353"/>
      <c r="Y100" s="353"/>
      <c r="Z100" s="353"/>
    </row>
    <row r="101" spans="1:26" x14ac:dyDescent="0.35">
      <c r="A101" s="373"/>
      <c r="B101" s="354"/>
      <c r="C101" s="353"/>
      <c r="D101" s="353"/>
      <c r="E101" s="355"/>
      <c r="F101" s="385"/>
      <c r="G101" s="353"/>
      <c r="H101" s="353"/>
      <c r="I101" s="353"/>
      <c r="J101" s="353"/>
      <c r="K101" s="353"/>
      <c r="L101" s="353"/>
      <c r="M101" s="353"/>
      <c r="N101" s="353"/>
      <c r="O101" s="353"/>
      <c r="P101" s="353"/>
      <c r="Q101" s="353"/>
      <c r="R101" s="353"/>
      <c r="S101" s="353"/>
      <c r="T101" s="353"/>
      <c r="U101" s="353"/>
      <c r="V101" s="353"/>
      <c r="W101" s="353"/>
      <c r="X101" s="353"/>
      <c r="Y101" s="353"/>
      <c r="Z101" s="353"/>
    </row>
    <row r="102" spans="1:26" x14ac:dyDescent="0.35">
      <c r="A102" s="373"/>
      <c r="B102" s="354"/>
      <c r="C102" s="353"/>
      <c r="D102" s="353"/>
      <c r="E102" s="355"/>
      <c r="F102" s="385"/>
      <c r="G102" s="353"/>
      <c r="H102" s="353"/>
      <c r="I102" s="353"/>
      <c r="J102" s="353"/>
      <c r="K102" s="353"/>
      <c r="L102" s="353"/>
      <c r="M102" s="353"/>
      <c r="N102" s="353"/>
      <c r="O102" s="353"/>
      <c r="P102" s="353"/>
      <c r="Q102" s="353"/>
      <c r="R102" s="353"/>
      <c r="S102" s="353"/>
      <c r="T102" s="353"/>
      <c r="U102" s="353"/>
      <c r="V102" s="353"/>
      <c r="W102" s="353"/>
      <c r="X102" s="353"/>
      <c r="Y102" s="353"/>
      <c r="Z102" s="353"/>
    </row>
    <row r="103" spans="1:26" x14ac:dyDescent="0.35">
      <c r="A103" s="373"/>
      <c r="B103" s="354"/>
      <c r="C103" s="353"/>
      <c r="D103" s="353"/>
      <c r="E103" s="355"/>
      <c r="F103" s="385"/>
      <c r="G103" s="353"/>
      <c r="H103" s="353"/>
      <c r="I103" s="353"/>
      <c r="J103" s="353"/>
      <c r="K103" s="353"/>
      <c r="L103" s="353"/>
      <c r="M103" s="353"/>
      <c r="N103" s="353"/>
      <c r="O103" s="353"/>
      <c r="P103" s="353"/>
      <c r="Q103" s="353"/>
      <c r="R103" s="353"/>
      <c r="S103" s="353"/>
      <c r="T103" s="353"/>
      <c r="U103" s="353"/>
      <c r="V103" s="353"/>
      <c r="W103" s="353"/>
      <c r="X103" s="353"/>
      <c r="Y103" s="353"/>
      <c r="Z103" s="353"/>
    </row>
    <row r="104" spans="1:26" x14ac:dyDescent="0.35">
      <c r="A104" s="373"/>
      <c r="B104" s="354"/>
      <c r="C104" s="353"/>
      <c r="D104" s="353"/>
      <c r="E104" s="355"/>
      <c r="F104" s="385"/>
      <c r="G104" s="353"/>
      <c r="H104" s="353"/>
      <c r="I104" s="353"/>
      <c r="J104" s="353"/>
      <c r="K104" s="353"/>
      <c r="L104" s="353"/>
      <c r="M104" s="353"/>
      <c r="N104" s="353"/>
      <c r="O104" s="353"/>
      <c r="P104" s="353"/>
      <c r="Q104" s="353"/>
      <c r="R104" s="353"/>
      <c r="S104" s="353"/>
      <c r="T104" s="353"/>
      <c r="U104" s="353"/>
      <c r="V104" s="353"/>
      <c r="W104" s="353"/>
      <c r="X104" s="353"/>
      <c r="Y104" s="353"/>
      <c r="Z104" s="353"/>
    </row>
    <row r="105" spans="1:26" x14ac:dyDescent="0.35">
      <c r="A105" s="373"/>
      <c r="B105" s="354"/>
      <c r="C105" s="353"/>
      <c r="D105" s="353"/>
      <c r="E105" s="355"/>
      <c r="F105" s="385"/>
      <c r="G105" s="353"/>
      <c r="H105" s="353"/>
      <c r="I105" s="353"/>
      <c r="J105" s="353"/>
      <c r="K105" s="353"/>
      <c r="L105" s="353"/>
      <c r="M105" s="353"/>
      <c r="N105" s="353"/>
      <c r="O105" s="353"/>
      <c r="P105" s="353"/>
      <c r="Q105" s="353"/>
      <c r="R105" s="353"/>
      <c r="S105" s="353"/>
      <c r="T105" s="353"/>
      <c r="U105" s="353"/>
      <c r="V105" s="353"/>
      <c r="W105" s="353"/>
      <c r="X105" s="353"/>
      <c r="Y105" s="353"/>
      <c r="Z105" s="353"/>
    </row>
    <row r="106" spans="1:26" x14ac:dyDescent="0.35">
      <c r="A106" s="373"/>
      <c r="B106" s="354"/>
      <c r="C106" s="353"/>
      <c r="D106" s="353"/>
      <c r="E106" s="355"/>
      <c r="F106" s="385"/>
      <c r="G106" s="353"/>
      <c r="H106" s="353"/>
      <c r="I106" s="353"/>
      <c r="J106" s="353"/>
      <c r="K106" s="353"/>
      <c r="L106" s="353"/>
      <c r="M106" s="353"/>
      <c r="N106" s="353"/>
      <c r="O106" s="353"/>
      <c r="P106" s="353"/>
      <c r="Q106" s="353"/>
      <c r="R106" s="353"/>
      <c r="S106" s="353"/>
      <c r="T106" s="353"/>
      <c r="U106" s="353"/>
      <c r="V106" s="353"/>
      <c r="W106" s="353"/>
      <c r="X106" s="353"/>
      <c r="Y106" s="353"/>
      <c r="Z106" s="353"/>
    </row>
    <row r="107" spans="1:26" x14ac:dyDescent="0.35">
      <c r="A107" s="373"/>
      <c r="B107" s="354"/>
      <c r="C107" s="353"/>
      <c r="D107" s="353"/>
      <c r="E107" s="355"/>
      <c r="F107" s="385"/>
      <c r="G107" s="353"/>
      <c r="H107" s="353"/>
      <c r="I107" s="353"/>
      <c r="J107" s="353"/>
      <c r="K107" s="353"/>
      <c r="L107" s="353"/>
      <c r="M107" s="353"/>
      <c r="N107" s="353"/>
      <c r="O107" s="353"/>
      <c r="P107" s="353"/>
      <c r="Q107" s="353"/>
      <c r="R107" s="353"/>
      <c r="S107" s="353"/>
      <c r="T107" s="353"/>
      <c r="U107" s="353"/>
      <c r="V107" s="353"/>
      <c r="W107" s="353"/>
      <c r="X107" s="353"/>
      <c r="Y107" s="353"/>
      <c r="Z107" s="353"/>
    </row>
    <row r="108" spans="1:26" x14ac:dyDescent="0.35">
      <c r="A108" s="373"/>
      <c r="B108" s="354"/>
      <c r="C108" s="353"/>
      <c r="D108" s="353"/>
      <c r="E108" s="355"/>
      <c r="F108" s="385"/>
      <c r="G108" s="353"/>
      <c r="H108" s="353"/>
      <c r="I108" s="353"/>
      <c r="J108" s="353"/>
      <c r="K108" s="353"/>
      <c r="L108" s="353"/>
      <c r="M108" s="353"/>
      <c r="N108" s="353"/>
      <c r="O108" s="353"/>
      <c r="P108" s="353"/>
      <c r="Q108" s="353"/>
      <c r="R108" s="353"/>
      <c r="S108" s="353"/>
      <c r="T108" s="353"/>
      <c r="U108" s="353"/>
      <c r="V108" s="353"/>
      <c r="W108" s="353"/>
      <c r="X108" s="353"/>
      <c r="Y108" s="353"/>
      <c r="Z108" s="353"/>
    </row>
    <row r="109" spans="1:26" x14ac:dyDescent="0.35">
      <c r="A109" s="373"/>
      <c r="B109" s="354"/>
      <c r="C109" s="353"/>
      <c r="D109" s="353"/>
      <c r="E109" s="355"/>
      <c r="F109" s="385"/>
      <c r="G109" s="353"/>
      <c r="H109" s="353"/>
      <c r="I109" s="353"/>
      <c r="J109" s="353"/>
      <c r="K109" s="353"/>
      <c r="L109" s="353"/>
      <c r="M109" s="353"/>
      <c r="N109" s="353"/>
      <c r="O109" s="353"/>
      <c r="P109" s="353"/>
      <c r="Q109" s="353"/>
      <c r="R109" s="353"/>
      <c r="S109" s="353"/>
      <c r="T109" s="353"/>
      <c r="U109" s="353"/>
      <c r="V109" s="353"/>
      <c r="W109" s="353"/>
      <c r="X109" s="353"/>
      <c r="Y109" s="353"/>
      <c r="Z109" s="353"/>
    </row>
    <row r="110" spans="1:26" x14ac:dyDescent="0.35">
      <c r="A110" s="373"/>
      <c r="B110" s="354"/>
      <c r="C110" s="353"/>
      <c r="D110" s="353"/>
      <c r="E110" s="355"/>
      <c r="F110" s="385"/>
      <c r="G110" s="353"/>
      <c r="H110" s="353"/>
      <c r="I110" s="353"/>
      <c r="J110" s="353"/>
      <c r="K110" s="353"/>
      <c r="L110" s="353"/>
      <c r="M110" s="353"/>
      <c r="N110" s="353"/>
      <c r="O110" s="353"/>
      <c r="P110" s="353"/>
      <c r="Q110" s="353"/>
      <c r="R110" s="353"/>
      <c r="S110" s="353"/>
      <c r="T110" s="353"/>
      <c r="U110" s="353"/>
      <c r="V110" s="353"/>
      <c r="W110" s="353"/>
      <c r="X110" s="353"/>
      <c r="Y110" s="353"/>
      <c r="Z110" s="353"/>
    </row>
    <row r="111" spans="1:26" x14ac:dyDescent="0.35">
      <c r="A111" s="373"/>
      <c r="B111" s="354"/>
      <c r="C111" s="353"/>
      <c r="D111" s="353"/>
      <c r="E111" s="355"/>
      <c r="F111" s="385"/>
      <c r="G111" s="353"/>
      <c r="H111" s="353"/>
      <c r="I111" s="353"/>
      <c r="J111" s="353"/>
      <c r="K111" s="353"/>
      <c r="L111" s="353"/>
      <c r="M111" s="353"/>
      <c r="N111" s="353"/>
      <c r="O111" s="353"/>
      <c r="P111" s="353"/>
      <c r="Q111" s="353"/>
      <c r="R111" s="353"/>
      <c r="S111" s="353"/>
      <c r="T111" s="353"/>
      <c r="U111" s="353"/>
      <c r="V111" s="353"/>
      <c r="W111" s="353"/>
      <c r="X111" s="353"/>
      <c r="Y111" s="353"/>
      <c r="Z111" s="353"/>
    </row>
    <row r="112" spans="1:26" x14ac:dyDescent="0.35">
      <c r="A112" s="373"/>
      <c r="B112" s="354"/>
      <c r="C112" s="353"/>
      <c r="D112" s="353"/>
      <c r="E112" s="355"/>
      <c r="F112" s="385"/>
      <c r="G112" s="353"/>
      <c r="H112" s="353"/>
      <c r="I112" s="353"/>
      <c r="J112" s="353"/>
      <c r="K112" s="353"/>
      <c r="L112" s="353"/>
      <c r="M112" s="353"/>
      <c r="N112" s="353"/>
      <c r="O112" s="353"/>
      <c r="P112" s="353"/>
      <c r="Q112" s="353"/>
      <c r="R112" s="353"/>
      <c r="S112" s="353"/>
      <c r="T112" s="353"/>
      <c r="U112" s="353"/>
      <c r="V112" s="353"/>
      <c r="W112" s="353"/>
      <c r="X112" s="353"/>
      <c r="Y112" s="353"/>
      <c r="Z112" s="353"/>
    </row>
    <row r="113" spans="1:26" x14ac:dyDescent="0.35">
      <c r="A113" s="373"/>
      <c r="B113" s="354"/>
      <c r="C113" s="353"/>
      <c r="D113" s="353"/>
      <c r="E113" s="355"/>
      <c r="F113" s="385"/>
      <c r="G113" s="353"/>
      <c r="H113" s="353"/>
      <c r="I113" s="353"/>
      <c r="J113" s="353"/>
      <c r="K113" s="353"/>
      <c r="L113" s="353"/>
      <c r="M113" s="353"/>
      <c r="N113" s="353"/>
      <c r="O113" s="353"/>
      <c r="P113" s="353"/>
      <c r="Q113" s="353"/>
      <c r="R113" s="353"/>
      <c r="S113" s="353"/>
      <c r="T113" s="353"/>
      <c r="U113" s="353"/>
      <c r="V113" s="353"/>
      <c r="W113" s="353"/>
      <c r="X113" s="353"/>
      <c r="Y113" s="353"/>
      <c r="Z113" s="353"/>
    </row>
    <row r="114" spans="1:26" x14ac:dyDescent="0.35">
      <c r="A114" s="373"/>
      <c r="B114" s="354"/>
      <c r="C114" s="353"/>
      <c r="D114" s="353"/>
      <c r="E114" s="355"/>
      <c r="F114" s="385"/>
      <c r="G114" s="353"/>
      <c r="H114" s="353"/>
      <c r="I114" s="353"/>
      <c r="J114" s="353"/>
      <c r="K114" s="353"/>
      <c r="L114" s="353"/>
      <c r="M114" s="353"/>
      <c r="N114" s="353"/>
      <c r="O114" s="353"/>
      <c r="P114" s="353"/>
      <c r="Q114" s="353"/>
      <c r="R114" s="353"/>
      <c r="S114" s="353"/>
      <c r="T114" s="353"/>
      <c r="U114" s="353"/>
      <c r="V114" s="353"/>
      <c r="W114" s="353"/>
      <c r="X114" s="353"/>
      <c r="Y114" s="353"/>
      <c r="Z114" s="353"/>
    </row>
    <row r="115" spans="1:26" x14ac:dyDescent="0.35">
      <c r="A115" s="373"/>
      <c r="B115" s="354"/>
      <c r="C115" s="353"/>
      <c r="D115" s="353"/>
      <c r="E115" s="355"/>
      <c r="F115" s="385"/>
      <c r="G115" s="353"/>
      <c r="H115" s="353"/>
      <c r="I115" s="353"/>
      <c r="J115" s="353"/>
      <c r="K115" s="353"/>
      <c r="L115" s="353"/>
      <c r="M115" s="353"/>
      <c r="N115" s="353"/>
      <c r="O115" s="353"/>
      <c r="P115" s="353"/>
      <c r="Q115" s="353"/>
      <c r="R115" s="353"/>
      <c r="S115" s="353"/>
      <c r="T115" s="353"/>
      <c r="U115" s="353"/>
      <c r="V115" s="353"/>
      <c r="W115" s="353"/>
      <c r="X115" s="353"/>
      <c r="Y115" s="353"/>
      <c r="Z115" s="353"/>
    </row>
    <row r="116" spans="1:26" x14ac:dyDescent="0.35">
      <c r="A116" s="373"/>
      <c r="B116" s="354"/>
      <c r="C116" s="353"/>
      <c r="D116" s="353"/>
      <c r="E116" s="355"/>
      <c r="F116" s="385"/>
      <c r="G116" s="353"/>
      <c r="H116" s="353"/>
      <c r="I116" s="353"/>
      <c r="J116" s="353"/>
      <c r="K116" s="353"/>
      <c r="L116" s="353"/>
      <c r="M116" s="353"/>
      <c r="N116" s="353"/>
      <c r="O116" s="353"/>
      <c r="P116" s="353"/>
      <c r="Q116" s="353"/>
      <c r="R116" s="353"/>
      <c r="S116" s="353"/>
      <c r="T116" s="353"/>
      <c r="U116" s="353"/>
      <c r="V116" s="353"/>
      <c r="W116" s="353"/>
      <c r="X116" s="353"/>
      <c r="Y116" s="353"/>
      <c r="Z116" s="353"/>
    </row>
    <row r="117" spans="1:26" x14ac:dyDescent="0.35">
      <c r="A117" s="373"/>
      <c r="B117" s="354"/>
      <c r="C117" s="353"/>
      <c r="D117" s="353"/>
      <c r="E117" s="355"/>
      <c r="F117" s="385"/>
      <c r="G117" s="353"/>
      <c r="H117" s="353"/>
      <c r="I117" s="353"/>
      <c r="J117" s="353"/>
      <c r="K117" s="353"/>
      <c r="L117" s="353"/>
      <c r="M117" s="353"/>
      <c r="N117" s="353"/>
      <c r="O117" s="353"/>
      <c r="P117" s="353"/>
      <c r="Q117" s="353"/>
      <c r="R117" s="353"/>
      <c r="S117" s="353"/>
      <c r="T117" s="353"/>
      <c r="U117" s="353"/>
      <c r="V117" s="353"/>
      <c r="W117" s="353"/>
      <c r="X117" s="353"/>
      <c r="Y117" s="353"/>
      <c r="Z117" s="353"/>
    </row>
    <row r="118" spans="1:26" x14ac:dyDescent="0.35">
      <c r="A118" s="373"/>
      <c r="B118" s="354"/>
      <c r="C118" s="353"/>
      <c r="D118" s="353"/>
      <c r="E118" s="355"/>
      <c r="F118" s="385"/>
      <c r="G118" s="353"/>
      <c r="H118" s="353"/>
      <c r="I118" s="353"/>
      <c r="J118" s="353"/>
      <c r="K118" s="353"/>
      <c r="L118" s="353"/>
      <c r="M118" s="353"/>
      <c r="N118" s="353"/>
      <c r="O118" s="353"/>
      <c r="P118" s="353"/>
      <c r="Q118" s="353"/>
      <c r="R118" s="353"/>
      <c r="S118" s="353"/>
      <c r="T118" s="353"/>
      <c r="U118" s="353"/>
      <c r="V118" s="353"/>
      <c r="W118" s="353"/>
      <c r="X118" s="353"/>
      <c r="Y118" s="353"/>
      <c r="Z118" s="353"/>
    </row>
    <row r="119" spans="1:26" x14ac:dyDescent="0.35">
      <c r="A119" s="373"/>
      <c r="B119" s="354"/>
      <c r="C119" s="353"/>
      <c r="D119" s="353"/>
      <c r="E119" s="355"/>
      <c r="F119" s="385"/>
      <c r="G119" s="353"/>
      <c r="H119" s="353"/>
      <c r="I119" s="353"/>
      <c r="J119" s="353"/>
      <c r="K119" s="353"/>
      <c r="L119" s="353"/>
      <c r="M119" s="353"/>
      <c r="N119" s="353"/>
      <c r="O119" s="353"/>
      <c r="P119" s="353"/>
      <c r="Q119" s="353"/>
      <c r="R119" s="353"/>
      <c r="S119" s="353"/>
      <c r="T119" s="353"/>
      <c r="U119" s="353"/>
      <c r="V119" s="353"/>
      <c r="W119" s="353"/>
      <c r="X119" s="353"/>
      <c r="Y119" s="353"/>
      <c r="Z119" s="353"/>
    </row>
    <row r="120" spans="1:26" x14ac:dyDescent="0.35">
      <c r="A120" s="373"/>
      <c r="B120" s="354"/>
      <c r="C120" s="353"/>
      <c r="D120" s="353"/>
      <c r="E120" s="355"/>
      <c r="F120" s="385"/>
      <c r="G120" s="353"/>
      <c r="H120" s="353"/>
      <c r="I120" s="353"/>
      <c r="J120" s="353"/>
      <c r="K120" s="353"/>
      <c r="L120" s="353"/>
      <c r="M120" s="353"/>
      <c r="N120" s="353"/>
      <c r="O120" s="353"/>
      <c r="P120" s="353"/>
      <c r="Q120" s="353"/>
      <c r="R120" s="353"/>
      <c r="S120" s="353"/>
      <c r="T120" s="353"/>
      <c r="U120" s="353"/>
      <c r="V120" s="353"/>
      <c r="W120" s="353"/>
      <c r="X120" s="353"/>
      <c r="Y120" s="353"/>
      <c r="Z120" s="353"/>
    </row>
    <row r="121" spans="1:26" x14ac:dyDescent="0.35">
      <c r="A121" s="373"/>
      <c r="B121" s="354"/>
      <c r="C121" s="353"/>
      <c r="D121" s="353"/>
      <c r="E121" s="355"/>
      <c r="F121" s="385"/>
      <c r="G121" s="353"/>
      <c r="H121" s="353"/>
      <c r="I121" s="353"/>
      <c r="J121" s="353"/>
      <c r="K121" s="353"/>
      <c r="L121" s="353"/>
      <c r="M121" s="353"/>
      <c r="N121" s="353"/>
      <c r="O121" s="353"/>
      <c r="P121" s="353"/>
      <c r="Q121" s="353"/>
      <c r="R121" s="353"/>
      <c r="S121" s="353"/>
      <c r="T121" s="353"/>
      <c r="U121" s="353"/>
      <c r="V121" s="353"/>
      <c r="W121" s="353"/>
      <c r="X121" s="353"/>
      <c r="Y121" s="353"/>
      <c r="Z121" s="353"/>
    </row>
    <row r="122" spans="1:26" x14ac:dyDescent="0.35">
      <c r="A122" s="373"/>
      <c r="B122" s="354"/>
      <c r="C122" s="353"/>
      <c r="D122" s="353"/>
      <c r="E122" s="355"/>
      <c r="F122" s="385"/>
      <c r="G122" s="353"/>
      <c r="H122" s="353"/>
      <c r="I122" s="353"/>
      <c r="J122" s="353"/>
      <c r="K122" s="353"/>
      <c r="L122" s="353"/>
      <c r="M122" s="353"/>
      <c r="N122" s="353"/>
      <c r="O122" s="353"/>
      <c r="P122" s="353"/>
      <c r="Q122" s="353"/>
      <c r="R122" s="353"/>
      <c r="S122" s="353"/>
      <c r="T122" s="353"/>
      <c r="U122" s="353"/>
      <c r="V122" s="353"/>
      <c r="W122" s="353"/>
      <c r="X122" s="353"/>
      <c r="Y122" s="353"/>
      <c r="Z122" s="353"/>
    </row>
    <row r="123" spans="1:26" x14ac:dyDescent="0.35">
      <c r="A123" s="373"/>
      <c r="B123" s="354"/>
      <c r="C123" s="353"/>
      <c r="D123" s="353"/>
      <c r="E123" s="355"/>
      <c r="F123" s="385"/>
      <c r="G123" s="353"/>
      <c r="H123" s="353"/>
      <c r="I123" s="353"/>
      <c r="J123" s="353"/>
      <c r="K123" s="353"/>
      <c r="L123" s="353"/>
      <c r="M123" s="353"/>
      <c r="N123" s="353"/>
      <c r="O123" s="353"/>
      <c r="P123" s="353"/>
      <c r="Q123" s="353"/>
      <c r="R123" s="353"/>
      <c r="S123" s="353"/>
      <c r="T123" s="353"/>
      <c r="U123" s="353"/>
      <c r="V123" s="353"/>
      <c r="W123" s="353"/>
      <c r="X123" s="353"/>
      <c r="Y123" s="353"/>
      <c r="Z123" s="353"/>
    </row>
    <row r="124" spans="1:26" x14ac:dyDescent="0.35">
      <c r="A124" s="373"/>
      <c r="B124" s="354"/>
      <c r="C124" s="353"/>
      <c r="D124" s="353"/>
      <c r="E124" s="355"/>
      <c r="F124" s="385"/>
      <c r="G124" s="353"/>
      <c r="H124" s="353"/>
      <c r="I124" s="353"/>
      <c r="J124" s="353"/>
      <c r="K124" s="353"/>
      <c r="L124" s="353"/>
      <c r="M124" s="353"/>
      <c r="N124" s="353"/>
      <c r="O124" s="353"/>
      <c r="P124" s="353"/>
      <c r="Q124" s="353"/>
      <c r="R124" s="353"/>
      <c r="S124" s="353"/>
      <c r="T124" s="353"/>
      <c r="U124" s="353"/>
      <c r="V124" s="353"/>
      <c r="W124" s="353"/>
      <c r="X124" s="353"/>
      <c r="Y124" s="353"/>
      <c r="Z124" s="353"/>
    </row>
    <row r="125" spans="1:26" x14ac:dyDescent="0.35">
      <c r="A125" s="373"/>
      <c r="B125" s="354"/>
      <c r="C125" s="353"/>
      <c r="D125" s="353"/>
      <c r="E125" s="355"/>
      <c r="F125" s="385"/>
      <c r="G125" s="353"/>
      <c r="H125" s="353"/>
      <c r="I125" s="353"/>
      <c r="J125" s="353"/>
      <c r="K125" s="353"/>
      <c r="L125" s="353"/>
      <c r="M125" s="353"/>
      <c r="N125" s="353"/>
      <c r="O125" s="353"/>
      <c r="P125" s="353"/>
      <c r="Q125" s="353"/>
      <c r="R125" s="353"/>
      <c r="S125" s="353"/>
      <c r="T125" s="353"/>
      <c r="U125" s="353"/>
      <c r="V125" s="353"/>
      <c r="W125" s="353"/>
      <c r="X125" s="353"/>
      <c r="Y125" s="353"/>
      <c r="Z125" s="353"/>
    </row>
    <row r="126" spans="1:26" x14ac:dyDescent="0.35">
      <c r="A126" s="373"/>
      <c r="B126" s="354"/>
      <c r="C126" s="353"/>
      <c r="D126" s="353"/>
      <c r="E126" s="355"/>
      <c r="F126" s="385"/>
      <c r="G126" s="353"/>
      <c r="H126" s="353"/>
      <c r="I126" s="353"/>
      <c r="J126" s="353"/>
      <c r="K126" s="353"/>
      <c r="L126" s="353"/>
      <c r="M126" s="353"/>
      <c r="N126" s="353"/>
      <c r="O126" s="353"/>
      <c r="P126" s="353"/>
      <c r="Q126" s="353"/>
      <c r="R126" s="353"/>
      <c r="S126" s="353"/>
      <c r="T126" s="353"/>
      <c r="U126" s="353"/>
      <c r="V126" s="353"/>
      <c r="W126" s="353"/>
      <c r="X126" s="353"/>
      <c r="Y126" s="353"/>
      <c r="Z126" s="353"/>
    </row>
    <row r="127" spans="1:26" x14ac:dyDescent="0.35">
      <c r="A127" s="373"/>
      <c r="B127" s="354"/>
      <c r="C127" s="353"/>
      <c r="D127" s="353"/>
      <c r="E127" s="355"/>
      <c r="F127" s="385"/>
      <c r="G127" s="353"/>
      <c r="H127" s="353"/>
      <c r="I127" s="353"/>
      <c r="J127" s="353"/>
      <c r="K127" s="353"/>
      <c r="L127" s="353"/>
      <c r="M127" s="353"/>
      <c r="N127" s="353"/>
      <c r="O127" s="353"/>
      <c r="P127" s="353"/>
      <c r="Q127" s="353"/>
      <c r="R127" s="353"/>
      <c r="S127" s="353"/>
      <c r="T127" s="353"/>
      <c r="U127" s="353"/>
      <c r="V127" s="353"/>
      <c r="W127" s="353"/>
      <c r="X127" s="353"/>
      <c r="Y127" s="353"/>
      <c r="Z127" s="353"/>
    </row>
    <row r="128" spans="1:26" x14ac:dyDescent="0.35">
      <c r="A128" s="373"/>
      <c r="B128" s="354"/>
      <c r="C128" s="353"/>
      <c r="D128" s="353"/>
      <c r="E128" s="355"/>
      <c r="F128" s="385"/>
      <c r="G128" s="353"/>
      <c r="H128" s="353"/>
      <c r="I128" s="353"/>
      <c r="J128" s="353"/>
      <c r="K128" s="353"/>
      <c r="L128" s="353"/>
      <c r="M128" s="353"/>
      <c r="N128" s="353"/>
      <c r="O128" s="353"/>
      <c r="P128" s="353"/>
      <c r="Q128" s="353"/>
      <c r="R128" s="353"/>
      <c r="S128" s="353"/>
      <c r="T128" s="353"/>
      <c r="U128" s="353"/>
      <c r="V128" s="353"/>
      <c r="W128" s="353"/>
      <c r="X128" s="353"/>
      <c r="Y128" s="353"/>
      <c r="Z128" s="353"/>
    </row>
    <row r="129" spans="1:26" x14ac:dyDescent="0.35">
      <c r="A129" s="373"/>
      <c r="B129" s="354"/>
      <c r="C129" s="353"/>
      <c r="D129" s="353"/>
      <c r="E129" s="355"/>
      <c r="F129" s="385"/>
      <c r="G129" s="353"/>
      <c r="H129" s="353"/>
      <c r="I129" s="353"/>
      <c r="J129" s="353"/>
      <c r="K129" s="353"/>
      <c r="L129" s="353"/>
      <c r="M129" s="353"/>
      <c r="N129" s="353"/>
      <c r="O129" s="353"/>
      <c r="P129" s="353"/>
      <c r="Q129" s="353"/>
      <c r="R129" s="353"/>
      <c r="S129" s="353"/>
      <c r="T129" s="353"/>
      <c r="U129" s="353"/>
      <c r="V129" s="353"/>
      <c r="W129" s="353"/>
      <c r="X129" s="353"/>
      <c r="Y129" s="353"/>
      <c r="Z129" s="353"/>
    </row>
    <row r="130" spans="1:26" x14ac:dyDescent="0.35">
      <c r="A130" s="373"/>
      <c r="B130" s="354"/>
      <c r="C130" s="353"/>
      <c r="D130" s="353"/>
      <c r="E130" s="355"/>
      <c r="F130" s="385"/>
      <c r="G130" s="353"/>
      <c r="H130" s="353"/>
      <c r="I130" s="353"/>
      <c r="J130" s="353"/>
      <c r="K130" s="353"/>
      <c r="L130" s="353"/>
      <c r="M130" s="353"/>
      <c r="N130" s="353"/>
      <c r="O130" s="353"/>
      <c r="P130" s="353"/>
      <c r="Q130" s="353"/>
      <c r="R130" s="353"/>
      <c r="S130" s="353"/>
      <c r="T130" s="353"/>
      <c r="U130" s="353"/>
      <c r="V130" s="353"/>
      <c r="W130" s="353"/>
      <c r="X130" s="353"/>
      <c r="Y130" s="353"/>
      <c r="Z130" s="353"/>
    </row>
    <row r="131" spans="1:26" x14ac:dyDescent="0.35">
      <c r="A131" s="373"/>
      <c r="B131" s="354"/>
      <c r="C131" s="353"/>
      <c r="D131" s="353"/>
      <c r="E131" s="355"/>
      <c r="F131" s="385"/>
      <c r="G131" s="353"/>
      <c r="H131" s="353"/>
      <c r="I131" s="353"/>
      <c r="J131" s="353"/>
      <c r="K131" s="353"/>
      <c r="L131" s="353"/>
      <c r="M131" s="353"/>
      <c r="N131" s="353"/>
      <c r="O131" s="353"/>
      <c r="P131" s="353"/>
      <c r="Q131" s="353"/>
      <c r="R131" s="353"/>
      <c r="S131" s="353"/>
      <c r="T131" s="353"/>
      <c r="U131" s="353"/>
      <c r="V131" s="353"/>
      <c r="W131" s="353"/>
      <c r="X131" s="353"/>
      <c r="Y131" s="353"/>
      <c r="Z131" s="353"/>
    </row>
    <row r="132" spans="1:26" x14ac:dyDescent="0.35">
      <c r="A132" s="373"/>
      <c r="B132" s="354"/>
      <c r="C132" s="353"/>
      <c r="D132" s="353"/>
      <c r="E132" s="355"/>
      <c r="F132" s="385"/>
      <c r="G132" s="353"/>
      <c r="H132" s="353"/>
      <c r="I132" s="353"/>
      <c r="J132" s="353"/>
      <c r="K132" s="353"/>
      <c r="L132" s="353"/>
      <c r="M132" s="353"/>
      <c r="N132" s="353"/>
      <c r="O132" s="353"/>
      <c r="P132" s="353"/>
      <c r="Q132" s="353"/>
      <c r="R132" s="353"/>
      <c r="S132" s="353"/>
      <c r="T132" s="353"/>
      <c r="U132" s="353"/>
      <c r="V132" s="353"/>
      <c r="W132" s="353"/>
      <c r="X132" s="353"/>
      <c r="Y132" s="353"/>
      <c r="Z132" s="353"/>
    </row>
    <row r="133" spans="1:26" x14ac:dyDescent="0.35">
      <c r="A133" s="373"/>
      <c r="B133" s="354"/>
      <c r="C133" s="353"/>
      <c r="D133" s="353"/>
      <c r="E133" s="355"/>
      <c r="F133" s="385"/>
      <c r="G133" s="353"/>
      <c r="H133" s="353"/>
      <c r="I133" s="353"/>
      <c r="J133" s="353"/>
      <c r="K133" s="353"/>
      <c r="L133" s="353"/>
      <c r="M133" s="353"/>
      <c r="N133" s="353"/>
      <c r="O133" s="353"/>
      <c r="P133" s="353"/>
      <c r="Q133" s="353"/>
      <c r="R133" s="353"/>
      <c r="S133" s="353"/>
      <c r="T133" s="353"/>
      <c r="U133" s="353"/>
      <c r="V133" s="353"/>
      <c r="W133" s="353"/>
      <c r="X133" s="353"/>
      <c r="Y133" s="353"/>
      <c r="Z133" s="353"/>
    </row>
    <row r="134" spans="1:26" x14ac:dyDescent="0.35">
      <c r="A134" s="373"/>
      <c r="B134" s="354"/>
      <c r="C134" s="353"/>
      <c r="D134" s="353"/>
      <c r="E134" s="355"/>
      <c r="F134" s="385"/>
      <c r="G134" s="353"/>
      <c r="H134" s="353"/>
      <c r="I134" s="353"/>
      <c r="J134" s="353"/>
      <c r="K134" s="353"/>
      <c r="L134" s="353"/>
      <c r="M134" s="353"/>
      <c r="N134" s="353"/>
      <c r="O134" s="353"/>
      <c r="P134" s="353"/>
      <c r="Q134" s="353"/>
      <c r="R134" s="353"/>
      <c r="S134" s="353"/>
      <c r="T134" s="353"/>
      <c r="U134" s="353"/>
      <c r="V134" s="353"/>
      <c r="W134" s="353"/>
      <c r="X134" s="353"/>
      <c r="Y134" s="353"/>
      <c r="Z134" s="353"/>
    </row>
    <row r="135" spans="1:26" x14ac:dyDescent="0.35">
      <c r="A135" s="373"/>
      <c r="B135" s="354"/>
      <c r="C135" s="353"/>
      <c r="D135" s="353"/>
      <c r="E135" s="355"/>
      <c r="F135" s="385"/>
      <c r="G135" s="353"/>
      <c r="H135" s="353"/>
      <c r="I135" s="353"/>
      <c r="J135" s="353"/>
      <c r="K135" s="353"/>
      <c r="L135" s="353"/>
      <c r="M135" s="353"/>
      <c r="N135" s="353"/>
      <c r="O135" s="353"/>
      <c r="P135" s="353"/>
      <c r="Q135" s="353"/>
      <c r="R135" s="353"/>
      <c r="S135" s="353"/>
      <c r="T135" s="353"/>
      <c r="U135" s="353"/>
      <c r="V135" s="353"/>
      <c r="W135" s="353"/>
      <c r="X135" s="353"/>
      <c r="Y135" s="353"/>
      <c r="Z135" s="353"/>
    </row>
    <row r="136" spans="1:26" x14ac:dyDescent="0.35">
      <c r="A136" s="373"/>
      <c r="B136" s="354"/>
      <c r="C136" s="353"/>
      <c r="D136" s="353"/>
      <c r="E136" s="355"/>
      <c r="F136" s="385"/>
      <c r="G136" s="353"/>
      <c r="H136" s="353"/>
      <c r="I136" s="353"/>
      <c r="J136" s="353"/>
      <c r="K136" s="353"/>
      <c r="L136" s="353"/>
      <c r="M136" s="353"/>
      <c r="N136" s="353"/>
      <c r="O136" s="353"/>
      <c r="P136" s="353"/>
      <c r="Q136" s="353"/>
      <c r="R136" s="353"/>
      <c r="S136" s="353"/>
      <c r="T136" s="353"/>
      <c r="U136" s="353"/>
      <c r="V136" s="353"/>
      <c r="W136" s="353"/>
      <c r="X136" s="353"/>
      <c r="Y136" s="353"/>
      <c r="Z136" s="353"/>
    </row>
    <row r="137" spans="1:26" x14ac:dyDescent="0.35">
      <c r="A137" s="373"/>
      <c r="B137" s="354"/>
      <c r="C137" s="353"/>
      <c r="D137" s="353"/>
      <c r="E137" s="355"/>
      <c r="F137" s="385"/>
      <c r="G137" s="353"/>
      <c r="H137" s="353"/>
      <c r="I137" s="353"/>
      <c r="J137" s="353"/>
      <c r="K137" s="353"/>
      <c r="L137" s="353"/>
      <c r="M137" s="353"/>
      <c r="N137" s="353"/>
      <c r="O137" s="353"/>
      <c r="P137" s="353"/>
      <c r="Q137" s="353"/>
      <c r="R137" s="353"/>
      <c r="S137" s="353"/>
      <c r="T137" s="353"/>
      <c r="U137" s="353"/>
      <c r="V137" s="353"/>
      <c r="W137" s="353"/>
      <c r="X137" s="353"/>
      <c r="Y137" s="353"/>
      <c r="Z137" s="353"/>
    </row>
    <row r="138" spans="1:26" x14ac:dyDescent="0.35">
      <c r="A138" s="373"/>
      <c r="B138" s="354"/>
      <c r="C138" s="353"/>
      <c r="D138" s="353"/>
      <c r="E138" s="355"/>
      <c r="F138" s="385"/>
      <c r="G138" s="353"/>
      <c r="H138" s="353"/>
      <c r="I138" s="353"/>
      <c r="J138" s="353"/>
      <c r="K138" s="353"/>
      <c r="L138" s="353"/>
      <c r="M138" s="353"/>
      <c r="N138" s="353"/>
      <c r="O138" s="353"/>
      <c r="P138" s="353"/>
      <c r="Q138" s="353"/>
      <c r="R138" s="353"/>
      <c r="S138" s="353"/>
      <c r="T138" s="353"/>
      <c r="U138" s="353"/>
      <c r="V138" s="353"/>
      <c r="W138" s="353"/>
      <c r="X138" s="353"/>
      <c r="Y138" s="353"/>
      <c r="Z138" s="353"/>
    </row>
    <row r="139" spans="1:26" x14ac:dyDescent="0.35">
      <c r="A139" s="373"/>
      <c r="B139" s="354"/>
      <c r="C139" s="353"/>
      <c r="D139" s="353"/>
      <c r="E139" s="355"/>
      <c r="F139" s="385"/>
      <c r="G139" s="353"/>
      <c r="H139" s="353"/>
      <c r="I139" s="353"/>
      <c r="J139" s="353"/>
      <c r="K139" s="353"/>
      <c r="L139" s="353"/>
      <c r="M139" s="353"/>
      <c r="N139" s="353"/>
      <c r="O139" s="353"/>
      <c r="P139" s="353"/>
      <c r="Q139" s="353"/>
      <c r="R139" s="353"/>
      <c r="S139" s="353"/>
      <c r="T139" s="353"/>
      <c r="U139" s="353"/>
      <c r="V139" s="353"/>
      <c r="W139" s="353"/>
      <c r="X139" s="353"/>
      <c r="Y139" s="353"/>
      <c r="Z139" s="353"/>
    </row>
    <row r="140" spans="1:26" x14ac:dyDescent="0.35">
      <c r="A140" s="373"/>
      <c r="B140" s="354"/>
      <c r="C140" s="353"/>
      <c r="D140" s="353"/>
      <c r="E140" s="355"/>
      <c r="F140" s="385"/>
      <c r="G140" s="353"/>
      <c r="H140" s="353"/>
      <c r="I140" s="353"/>
      <c r="J140" s="353"/>
      <c r="K140" s="353"/>
      <c r="L140" s="353"/>
      <c r="M140" s="353"/>
      <c r="N140" s="353"/>
      <c r="O140" s="353"/>
      <c r="P140" s="353"/>
      <c r="Q140" s="353"/>
      <c r="R140" s="353"/>
      <c r="S140" s="353"/>
      <c r="T140" s="353"/>
      <c r="U140" s="353"/>
      <c r="V140" s="353"/>
      <c r="W140" s="353"/>
      <c r="X140" s="353"/>
      <c r="Y140" s="353"/>
      <c r="Z140" s="353"/>
    </row>
    <row r="141" spans="1:26" x14ac:dyDescent="0.35">
      <c r="A141" s="373"/>
      <c r="B141" s="354"/>
      <c r="C141" s="353"/>
      <c r="D141" s="353"/>
      <c r="E141" s="355"/>
      <c r="F141" s="385"/>
      <c r="G141" s="353"/>
      <c r="H141" s="353"/>
      <c r="I141" s="353"/>
      <c r="J141" s="353"/>
      <c r="K141" s="353"/>
      <c r="L141" s="353"/>
      <c r="M141" s="353"/>
      <c r="N141" s="353"/>
      <c r="O141" s="353"/>
      <c r="P141" s="353"/>
      <c r="Q141" s="353"/>
      <c r="R141" s="353"/>
      <c r="S141" s="353"/>
      <c r="T141" s="353"/>
      <c r="U141" s="353"/>
      <c r="V141" s="353"/>
      <c r="W141" s="353"/>
      <c r="X141" s="353"/>
      <c r="Y141" s="353"/>
      <c r="Z141" s="353"/>
    </row>
    <row r="142" spans="1:26" x14ac:dyDescent="0.35">
      <c r="A142" s="373"/>
      <c r="B142" s="354"/>
      <c r="C142" s="353"/>
      <c r="D142" s="353"/>
      <c r="E142" s="355"/>
      <c r="F142" s="385"/>
      <c r="G142" s="353"/>
      <c r="H142" s="353"/>
      <c r="I142" s="353"/>
      <c r="J142" s="353"/>
      <c r="K142" s="353"/>
      <c r="L142" s="353"/>
      <c r="M142" s="353"/>
      <c r="N142" s="353"/>
      <c r="O142" s="353"/>
      <c r="P142" s="353"/>
      <c r="Q142" s="353"/>
      <c r="R142" s="353"/>
      <c r="S142" s="353"/>
      <c r="T142" s="353"/>
      <c r="U142" s="353"/>
      <c r="V142" s="353"/>
      <c r="W142" s="353"/>
      <c r="X142" s="353"/>
      <c r="Y142" s="353"/>
      <c r="Z142" s="353"/>
    </row>
    <row r="143" spans="1:26" x14ac:dyDescent="0.35">
      <c r="A143" s="373"/>
      <c r="B143" s="354"/>
      <c r="C143" s="353"/>
      <c r="D143" s="353"/>
      <c r="E143" s="355"/>
      <c r="F143" s="385"/>
      <c r="G143" s="353"/>
      <c r="H143" s="353"/>
      <c r="I143" s="353"/>
      <c r="J143" s="353"/>
      <c r="K143" s="353"/>
      <c r="L143" s="353"/>
      <c r="M143" s="353"/>
      <c r="N143" s="353"/>
      <c r="O143" s="353"/>
      <c r="P143" s="353"/>
      <c r="Q143" s="353"/>
      <c r="R143" s="353"/>
      <c r="S143" s="353"/>
      <c r="T143" s="353"/>
      <c r="U143" s="353"/>
      <c r="V143" s="353"/>
      <c r="W143" s="353"/>
      <c r="X143" s="353"/>
      <c r="Y143" s="353"/>
      <c r="Z143" s="353"/>
    </row>
    <row r="144" spans="1:26" x14ac:dyDescent="0.35">
      <c r="A144" s="373"/>
      <c r="B144" s="354"/>
      <c r="C144" s="353"/>
      <c r="D144" s="353"/>
      <c r="E144" s="355"/>
      <c r="F144" s="385"/>
      <c r="G144" s="353"/>
      <c r="H144" s="353"/>
      <c r="I144" s="353"/>
      <c r="J144" s="353"/>
      <c r="K144" s="353"/>
      <c r="L144" s="353"/>
      <c r="M144" s="353"/>
      <c r="N144" s="353"/>
      <c r="O144" s="353"/>
      <c r="P144" s="353"/>
      <c r="Q144" s="353"/>
      <c r="R144" s="353"/>
      <c r="S144" s="353"/>
      <c r="T144" s="353"/>
      <c r="U144" s="353"/>
      <c r="V144" s="353"/>
      <c r="W144" s="353"/>
      <c r="X144" s="353"/>
      <c r="Y144" s="353"/>
      <c r="Z144" s="353"/>
    </row>
    <row r="145" spans="1:26" x14ac:dyDescent="0.35">
      <c r="A145" s="373"/>
      <c r="B145" s="354"/>
      <c r="C145" s="353"/>
      <c r="D145" s="353"/>
      <c r="E145" s="355"/>
      <c r="F145" s="385"/>
      <c r="G145" s="353"/>
      <c r="H145" s="353"/>
      <c r="I145" s="353"/>
      <c r="J145" s="353"/>
      <c r="K145" s="353"/>
      <c r="L145" s="353"/>
      <c r="M145" s="353"/>
      <c r="N145" s="353"/>
      <c r="O145" s="353"/>
      <c r="P145" s="353"/>
      <c r="Q145" s="353"/>
      <c r="R145" s="353"/>
      <c r="S145" s="353"/>
      <c r="T145" s="353"/>
      <c r="U145" s="353"/>
      <c r="V145" s="353"/>
      <c r="W145" s="353"/>
      <c r="X145" s="353"/>
      <c r="Y145" s="353"/>
      <c r="Z145" s="353"/>
    </row>
    <row r="146" spans="1:26" x14ac:dyDescent="0.35">
      <c r="A146" s="373"/>
      <c r="B146" s="354"/>
      <c r="C146" s="353"/>
      <c r="D146" s="353"/>
      <c r="E146" s="355"/>
      <c r="F146" s="385"/>
      <c r="G146" s="353"/>
      <c r="H146" s="353"/>
      <c r="I146" s="353"/>
      <c r="J146" s="353"/>
      <c r="K146" s="353"/>
      <c r="L146" s="353"/>
      <c r="M146" s="353"/>
      <c r="N146" s="353"/>
      <c r="O146" s="353"/>
      <c r="P146" s="353"/>
      <c r="Q146" s="353"/>
      <c r="R146" s="353"/>
      <c r="S146" s="353"/>
      <c r="T146" s="353"/>
      <c r="U146" s="353"/>
      <c r="V146" s="353"/>
      <c r="W146" s="353"/>
      <c r="X146" s="353"/>
      <c r="Y146" s="353"/>
      <c r="Z146" s="353"/>
    </row>
    <row r="147" spans="1:26" x14ac:dyDescent="0.35">
      <c r="A147" s="373"/>
      <c r="B147" s="354"/>
      <c r="C147" s="353"/>
      <c r="D147" s="353"/>
      <c r="E147" s="355"/>
      <c r="F147" s="385"/>
      <c r="G147" s="353"/>
      <c r="H147" s="353"/>
      <c r="I147" s="353"/>
      <c r="J147" s="353"/>
      <c r="K147" s="353"/>
      <c r="L147" s="353"/>
      <c r="M147" s="353"/>
      <c r="N147" s="353"/>
      <c r="O147" s="353"/>
      <c r="P147" s="353"/>
      <c r="Q147" s="353"/>
      <c r="R147" s="353"/>
      <c r="S147" s="353"/>
      <c r="T147" s="353"/>
      <c r="U147" s="353"/>
      <c r="V147" s="353"/>
      <c r="W147" s="353"/>
      <c r="X147" s="353"/>
      <c r="Y147" s="353"/>
      <c r="Z147" s="353"/>
    </row>
    <row r="148" spans="1:26" x14ac:dyDescent="0.35">
      <c r="A148" s="373"/>
      <c r="B148" s="354"/>
      <c r="C148" s="353"/>
      <c r="D148" s="353"/>
      <c r="E148" s="355"/>
      <c r="F148" s="385"/>
      <c r="G148" s="353"/>
      <c r="H148" s="353"/>
      <c r="I148" s="353"/>
      <c r="J148" s="353"/>
      <c r="K148" s="353"/>
      <c r="L148" s="353"/>
      <c r="M148" s="353"/>
      <c r="N148" s="353"/>
      <c r="O148" s="353"/>
      <c r="P148" s="353"/>
      <c r="Q148" s="353"/>
      <c r="R148" s="353"/>
      <c r="S148" s="353"/>
      <c r="T148" s="353"/>
      <c r="U148" s="353"/>
      <c r="V148" s="353"/>
      <c r="W148" s="353"/>
      <c r="X148" s="353"/>
      <c r="Y148" s="353"/>
      <c r="Z148" s="353"/>
    </row>
    <row r="149" spans="1:26" x14ac:dyDescent="0.35">
      <c r="A149" s="373"/>
      <c r="B149" s="354"/>
      <c r="C149" s="353"/>
      <c r="D149" s="353"/>
      <c r="E149" s="355"/>
      <c r="F149" s="385"/>
      <c r="G149" s="353"/>
      <c r="H149" s="353"/>
      <c r="I149" s="353"/>
      <c r="J149" s="353"/>
      <c r="K149" s="353"/>
      <c r="L149" s="353"/>
      <c r="M149" s="353"/>
      <c r="N149" s="353"/>
      <c r="O149" s="353"/>
      <c r="P149" s="353"/>
      <c r="Q149" s="353"/>
      <c r="R149" s="353"/>
      <c r="S149" s="353"/>
      <c r="T149" s="353"/>
      <c r="U149" s="353"/>
      <c r="V149" s="353"/>
      <c r="W149" s="353"/>
      <c r="X149" s="353"/>
      <c r="Y149" s="353"/>
      <c r="Z149" s="353"/>
    </row>
    <row r="150" spans="1:26" x14ac:dyDescent="0.35">
      <c r="A150" s="373"/>
      <c r="B150" s="354"/>
      <c r="C150" s="353"/>
      <c r="D150" s="353"/>
      <c r="E150" s="355"/>
      <c r="F150" s="385"/>
      <c r="G150" s="353"/>
      <c r="H150" s="353"/>
      <c r="I150" s="353"/>
      <c r="J150" s="353"/>
      <c r="K150" s="353"/>
      <c r="L150" s="353"/>
      <c r="M150" s="353"/>
      <c r="N150" s="353"/>
      <c r="O150" s="353"/>
      <c r="P150" s="353"/>
      <c r="Q150" s="353"/>
      <c r="R150" s="353"/>
      <c r="S150" s="353"/>
      <c r="T150" s="353"/>
      <c r="U150" s="353"/>
      <c r="V150" s="353"/>
      <c r="W150" s="353"/>
      <c r="X150" s="353"/>
      <c r="Y150" s="353"/>
      <c r="Z150" s="353"/>
    </row>
    <row r="151" spans="1:26" x14ac:dyDescent="0.35">
      <c r="A151" s="373"/>
      <c r="B151" s="354"/>
      <c r="C151" s="353"/>
      <c r="D151" s="353"/>
      <c r="E151" s="355"/>
      <c r="F151" s="385"/>
      <c r="G151" s="353"/>
      <c r="H151" s="353"/>
      <c r="I151" s="353"/>
      <c r="J151" s="353"/>
      <c r="K151" s="353"/>
      <c r="L151" s="353"/>
      <c r="M151" s="353"/>
      <c r="N151" s="353"/>
      <c r="O151" s="353"/>
      <c r="P151" s="353"/>
      <c r="Q151" s="353"/>
      <c r="R151" s="353"/>
      <c r="S151" s="353"/>
      <c r="T151" s="353"/>
      <c r="U151" s="353"/>
      <c r="V151" s="353"/>
      <c r="W151" s="353"/>
      <c r="X151" s="353"/>
      <c r="Y151" s="353"/>
      <c r="Z151" s="353"/>
    </row>
    <row r="152" spans="1:26" x14ac:dyDescent="0.35">
      <c r="A152" s="373"/>
      <c r="B152" s="354"/>
      <c r="C152" s="353"/>
      <c r="D152" s="353"/>
      <c r="E152" s="355"/>
      <c r="F152" s="385"/>
      <c r="G152" s="353"/>
      <c r="H152" s="353"/>
      <c r="I152" s="353"/>
      <c r="J152" s="353"/>
      <c r="K152" s="353"/>
      <c r="L152" s="353"/>
      <c r="M152" s="353"/>
      <c r="N152" s="353"/>
      <c r="O152" s="353"/>
      <c r="P152" s="353"/>
      <c r="Q152" s="353"/>
      <c r="R152" s="353"/>
      <c r="S152" s="353"/>
      <c r="T152" s="353"/>
      <c r="U152" s="353"/>
      <c r="V152" s="353"/>
      <c r="W152" s="353"/>
      <c r="X152" s="353"/>
      <c r="Y152" s="353"/>
      <c r="Z152" s="353"/>
    </row>
    <row r="153" spans="1:26" x14ac:dyDescent="0.35">
      <c r="A153" s="373"/>
      <c r="B153" s="354"/>
      <c r="C153" s="353"/>
      <c r="D153" s="353"/>
      <c r="E153" s="355"/>
      <c r="F153" s="385"/>
      <c r="G153" s="353"/>
      <c r="H153" s="353"/>
      <c r="I153" s="353"/>
      <c r="J153" s="353"/>
      <c r="K153" s="353"/>
      <c r="L153" s="353"/>
      <c r="M153" s="353"/>
      <c r="N153" s="353"/>
      <c r="O153" s="353"/>
      <c r="P153" s="353"/>
      <c r="Q153" s="353"/>
      <c r="R153" s="353"/>
      <c r="S153" s="353"/>
      <c r="T153" s="353"/>
      <c r="U153" s="353"/>
      <c r="V153" s="353"/>
      <c r="W153" s="353"/>
      <c r="X153" s="353"/>
      <c r="Y153" s="353"/>
      <c r="Z153" s="353"/>
    </row>
    <row r="154" spans="1:26" x14ac:dyDescent="0.35">
      <c r="A154" s="373"/>
      <c r="B154" s="354"/>
      <c r="C154" s="353"/>
      <c r="D154" s="353"/>
      <c r="E154" s="355"/>
      <c r="F154" s="385"/>
      <c r="G154" s="353"/>
      <c r="H154" s="353"/>
      <c r="I154" s="353"/>
      <c r="J154" s="353"/>
      <c r="K154" s="353"/>
      <c r="L154" s="353"/>
      <c r="M154" s="353"/>
      <c r="N154" s="353"/>
      <c r="O154" s="353"/>
      <c r="P154" s="353"/>
      <c r="Q154" s="353"/>
      <c r="R154" s="353"/>
      <c r="S154" s="353"/>
      <c r="T154" s="353"/>
      <c r="U154" s="353"/>
      <c r="V154" s="353"/>
      <c r="W154" s="353"/>
      <c r="X154" s="353"/>
      <c r="Y154" s="353"/>
      <c r="Z154" s="353"/>
    </row>
    <row r="155" spans="1:26" x14ac:dyDescent="0.35">
      <c r="A155" s="373"/>
      <c r="B155" s="354"/>
      <c r="C155" s="353"/>
      <c r="D155" s="353"/>
      <c r="E155" s="355"/>
      <c r="F155" s="385"/>
      <c r="G155" s="353"/>
      <c r="H155" s="353"/>
      <c r="I155" s="353"/>
      <c r="J155" s="353"/>
      <c r="K155" s="353"/>
      <c r="L155" s="353"/>
      <c r="M155" s="353"/>
      <c r="N155" s="353"/>
      <c r="O155" s="353"/>
      <c r="P155" s="353"/>
      <c r="Q155" s="353"/>
      <c r="R155" s="353"/>
      <c r="S155" s="353"/>
      <c r="T155" s="353"/>
      <c r="U155" s="353"/>
      <c r="V155" s="353"/>
      <c r="W155" s="353"/>
      <c r="X155" s="353"/>
      <c r="Y155" s="353"/>
      <c r="Z155" s="353"/>
    </row>
    <row r="156" spans="1:26" x14ac:dyDescent="0.35">
      <c r="A156" s="373"/>
      <c r="B156" s="354"/>
      <c r="C156" s="353"/>
      <c r="D156" s="353"/>
      <c r="E156" s="355"/>
      <c r="F156" s="385"/>
      <c r="G156" s="353"/>
      <c r="H156" s="353"/>
      <c r="I156" s="353"/>
      <c r="J156" s="353"/>
      <c r="K156" s="353"/>
      <c r="L156" s="353"/>
      <c r="M156" s="353"/>
      <c r="N156" s="353"/>
      <c r="O156" s="353"/>
      <c r="P156" s="353"/>
      <c r="Q156" s="353"/>
      <c r="R156" s="353"/>
      <c r="S156" s="353"/>
      <c r="T156" s="353"/>
      <c r="U156" s="353"/>
      <c r="V156" s="353"/>
      <c r="W156" s="353"/>
      <c r="X156" s="353"/>
      <c r="Y156" s="353"/>
      <c r="Z156" s="353"/>
    </row>
    <row r="157" spans="1:26" x14ac:dyDescent="0.35">
      <c r="A157" s="373"/>
      <c r="B157" s="354"/>
      <c r="C157" s="353"/>
      <c r="D157" s="353"/>
      <c r="E157" s="355"/>
      <c r="F157" s="385"/>
      <c r="G157" s="353"/>
      <c r="H157" s="353"/>
      <c r="I157" s="353"/>
      <c r="J157" s="353"/>
      <c r="K157" s="353"/>
      <c r="L157" s="353"/>
      <c r="M157" s="353"/>
      <c r="N157" s="353"/>
      <c r="O157" s="353"/>
      <c r="P157" s="353"/>
      <c r="Q157" s="353"/>
      <c r="R157" s="353"/>
      <c r="S157" s="353"/>
      <c r="T157" s="353"/>
      <c r="U157" s="353"/>
      <c r="V157" s="353"/>
      <c r="W157" s="353"/>
      <c r="X157" s="353"/>
      <c r="Y157" s="353"/>
      <c r="Z157" s="353"/>
    </row>
    <row r="158" spans="1:26" x14ac:dyDescent="0.35">
      <c r="A158" s="373"/>
      <c r="B158" s="354"/>
      <c r="C158" s="353"/>
      <c r="D158" s="353"/>
      <c r="E158" s="355"/>
      <c r="F158" s="385"/>
      <c r="G158" s="353"/>
      <c r="H158" s="353"/>
      <c r="I158" s="353"/>
      <c r="J158" s="353"/>
      <c r="K158" s="353"/>
      <c r="L158" s="353"/>
      <c r="M158" s="353"/>
      <c r="N158" s="353"/>
      <c r="O158" s="353"/>
      <c r="P158" s="353"/>
      <c r="Q158" s="353"/>
      <c r="R158" s="353"/>
      <c r="S158" s="353"/>
      <c r="T158" s="353"/>
      <c r="U158" s="353"/>
      <c r="V158" s="353"/>
      <c r="W158" s="353"/>
      <c r="X158" s="353"/>
      <c r="Y158" s="353"/>
      <c r="Z158" s="353"/>
    </row>
    <row r="159" spans="1:26" x14ac:dyDescent="0.35">
      <c r="A159" s="373"/>
      <c r="B159" s="354"/>
      <c r="C159" s="353"/>
      <c r="D159" s="353"/>
      <c r="E159" s="355"/>
      <c r="F159" s="385"/>
      <c r="G159" s="353"/>
      <c r="H159" s="353"/>
      <c r="I159" s="353"/>
      <c r="J159" s="353"/>
      <c r="K159" s="353"/>
      <c r="L159" s="353"/>
      <c r="M159" s="353"/>
      <c r="N159" s="353"/>
      <c r="O159" s="353"/>
      <c r="P159" s="353"/>
      <c r="Q159" s="353"/>
      <c r="R159" s="353"/>
      <c r="S159" s="353"/>
      <c r="T159" s="353"/>
      <c r="U159" s="353"/>
      <c r="V159" s="353"/>
      <c r="W159" s="353"/>
      <c r="X159" s="353"/>
      <c r="Y159" s="353"/>
      <c r="Z159" s="353"/>
    </row>
    <row r="160" spans="1:26" x14ac:dyDescent="0.35">
      <c r="A160" s="373"/>
      <c r="B160" s="354"/>
      <c r="C160" s="353"/>
      <c r="D160" s="353"/>
      <c r="E160" s="355"/>
      <c r="F160" s="385"/>
      <c r="G160" s="353"/>
      <c r="H160" s="353"/>
      <c r="I160" s="353"/>
      <c r="J160" s="353"/>
      <c r="K160" s="353"/>
      <c r="L160" s="353"/>
      <c r="M160" s="353"/>
      <c r="N160" s="353"/>
      <c r="O160" s="353"/>
      <c r="P160" s="353"/>
      <c r="Q160" s="353"/>
      <c r="R160" s="353"/>
      <c r="S160" s="353"/>
      <c r="T160" s="353"/>
      <c r="U160" s="353"/>
      <c r="V160" s="353"/>
      <c r="W160" s="353"/>
      <c r="X160" s="353"/>
      <c r="Y160" s="353"/>
      <c r="Z160" s="353"/>
    </row>
    <row r="161" spans="1:26" x14ac:dyDescent="0.35">
      <c r="A161" s="373"/>
      <c r="B161" s="354"/>
      <c r="C161" s="353"/>
      <c r="D161" s="353"/>
      <c r="E161" s="355"/>
      <c r="F161" s="385"/>
      <c r="G161" s="353"/>
      <c r="H161" s="353"/>
      <c r="I161" s="353"/>
      <c r="J161" s="353"/>
      <c r="K161" s="353"/>
      <c r="L161" s="353"/>
      <c r="M161" s="353"/>
      <c r="N161" s="353"/>
      <c r="O161" s="353"/>
      <c r="P161" s="353"/>
      <c r="Q161" s="353"/>
      <c r="R161" s="353"/>
      <c r="S161" s="353"/>
      <c r="T161" s="353"/>
      <c r="U161" s="353"/>
      <c r="V161" s="353"/>
      <c r="W161" s="353"/>
      <c r="X161" s="353"/>
      <c r="Y161" s="353"/>
      <c r="Z161" s="353"/>
    </row>
    <row r="162" spans="1:26" x14ac:dyDescent="0.35">
      <c r="A162" s="373"/>
      <c r="B162" s="354"/>
      <c r="C162" s="353"/>
      <c r="D162" s="353"/>
      <c r="E162" s="355"/>
      <c r="F162" s="385"/>
      <c r="G162" s="353"/>
      <c r="H162" s="353"/>
      <c r="I162" s="353"/>
      <c r="J162" s="353"/>
      <c r="K162" s="353"/>
      <c r="L162" s="353"/>
      <c r="M162" s="353"/>
      <c r="N162" s="353"/>
      <c r="O162" s="353"/>
      <c r="P162" s="353"/>
      <c r="Q162" s="353"/>
      <c r="R162" s="353"/>
      <c r="S162" s="353"/>
      <c r="T162" s="353"/>
      <c r="U162" s="353"/>
      <c r="V162" s="353"/>
      <c r="W162" s="353"/>
      <c r="X162" s="353"/>
      <c r="Y162" s="353"/>
      <c r="Z162" s="353"/>
    </row>
    <row r="163" spans="1:26" x14ac:dyDescent="0.35">
      <c r="A163" s="373"/>
      <c r="B163" s="354"/>
      <c r="C163" s="353"/>
      <c r="D163" s="353"/>
      <c r="E163" s="355"/>
      <c r="F163" s="385"/>
      <c r="G163" s="353"/>
      <c r="H163" s="353"/>
      <c r="I163" s="353"/>
      <c r="J163" s="353"/>
      <c r="K163" s="353"/>
      <c r="L163" s="353"/>
      <c r="M163" s="353"/>
      <c r="N163" s="353"/>
      <c r="O163" s="353"/>
      <c r="P163" s="353"/>
      <c r="Q163" s="353"/>
      <c r="R163" s="353"/>
      <c r="S163" s="353"/>
      <c r="T163" s="353"/>
      <c r="U163" s="353"/>
      <c r="V163" s="353"/>
      <c r="W163" s="353"/>
      <c r="X163" s="353"/>
      <c r="Y163" s="353"/>
      <c r="Z163" s="353"/>
    </row>
    <row r="164" spans="1:26" x14ac:dyDescent="0.35">
      <c r="A164" s="373"/>
      <c r="B164" s="354"/>
      <c r="C164" s="353"/>
      <c r="D164" s="353"/>
      <c r="E164" s="355"/>
      <c r="F164" s="385"/>
      <c r="G164" s="353"/>
      <c r="H164" s="353"/>
      <c r="I164" s="353"/>
      <c r="J164" s="353"/>
      <c r="K164" s="353"/>
      <c r="L164" s="353"/>
      <c r="M164" s="353"/>
      <c r="N164" s="353"/>
      <c r="O164" s="353"/>
      <c r="P164" s="353"/>
      <c r="Q164" s="353"/>
      <c r="R164" s="353"/>
      <c r="S164" s="353"/>
      <c r="T164" s="353"/>
      <c r="U164" s="353"/>
      <c r="V164" s="353"/>
      <c r="W164" s="353"/>
      <c r="X164" s="353"/>
      <c r="Y164" s="353"/>
      <c r="Z164" s="353"/>
    </row>
    <row r="165" spans="1:26" x14ac:dyDescent="0.35">
      <c r="A165" s="373"/>
      <c r="B165" s="354"/>
      <c r="C165" s="353"/>
      <c r="D165" s="353"/>
      <c r="E165" s="355"/>
      <c r="F165" s="385"/>
      <c r="G165" s="353"/>
      <c r="H165" s="353"/>
      <c r="I165" s="353"/>
      <c r="J165" s="353"/>
      <c r="K165" s="353"/>
      <c r="L165" s="353"/>
      <c r="M165" s="353"/>
      <c r="N165" s="353"/>
      <c r="O165" s="353"/>
      <c r="P165" s="353"/>
      <c r="Q165" s="353"/>
      <c r="R165" s="353"/>
      <c r="S165" s="353"/>
      <c r="T165" s="353"/>
      <c r="U165" s="353"/>
      <c r="V165" s="353"/>
      <c r="W165" s="353"/>
      <c r="X165" s="353"/>
      <c r="Y165" s="353"/>
      <c r="Z165" s="353"/>
    </row>
    <row r="166" spans="1:26" x14ac:dyDescent="0.35">
      <c r="A166" s="373"/>
      <c r="B166" s="354"/>
      <c r="C166" s="353"/>
      <c r="D166" s="353"/>
      <c r="E166" s="355"/>
      <c r="F166" s="385"/>
      <c r="G166" s="353"/>
      <c r="H166" s="353"/>
      <c r="I166" s="353"/>
      <c r="J166" s="353"/>
      <c r="K166" s="353"/>
      <c r="L166" s="353"/>
      <c r="M166" s="353"/>
      <c r="N166" s="353"/>
      <c r="O166" s="353"/>
      <c r="P166" s="353"/>
      <c r="Q166" s="353"/>
      <c r="R166" s="353"/>
      <c r="S166" s="353"/>
      <c r="T166" s="353"/>
      <c r="U166" s="353"/>
      <c r="V166" s="353"/>
      <c r="W166" s="353"/>
      <c r="X166" s="353"/>
      <c r="Y166" s="353"/>
      <c r="Z166" s="353"/>
    </row>
    <row r="167" spans="1:26" x14ac:dyDescent="0.35">
      <c r="A167" s="373"/>
      <c r="B167" s="354"/>
      <c r="C167" s="353"/>
      <c r="D167" s="353"/>
      <c r="E167" s="355"/>
      <c r="F167" s="385"/>
      <c r="G167" s="353"/>
      <c r="H167" s="353"/>
      <c r="I167" s="353"/>
      <c r="J167" s="353"/>
      <c r="K167" s="353"/>
      <c r="L167" s="353"/>
      <c r="M167" s="353"/>
      <c r="N167" s="353"/>
      <c r="O167" s="353"/>
      <c r="P167" s="353"/>
      <c r="Q167" s="353"/>
      <c r="R167" s="353"/>
      <c r="S167" s="353"/>
      <c r="T167" s="353"/>
      <c r="U167" s="353"/>
      <c r="V167" s="353"/>
      <c r="W167" s="353"/>
      <c r="X167" s="353"/>
      <c r="Y167" s="353"/>
      <c r="Z167" s="353"/>
    </row>
    <row r="168" spans="1:26" x14ac:dyDescent="0.35">
      <c r="A168" s="373"/>
      <c r="B168" s="354"/>
      <c r="C168" s="353"/>
      <c r="D168" s="353"/>
      <c r="E168" s="355"/>
      <c r="F168" s="385"/>
      <c r="G168" s="353"/>
      <c r="H168" s="353"/>
      <c r="I168" s="353"/>
      <c r="J168" s="353"/>
      <c r="K168" s="353"/>
      <c r="L168" s="353"/>
      <c r="M168" s="353"/>
      <c r="N168" s="353"/>
      <c r="O168" s="353"/>
      <c r="P168" s="353"/>
      <c r="Q168" s="353"/>
      <c r="R168" s="353"/>
      <c r="S168" s="353"/>
      <c r="T168" s="353"/>
      <c r="U168" s="353"/>
      <c r="V168" s="353"/>
      <c r="W168" s="353"/>
      <c r="X168" s="353"/>
      <c r="Y168" s="353"/>
      <c r="Z168" s="353"/>
    </row>
    <row r="169" spans="1:26" x14ac:dyDescent="0.35">
      <c r="A169" s="373"/>
      <c r="B169" s="354"/>
      <c r="C169" s="353"/>
      <c r="D169" s="353"/>
      <c r="E169" s="355"/>
      <c r="F169" s="385"/>
      <c r="G169" s="353"/>
      <c r="H169" s="353"/>
      <c r="I169" s="353"/>
      <c r="J169" s="353"/>
      <c r="K169" s="353"/>
      <c r="L169" s="353"/>
      <c r="M169" s="353"/>
      <c r="N169" s="353"/>
      <c r="O169" s="353"/>
      <c r="P169" s="353"/>
      <c r="Q169" s="353"/>
      <c r="R169" s="353"/>
      <c r="S169" s="353"/>
      <c r="T169" s="353"/>
      <c r="U169" s="353"/>
      <c r="V169" s="353"/>
      <c r="W169" s="353"/>
      <c r="X169" s="353"/>
      <c r="Y169" s="353"/>
      <c r="Z169" s="353"/>
    </row>
    <row r="170" spans="1:26" x14ac:dyDescent="0.35">
      <c r="A170" s="373"/>
      <c r="B170" s="354"/>
      <c r="C170" s="353"/>
      <c r="D170" s="353"/>
      <c r="E170" s="355"/>
      <c r="F170" s="385"/>
      <c r="G170" s="353"/>
      <c r="H170" s="353"/>
      <c r="I170" s="353"/>
      <c r="J170" s="353"/>
      <c r="K170" s="353"/>
      <c r="L170" s="353"/>
      <c r="M170" s="353"/>
      <c r="N170" s="353"/>
      <c r="O170" s="353"/>
      <c r="P170" s="353"/>
      <c r="Q170" s="353"/>
      <c r="R170" s="353"/>
      <c r="S170" s="353"/>
      <c r="T170" s="353"/>
      <c r="U170" s="353"/>
      <c r="V170" s="353"/>
      <c r="W170" s="353"/>
      <c r="X170" s="353"/>
      <c r="Y170" s="353"/>
      <c r="Z170" s="353"/>
    </row>
    <row r="171" spans="1:26" x14ac:dyDescent="0.35">
      <c r="A171" s="373"/>
      <c r="B171" s="354"/>
      <c r="C171" s="353"/>
      <c r="D171" s="353"/>
      <c r="E171" s="355"/>
      <c r="F171" s="385"/>
      <c r="G171" s="353"/>
      <c r="H171" s="353"/>
      <c r="I171" s="353"/>
      <c r="J171" s="353"/>
      <c r="K171" s="353"/>
      <c r="L171" s="353"/>
      <c r="M171" s="353"/>
      <c r="N171" s="353"/>
      <c r="O171" s="353"/>
      <c r="P171" s="353"/>
      <c r="Q171" s="353"/>
      <c r="R171" s="353"/>
      <c r="S171" s="353"/>
      <c r="T171" s="353"/>
      <c r="U171" s="353"/>
      <c r="V171" s="353"/>
      <c r="W171" s="353"/>
      <c r="X171" s="353"/>
      <c r="Y171" s="353"/>
      <c r="Z171" s="353"/>
    </row>
    <row r="172" spans="1:26" x14ac:dyDescent="0.35">
      <c r="A172" s="373"/>
      <c r="B172" s="354"/>
      <c r="C172" s="353"/>
      <c r="D172" s="353"/>
      <c r="E172" s="355"/>
      <c r="F172" s="385"/>
      <c r="G172" s="353"/>
      <c r="H172" s="353"/>
      <c r="I172" s="353"/>
      <c r="J172" s="353"/>
      <c r="K172" s="353"/>
      <c r="L172" s="353"/>
      <c r="M172" s="353"/>
      <c r="N172" s="353"/>
      <c r="O172" s="353"/>
      <c r="P172" s="353"/>
      <c r="Q172" s="353"/>
      <c r="R172" s="353"/>
      <c r="S172" s="353"/>
      <c r="T172" s="353"/>
      <c r="U172" s="353"/>
      <c r="V172" s="353"/>
      <c r="W172" s="353"/>
      <c r="X172" s="353"/>
      <c r="Y172" s="353"/>
      <c r="Z172" s="353"/>
    </row>
    <row r="173" spans="1:26" x14ac:dyDescent="0.35">
      <c r="A173" s="373"/>
      <c r="B173" s="354"/>
      <c r="C173" s="353"/>
      <c r="D173" s="353"/>
      <c r="E173" s="355"/>
      <c r="F173" s="385"/>
      <c r="G173" s="353"/>
      <c r="H173" s="353"/>
      <c r="I173" s="353"/>
      <c r="J173" s="353"/>
      <c r="K173" s="353"/>
      <c r="L173" s="353"/>
      <c r="M173" s="353"/>
      <c r="N173" s="353"/>
      <c r="O173" s="353"/>
      <c r="P173" s="353"/>
      <c r="Q173" s="353"/>
      <c r="R173" s="353"/>
      <c r="S173" s="353"/>
      <c r="T173" s="353"/>
      <c r="U173" s="353"/>
      <c r="V173" s="353"/>
      <c r="W173" s="353"/>
      <c r="X173" s="353"/>
      <c r="Y173" s="353"/>
      <c r="Z173" s="353"/>
    </row>
    <row r="174" spans="1:26" x14ac:dyDescent="0.35">
      <c r="A174" s="373"/>
      <c r="B174" s="354"/>
      <c r="C174" s="353"/>
      <c r="D174" s="353"/>
      <c r="E174" s="355"/>
      <c r="F174" s="385"/>
      <c r="G174" s="353"/>
      <c r="H174" s="353"/>
      <c r="I174" s="353"/>
      <c r="J174" s="353"/>
      <c r="K174" s="353"/>
      <c r="L174" s="353"/>
      <c r="M174" s="353"/>
      <c r="N174" s="353"/>
      <c r="O174" s="353"/>
      <c r="P174" s="353"/>
      <c r="Q174" s="353"/>
      <c r="R174" s="353"/>
      <c r="S174" s="353"/>
      <c r="T174" s="353"/>
      <c r="U174" s="353"/>
      <c r="V174" s="353"/>
      <c r="W174" s="353"/>
      <c r="X174" s="353"/>
      <c r="Y174" s="353"/>
      <c r="Z174" s="353"/>
    </row>
    <row r="175" spans="1:26" x14ac:dyDescent="0.35">
      <c r="A175" s="373"/>
      <c r="B175" s="354"/>
      <c r="C175" s="353"/>
      <c r="D175" s="353"/>
      <c r="E175" s="355"/>
      <c r="F175" s="385"/>
      <c r="G175" s="353"/>
      <c r="H175" s="353"/>
      <c r="I175" s="353"/>
      <c r="J175" s="353"/>
      <c r="K175" s="353"/>
      <c r="L175" s="353"/>
      <c r="M175" s="353"/>
      <c r="N175" s="353"/>
      <c r="O175" s="353"/>
      <c r="P175" s="353"/>
      <c r="Q175" s="353"/>
      <c r="R175" s="353"/>
      <c r="S175" s="353"/>
      <c r="T175" s="353"/>
      <c r="U175" s="353"/>
      <c r="V175" s="353"/>
      <c r="W175" s="353"/>
      <c r="X175" s="353"/>
      <c r="Y175" s="353"/>
      <c r="Z175" s="353"/>
    </row>
    <row r="176" spans="1:26" x14ac:dyDescent="0.35">
      <c r="A176" s="373"/>
      <c r="B176" s="354"/>
      <c r="C176" s="353"/>
      <c r="D176" s="353"/>
      <c r="E176" s="355"/>
      <c r="F176" s="385"/>
      <c r="G176" s="353"/>
      <c r="H176" s="353"/>
      <c r="I176" s="353"/>
      <c r="J176" s="353"/>
      <c r="K176" s="353"/>
      <c r="L176" s="353"/>
      <c r="M176" s="353"/>
      <c r="N176" s="353"/>
      <c r="O176" s="353"/>
      <c r="P176" s="353"/>
      <c r="Q176" s="353"/>
      <c r="R176" s="353"/>
      <c r="S176" s="353"/>
      <c r="T176" s="353"/>
      <c r="U176" s="353"/>
      <c r="V176" s="353"/>
      <c r="W176" s="353"/>
      <c r="X176" s="353"/>
      <c r="Y176" s="353"/>
      <c r="Z176" s="353"/>
    </row>
    <row r="177" spans="1:26" x14ac:dyDescent="0.35">
      <c r="A177" s="373"/>
      <c r="B177" s="354"/>
      <c r="C177" s="353"/>
      <c r="D177" s="353"/>
      <c r="E177" s="355"/>
      <c r="F177" s="385"/>
      <c r="G177" s="353"/>
      <c r="H177" s="353"/>
      <c r="I177" s="353"/>
      <c r="J177" s="353"/>
      <c r="K177" s="353"/>
      <c r="L177" s="353"/>
      <c r="M177" s="353"/>
      <c r="N177" s="353"/>
      <c r="O177" s="353"/>
      <c r="P177" s="353"/>
      <c r="Q177" s="353"/>
      <c r="R177" s="353"/>
      <c r="S177" s="353"/>
      <c r="T177" s="353"/>
      <c r="U177" s="353"/>
      <c r="V177" s="353"/>
      <c r="W177" s="353"/>
      <c r="X177" s="353"/>
      <c r="Y177" s="353"/>
      <c r="Z177" s="353"/>
    </row>
    <row r="178" spans="1:26" x14ac:dyDescent="0.35">
      <c r="A178" s="373"/>
      <c r="B178" s="354"/>
      <c r="C178" s="353"/>
      <c r="D178" s="353"/>
      <c r="E178" s="355"/>
      <c r="F178" s="385"/>
      <c r="G178" s="353"/>
      <c r="H178" s="353"/>
      <c r="I178" s="353"/>
      <c r="J178" s="353"/>
      <c r="K178" s="353"/>
      <c r="L178" s="353"/>
      <c r="M178" s="353"/>
      <c r="N178" s="353"/>
      <c r="O178" s="353"/>
      <c r="P178" s="353"/>
      <c r="Q178" s="353"/>
      <c r="R178" s="353"/>
      <c r="S178" s="353"/>
      <c r="T178" s="353"/>
      <c r="U178" s="353"/>
      <c r="V178" s="353"/>
      <c r="W178" s="353"/>
      <c r="X178" s="353"/>
      <c r="Y178" s="353"/>
      <c r="Z178" s="353"/>
    </row>
    <row r="179" spans="1:26" x14ac:dyDescent="0.35">
      <c r="A179" s="373"/>
      <c r="B179" s="354"/>
      <c r="C179" s="353"/>
      <c r="D179" s="353"/>
      <c r="E179" s="355"/>
      <c r="F179" s="385"/>
      <c r="G179" s="353"/>
      <c r="H179" s="353"/>
      <c r="I179" s="353"/>
      <c r="J179" s="353"/>
      <c r="K179" s="353"/>
      <c r="L179" s="353"/>
      <c r="M179" s="353"/>
      <c r="N179" s="353"/>
      <c r="O179" s="353"/>
      <c r="P179" s="353"/>
      <c r="Q179" s="353"/>
      <c r="R179" s="353"/>
      <c r="S179" s="353"/>
      <c r="T179" s="353"/>
      <c r="U179" s="353"/>
      <c r="V179" s="353"/>
      <c r="W179" s="353"/>
      <c r="X179" s="353"/>
      <c r="Y179" s="353"/>
      <c r="Z179" s="353"/>
    </row>
    <row r="180" spans="1:26" x14ac:dyDescent="0.35">
      <c r="A180" s="373"/>
      <c r="B180" s="354"/>
      <c r="C180" s="353"/>
      <c r="D180" s="353"/>
      <c r="E180" s="355"/>
      <c r="F180" s="385"/>
      <c r="G180" s="353"/>
      <c r="H180" s="353"/>
      <c r="I180" s="353"/>
      <c r="J180" s="353"/>
      <c r="K180" s="353"/>
      <c r="L180" s="353"/>
      <c r="M180" s="353"/>
      <c r="N180" s="353"/>
      <c r="O180" s="353"/>
      <c r="P180" s="353"/>
      <c r="Q180" s="353"/>
      <c r="R180" s="353"/>
      <c r="S180" s="353"/>
      <c r="T180" s="353"/>
      <c r="U180" s="353"/>
      <c r="V180" s="353"/>
      <c r="W180" s="353"/>
      <c r="X180" s="353"/>
      <c r="Y180" s="353"/>
      <c r="Z180" s="353"/>
    </row>
    <row r="181" spans="1:26" x14ac:dyDescent="0.35">
      <c r="A181" s="373"/>
      <c r="B181" s="354"/>
      <c r="C181" s="353"/>
      <c r="D181" s="353"/>
      <c r="E181" s="355"/>
      <c r="F181" s="385"/>
      <c r="G181" s="353"/>
      <c r="H181" s="353"/>
      <c r="I181" s="353"/>
      <c r="J181" s="353"/>
      <c r="K181" s="353"/>
      <c r="L181" s="353"/>
      <c r="M181" s="353"/>
      <c r="N181" s="353"/>
      <c r="O181" s="353"/>
      <c r="P181" s="353"/>
      <c r="Q181" s="353"/>
      <c r="R181" s="353"/>
      <c r="S181" s="353"/>
      <c r="T181" s="353"/>
      <c r="U181" s="353"/>
      <c r="V181" s="353"/>
      <c r="W181" s="353"/>
      <c r="X181" s="353"/>
      <c r="Y181" s="353"/>
      <c r="Z181" s="353"/>
    </row>
    <row r="182" spans="1:26" x14ac:dyDescent="0.35">
      <c r="A182" s="373"/>
      <c r="B182" s="354"/>
      <c r="C182" s="353"/>
      <c r="D182" s="353"/>
      <c r="E182" s="355"/>
      <c r="F182" s="385"/>
      <c r="G182" s="353"/>
      <c r="H182" s="353"/>
      <c r="I182" s="353"/>
      <c r="J182" s="353"/>
      <c r="K182" s="353"/>
      <c r="L182" s="353"/>
      <c r="M182" s="353"/>
      <c r="N182" s="353"/>
      <c r="O182" s="353"/>
      <c r="P182" s="353"/>
      <c r="Q182" s="353"/>
      <c r="R182" s="353"/>
      <c r="S182" s="353"/>
      <c r="T182" s="353"/>
      <c r="U182" s="353"/>
      <c r="V182" s="353"/>
      <c r="W182" s="353"/>
      <c r="X182" s="353"/>
      <c r="Y182" s="353"/>
      <c r="Z182" s="353"/>
    </row>
    <row r="183" spans="1:26" x14ac:dyDescent="0.35">
      <c r="A183" s="373"/>
      <c r="B183" s="354"/>
      <c r="C183" s="353"/>
      <c r="D183" s="353"/>
      <c r="E183" s="355"/>
      <c r="F183" s="385"/>
      <c r="G183" s="353"/>
      <c r="H183" s="353"/>
      <c r="I183" s="353"/>
      <c r="J183" s="353"/>
      <c r="K183" s="353"/>
      <c r="L183" s="353"/>
      <c r="M183" s="353"/>
      <c r="N183" s="353"/>
      <c r="O183" s="353"/>
      <c r="P183" s="353"/>
      <c r="Q183" s="353"/>
      <c r="R183" s="353"/>
      <c r="S183" s="353"/>
      <c r="T183" s="353"/>
      <c r="U183" s="353"/>
      <c r="V183" s="353"/>
      <c r="W183" s="353"/>
      <c r="X183" s="353"/>
      <c r="Y183" s="353"/>
      <c r="Z183" s="353"/>
    </row>
    <row r="184" spans="1:26" x14ac:dyDescent="0.35">
      <c r="A184" s="373"/>
      <c r="B184" s="354"/>
      <c r="C184" s="353"/>
      <c r="D184" s="353"/>
      <c r="E184" s="355"/>
      <c r="F184" s="385"/>
      <c r="G184" s="353"/>
      <c r="H184" s="353"/>
      <c r="I184" s="353"/>
      <c r="J184" s="353"/>
      <c r="K184" s="353"/>
      <c r="L184" s="353"/>
      <c r="M184" s="353"/>
      <c r="N184" s="353"/>
      <c r="O184" s="353"/>
      <c r="P184" s="353"/>
      <c r="Q184" s="353"/>
      <c r="R184" s="353"/>
      <c r="S184" s="353"/>
      <c r="T184" s="353"/>
      <c r="U184" s="353"/>
      <c r="V184" s="353"/>
      <c r="W184" s="353"/>
      <c r="X184" s="353"/>
      <c r="Y184" s="353"/>
      <c r="Z184" s="353"/>
    </row>
    <row r="185" spans="1:26" x14ac:dyDescent="0.35">
      <c r="A185" s="373"/>
      <c r="B185" s="354"/>
      <c r="C185" s="353"/>
      <c r="D185" s="353"/>
      <c r="E185" s="355"/>
      <c r="F185" s="385"/>
      <c r="G185" s="353"/>
      <c r="H185" s="353"/>
      <c r="I185" s="353"/>
      <c r="J185" s="353"/>
      <c r="K185" s="353"/>
      <c r="L185" s="353"/>
      <c r="M185" s="353"/>
      <c r="N185" s="353"/>
      <c r="O185" s="353"/>
      <c r="P185" s="353"/>
      <c r="Q185" s="353"/>
      <c r="R185" s="353"/>
      <c r="S185" s="353"/>
      <c r="T185" s="353"/>
      <c r="U185" s="353"/>
      <c r="V185" s="353"/>
      <c r="W185" s="353"/>
      <c r="X185" s="353"/>
      <c r="Y185" s="353"/>
      <c r="Z185" s="353"/>
    </row>
    <row r="186" spans="1:26" x14ac:dyDescent="0.35">
      <c r="A186" s="373"/>
      <c r="B186" s="354"/>
      <c r="C186" s="353"/>
      <c r="D186" s="353"/>
      <c r="E186" s="355"/>
      <c r="F186" s="385"/>
      <c r="G186" s="353"/>
      <c r="H186" s="353"/>
      <c r="I186" s="353"/>
      <c r="J186" s="353"/>
      <c r="K186" s="353"/>
      <c r="L186" s="353"/>
      <c r="M186" s="353"/>
      <c r="N186" s="353"/>
      <c r="O186" s="353"/>
      <c r="P186" s="353"/>
      <c r="Q186" s="353"/>
      <c r="R186" s="353"/>
      <c r="S186" s="353"/>
      <c r="T186" s="353"/>
      <c r="U186" s="353"/>
      <c r="V186" s="353"/>
      <c r="W186" s="353"/>
      <c r="X186" s="353"/>
      <c r="Y186" s="353"/>
      <c r="Z186" s="353"/>
    </row>
    <row r="187" spans="1:26" x14ac:dyDescent="0.35">
      <c r="A187" s="373"/>
      <c r="B187" s="354"/>
      <c r="C187" s="353"/>
      <c r="D187" s="353"/>
      <c r="E187" s="355"/>
      <c r="F187" s="385"/>
      <c r="G187" s="353"/>
      <c r="H187" s="353"/>
      <c r="I187" s="353"/>
      <c r="J187" s="353"/>
      <c r="K187" s="353"/>
      <c r="L187" s="353"/>
      <c r="M187" s="353"/>
      <c r="N187" s="353"/>
      <c r="O187" s="353"/>
      <c r="P187" s="353"/>
      <c r="Q187" s="353"/>
      <c r="R187" s="353"/>
      <c r="S187" s="353"/>
      <c r="T187" s="353"/>
      <c r="U187" s="353"/>
      <c r="V187" s="353"/>
      <c r="W187" s="353"/>
      <c r="X187" s="353"/>
      <c r="Y187" s="353"/>
      <c r="Z187" s="353"/>
    </row>
    <row r="188" spans="1:26" x14ac:dyDescent="0.35">
      <c r="A188" s="373"/>
      <c r="B188" s="354"/>
      <c r="C188" s="353"/>
      <c r="D188" s="353"/>
      <c r="E188" s="355"/>
      <c r="F188" s="385"/>
      <c r="G188" s="353"/>
      <c r="H188" s="353"/>
      <c r="I188" s="353"/>
      <c r="J188" s="353"/>
      <c r="K188" s="353"/>
      <c r="L188" s="353"/>
      <c r="M188" s="353"/>
      <c r="N188" s="353"/>
      <c r="O188" s="353"/>
      <c r="P188" s="353"/>
      <c r="Q188" s="353"/>
      <c r="R188" s="353"/>
      <c r="S188" s="353"/>
      <c r="T188" s="353"/>
      <c r="U188" s="353"/>
      <c r="V188" s="353"/>
      <c r="W188" s="353"/>
      <c r="X188" s="353"/>
      <c r="Y188" s="353"/>
      <c r="Z188" s="353"/>
    </row>
    <row r="189" spans="1:26" x14ac:dyDescent="0.35">
      <c r="A189" s="373"/>
      <c r="B189" s="354"/>
      <c r="C189" s="353"/>
      <c r="D189" s="353"/>
      <c r="E189" s="355"/>
      <c r="F189" s="385"/>
      <c r="G189" s="353"/>
      <c r="H189" s="353"/>
      <c r="I189" s="353"/>
      <c r="J189" s="353"/>
      <c r="K189" s="353"/>
      <c r="L189" s="353"/>
      <c r="M189" s="353"/>
      <c r="N189" s="353"/>
      <c r="O189" s="353"/>
      <c r="P189" s="353"/>
      <c r="Q189" s="353"/>
      <c r="R189" s="353"/>
      <c r="S189" s="353"/>
      <c r="T189" s="353"/>
      <c r="U189" s="353"/>
      <c r="V189" s="353"/>
      <c r="W189" s="353"/>
      <c r="X189" s="353"/>
      <c r="Y189" s="353"/>
      <c r="Z189" s="353"/>
    </row>
    <row r="190" spans="1:26" x14ac:dyDescent="0.35">
      <c r="A190" s="373"/>
      <c r="B190" s="354"/>
      <c r="C190" s="353"/>
      <c r="D190" s="353"/>
      <c r="E190" s="355"/>
      <c r="F190" s="385"/>
      <c r="G190" s="353"/>
      <c r="H190" s="353"/>
      <c r="I190" s="353"/>
      <c r="J190" s="353"/>
      <c r="K190" s="353"/>
      <c r="L190" s="353"/>
      <c r="M190" s="353"/>
      <c r="N190" s="353"/>
      <c r="O190" s="353"/>
      <c r="P190" s="353"/>
      <c r="Q190" s="353"/>
      <c r="R190" s="353"/>
      <c r="S190" s="353"/>
      <c r="T190" s="353"/>
      <c r="U190" s="353"/>
      <c r="V190" s="353"/>
      <c r="W190" s="353"/>
      <c r="X190" s="353"/>
      <c r="Y190" s="353"/>
      <c r="Z190" s="353"/>
    </row>
    <row r="191" spans="1:26" x14ac:dyDescent="0.35">
      <c r="A191" s="373"/>
      <c r="B191" s="354"/>
      <c r="C191" s="353"/>
      <c r="D191" s="353"/>
      <c r="E191" s="355"/>
      <c r="F191" s="385"/>
      <c r="G191" s="353"/>
      <c r="H191" s="353"/>
      <c r="I191" s="353"/>
      <c r="J191" s="353"/>
      <c r="K191" s="353"/>
      <c r="L191" s="353"/>
      <c r="M191" s="353"/>
      <c r="N191" s="353"/>
      <c r="O191" s="353"/>
      <c r="P191" s="353"/>
      <c r="Q191" s="353"/>
      <c r="R191" s="353"/>
      <c r="S191" s="353"/>
      <c r="T191" s="353"/>
      <c r="U191" s="353"/>
      <c r="V191" s="353"/>
      <c r="W191" s="353"/>
      <c r="X191" s="353"/>
      <c r="Y191" s="353"/>
      <c r="Z191" s="353"/>
    </row>
    <row r="192" spans="1:26" x14ac:dyDescent="0.35">
      <c r="A192" s="373"/>
      <c r="B192" s="354"/>
      <c r="C192" s="353"/>
      <c r="D192" s="353"/>
      <c r="E192" s="355"/>
      <c r="F192" s="385"/>
      <c r="G192" s="353"/>
      <c r="H192" s="353"/>
      <c r="I192" s="353"/>
      <c r="J192" s="353"/>
      <c r="K192" s="353"/>
      <c r="L192" s="353"/>
      <c r="M192" s="353"/>
      <c r="N192" s="353"/>
      <c r="O192" s="353"/>
      <c r="P192" s="353"/>
      <c r="Q192" s="353"/>
      <c r="R192" s="353"/>
      <c r="S192" s="353"/>
      <c r="T192" s="353"/>
      <c r="U192" s="353"/>
      <c r="V192" s="353"/>
      <c r="W192" s="353"/>
      <c r="X192" s="353"/>
      <c r="Y192" s="353"/>
      <c r="Z192" s="353"/>
    </row>
    <row r="193" spans="1:26" x14ac:dyDescent="0.35">
      <c r="A193" s="373"/>
      <c r="B193" s="354"/>
      <c r="C193" s="353"/>
      <c r="D193" s="353"/>
      <c r="E193" s="355"/>
      <c r="F193" s="385"/>
      <c r="G193" s="353"/>
      <c r="H193" s="353"/>
      <c r="I193" s="353"/>
      <c r="J193" s="353"/>
      <c r="K193" s="353"/>
      <c r="L193" s="353"/>
      <c r="M193" s="353"/>
      <c r="N193" s="353"/>
      <c r="O193" s="353"/>
      <c r="P193" s="353"/>
      <c r="Q193" s="353"/>
      <c r="R193" s="353"/>
      <c r="S193" s="353"/>
      <c r="T193" s="353"/>
      <c r="U193" s="353"/>
      <c r="V193" s="353"/>
      <c r="W193" s="353"/>
      <c r="X193" s="353"/>
      <c r="Y193" s="353"/>
      <c r="Z193" s="353"/>
    </row>
    <row r="194" spans="1:26" x14ac:dyDescent="0.35">
      <c r="A194" s="373"/>
      <c r="B194" s="354"/>
      <c r="C194" s="353"/>
      <c r="D194" s="353"/>
      <c r="E194" s="355"/>
      <c r="F194" s="385"/>
      <c r="G194" s="353"/>
      <c r="H194" s="353"/>
      <c r="I194" s="353"/>
      <c r="J194" s="353"/>
      <c r="K194" s="353"/>
      <c r="L194" s="353"/>
      <c r="M194" s="353"/>
      <c r="N194" s="353"/>
      <c r="O194" s="353"/>
      <c r="P194" s="353"/>
      <c r="Q194" s="353"/>
      <c r="R194" s="353"/>
      <c r="S194" s="353"/>
      <c r="T194" s="353"/>
      <c r="U194" s="353"/>
      <c r="V194" s="353"/>
      <c r="W194" s="353"/>
      <c r="X194" s="353"/>
      <c r="Y194" s="353"/>
      <c r="Z194" s="353"/>
    </row>
    <row r="195" spans="1:26" x14ac:dyDescent="0.35">
      <c r="A195" s="373"/>
      <c r="B195" s="354"/>
      <c r="C195" s="353"/>
      <c r="D195" s="353"/>
      <c r="E195" s="355"/>
      <c r="F195" s="385"/>
      <c r="G195" s="353"/>
      <c r="H195" s="353"/>
      <c r="I195" s="353"/>
      <c r="J195" s="353"/>
      <c r="K195" s="353"/>
      <c r="L195" s="353"/>
      <c r="M195" s="353"/>
      <c r="N195" s="353"/>
      <c r="O195" s="353"/>
      <c r="P195" s="353"/>
      <c r="Q195" s="353"/>
      <c r="R195" s="353"/>
      <c r="S195" s="353"/>
      <c r="T195" s="353"/>
      <c r="U195" s="353"/>
      <c r="V195" s="353"/>
      <c r="W195" s="353"/>
      <c r="X195" s="353"/>
      <c r="Y195" s="353"/>
      <c r="Z195" s="353"/>
    </row>
    <row r="196" spans="1:26" x14ac:dyDescent="0.35">
      <c r="A196" s="373"/>
      <c r="B196" s="354"/>
      <c r="C196" s="353"/>
      <c r="D196" s="353"/>
      <c r="E196" s="355"/>
      <c r="F196" s="385"/>
      <c r="G196" s="353"/>
      <c r="H196" s="353"/>
      <c r="I196" s="353"/>
      <c r="J196" s="353"/>
      <c r="K196" s="353"/>
      <c r="L196" s="353"/>
      <c r="M196" s="353"/>
      <c r="N196" s="353"/>
      <c r="O196" s="353"/>
      <c r="P196" s="353"/>
      <c r="Q196" s="353"/>
      <c r="R196" s="353"/>
      <c r="S196" s="353"/>
      <c r="T196" s="353"/>
      <c r="U196" s="353"/>
      <c r="V196" s="353"/>
      <c r="W196" s="353"/>
      <c r="X196" s="353"/>
      <c r="Y196" s="353"/>
      <c r="Z196" s="353"/>
    </row>
    <row r="197" spans="1:26" x14ac:dyDescent="0.35">
      <c r="A197" s="373"/>
      <c r="B197" s="354"/>
      <c r="C197" s="353"/>
      <c r="D197" s="353"/>
      <c r="E197" s="355"/>
      <c r="F197" s="385"/>
      <c r="G197" s="353"/>
      <c r="H197" s="353"/>
      <c r="I197" s="353"/>
      <c r="J197" s="353"/>
      <c r="K197" s="353"/>
      <c r="L197" s="353"/>
      <c r="M197" s="353"/>
      <c r="N197" s="353"/>
      <c r="O197" s="353"/>
      <c r="P197" s="353"/>
      <c r="Q197" s="353"/>
      <c r="R197" s="353"/>
      <c r="S197" s="353"/>
      <c r="T197" s="353"/>
      <c r="U197" s="353"/>
      <c r="V197" s="353"/>
      <c r="W197" s="353"/>
      <c r="X197" s="353"/>
      <c r="Y197" s="353"/>
      <c r="Z197" s="353"/>
    </row>
    <row r="198" spans="1:26" x14ac:dyDescent="0.35">
      <c r="A198" s="373"/>
      <c r="B198" s="354"/>
      <c r="C198" s="353"/>
      <c r="D198" s="353"/>
      <c r="E198" s="355"/>
      <c r="F198" s="385"/>
      <c r="G198" s="353"/>
      <c r="H198" s="353"/>
      <c r="I198" s="353"/>
      <c r="J198" s="353"/>
      <c r="K198" s="353"/>
      <c r="L198" s="353"/>
      <c r="M198" s="353"/>
      <c r="N198" s="353"/>
      <c r="O198" s="353"/>
      <c r="P198" s="353"/>
      <c r="Q198" s="353"/>
      <c r="R198" s="353"/>
      <c r="S198" s="353"/>
      <c r="T198" s="353"/>
      <c r="U198" s="353"/>
      <c r="V198" s="353"/>
      <c r="W198" s="353"/>
      <c r="X198" s="353"/>
      <c r="Y198" s="353"/>
      <c r="Z198" s="353"/>
    </row>
    <row r="199" spans="1:26" x14ac:dyDescent="0.35">
      <c r="A199" s="373"/>
      <c r="B199" s="354"/>
      <c r="C199" s="353"/>
      <c r="D199" s="353"/>
      <c r="E199" s="355"/>
      <c r="F199" s="385"/>
      <c r="G199" s="353"/>
      <c r="H199" s="353"/>
      <c r="I199" s="353"/>
      <c r="J199" s="353"/>
      <c r="K199" s="353"/>
      <c r="L199" s="353"/>
      <c r="M199" s="353"/>
      <c r="N199" s="353"/>
      <c r="O199" s="353"/>
      <c r="P199" s="353"/>
      <c r="Q199" s="353"/>
      <c r="R199" s="353"/>
      <c r="S199" s="353"/>
      <c r="T199" s="353"/>
      <c r="U199" s="353"/>
      <c r="V199" s="353"/>
      <c r="W199" s="353"/>
      <c r="X199" s="353"/>
      <c r="Y199" s="353"/>
      <c r="Z199" s="353"/>
    </row>
    <row r="200" spans="1:26" x14ac:dyDescent="0.35">
      <c r="A200" s="373"/>
      <c r="B200" s="354"/>
      <c r="C200" s="353"/>
      <c r="D200" s="353"/>
      <c r="E200" s="355"/>
      <c r="F200" s="385"/>
      <c r="G200" s="353"/>
      <c r="H200" s="353"/>
      <c r="I200" s="353"/>
      <c r="J200" s="353"/>
      <c r="K200" s="353"/>
      <c r="L200" s="353"/>
      <c r="M200" s="353"/>
      <c r="N200" s="353"/>
      <c r="O200" s="353"/>
      <c r="P200" s="353"/>
      <c r="Q200" s="353"/>
      <c r="R200" s="353"/>
      <c r="S200" s="353"/>
      <c r="T200" s="353"/>
      <c r="U200" s="353"/>
      <c r="V200" s="353"/>
      <c r="W200" s="353"/>
      <c r="X200" s="353"/>
      <c r="Y200" s="353"/>
      <c r="Z200" s="353"/>
    </row>
    <row r="201" spans="1:26" x14ac:dyDescent="0.35">
      <c r="A201" s="373"/>
      <c r="B201" s="354"/>
      <c r="C201" s="353"/>
      <c r="D201" s="353"/>
      <c r="E201" s="355"/>
      <c r="F201" s="385"/>
      <c r="G201" s="353"/>
      <c r="H201" s="353"/>
      <c r="I201" s="353"/>
      <c r="J201" s="353"/>
      <c r="K201" s="353"/>
      <c r="L201" s="353"/>
      <c r="M201" s="353"/>
      <c r="N201" s="353"/>
      <c r="O201" s="353"/>
      <c r="P201" s="353"/>
      <c r="Q201" s="353"/>
      <c r="R201" s="353"/>
      <c r="S201" s="353"/>
      <c r="T201" s="353"/>
      <c r="U201" s="353"/>
      <c r="V201" s="353"/>
      <c r="W201" s="353"/>
      <c r="X201" s="353"/>
      <c r="Y201" s="353"/>
      <c r="Z201" s="353"/>
    </row>
    <row r="202" spans="1:26" x14ac:dyDescent="0.35">
      <c r="A202" s="373"/>
      <c r="B202" s="354"/>
      <c r="C202" s="353"/>
      <c r="D202" s="353"/>
      <c r="E202" s="355"/>
      <c r="F202" s="385"/>
      <c r="G202" s="353"/>
      <c r="H202" s="353"/>
      <c r="I202" s="353"/>
      <c r="J202" s="353"/>
      <c r="K202" s="353"/>
      <c r="L202" s="353"/>
      <c r="M202" s="353"/>
      <c r="N202" s="353"/>
      <c r="O202" s="353"/>
      <c r="P202" s="353"/>
      <c r="Q202" s="353"/>
      <c r="R202" s="353"/>
      <c r="S202" s="353"/>
      <c r="T202" s="353"/>
      <c r="U202" s="353"/>
      <c r="V202" s="353"/>
      <c r="W202" s="353"/>
      <c r="X202" s="353"/>
      <c r="Y202" s="353"/>
      <c r="Z202" s="353"/>
    </row>
    <row r="203" spans="1:26" x14ac:dyDescent="0.35">
      <c r="A203" s="373"/>
      <c r="B203" s="354"/>
      <c r="C203" s="353"/>
      <c r="D203" s="353"/>
      <c r="E203" s="355"/>
      <c r="F203" s="385"/>
      <c r="G203" s="353"/>
      <c r="H203" s="353"/>
      <c r="I203" s="353"/>
      <c r="J203" s="353"/>
      <c r="K203" s="353"/>
      <c r="L203" s="353"/>
      <c r="M203" s="353"/>
      <c r="N203" s="353"/>
      <c r="O203" s="353"/>
      <c r="P203" s="353"/>
      <c r="Q203" s="353"/>
      <c r="R203" s="353"/>
      <c r="S203" s="353"/>
      <c r="T203" s="353"/>
      <c r="U203" s="353"/>
      <c r="V203" s="353"/>
      <c r="W203" s="353"/>
      <c r="X203" s="353"/>
      <c r="Y203" s="353"/>
      <c r="Z203" s="353"/>
    </row>
    <row r="204" spans="1:26" x14ac:dyDescent="0.35">
      <c r="A204" s="373"/>
      <c r="B204" s="354"/>
      <c r="C204" s="353"/>
      <c r="D204" s="353"/>
      <c r="E204" s="355"/>
      <c r="F204" s="385"/>
      <c r="G204" s="353"/>
      <c r="H204" s="353"/>
      <c r="I204" s="353"/>
      <c r="J204" s="353"/>
      <c r="K204" s="353"/>
      <c r="L204" s="353"/>
      <c r="M204" s="353"/>
      <c r="N204" s="353"/>
      <c r="O204" s="353"/>
      <c r="P204" s="353"/>
      <c r="Q204" s="353"/>
      <c r="R204" s="353"/>
      <c r="S204" s="353"/>
      <c r="T204" s="353"/>
      <c r="U204" s="353"/>
      <c r="V204" s="353"/>
      <c r="W204" s="353"/>
      <c r="X204" s="353"/>
      <c r="Y204" s="353"/>
      <c r="Z204" s="353"/>
    </row>
    <row r="205" spans="1:26" x14ac:dyDescent="0.35">
      <c r="A205" s="373"/>
      <c r="B205" s="354"/>
      <c r="C205" s="353"/>
      <c r="D205" s="353"/>
      <c r="E205" s="355"/>
      <c r="F205" s="385"/>
      <c r="G205" s="353"/>
      <c r="H205" s="353"/>
      <c r="I205" s="353"/>
      <c r="J205" s="353"/>
      <c r="K205" s="353"/>
      <c r="L205" s="353"/>
      <c r="M205" s="353"/>
      <c r="N205" s="353"/>
      <c r="O205" s="353"/>
      <c r="P205" s="353"/>
      <c r="Q205" s="353"/>
      <c r="R205" s="353"/>
      <c r="S205" s="353"/>
      <c r="T205" s="353"/>
      <c r="U205" s="353"/>
      <c r="V205" s="353"/>
      <c r="W205" s="353"/>
      <c r="X205" s="353"/>
      <c r="Y205" s="353"/>
      <c r="Z205" s="353"/>
    </row>
    <row r="206" spans="1:26" x14ac:dyDescent="0.35">
      <c r="A206" s="373"/>
      <c r="B206" s="354"/>
      <c r="C206" s="353"/>
      <c r="D206" s="353"/>
      <c r="E206" s="355"/>
      <c r="F206" s="385"/>
      <c r="G206" s="353"/>
      <c r="H206" s="353"/>
      <c r="I206" s="353"/>
      <c r="J206" s="353"/>
      <c r="K206" s="353"/>
      <c r="L206" s="353"/>
      <c r="M206" s="353"/>
      <c r="N206" s="353"/>
      <c r="O206" s="353"/>
      <c r="P206" s="353"/>
      <c r="Q206" s="353"/>
      <c r="R206" s="353"/>
      <c r="S206" s="353"/>
      <c r="T206" s="353"/>
      <c r="U206" s="353"/>
      <c r="V206" s="353"/>
      <c r="W206" s="353"/>
      <c r="X206" s="353"/>
      <c r="Y206" s="353"/>
      <c r="Z206" s="353"/>
    </row>
    <row r="207" spans="1:26" x14ac:dyDescent="0.35">
      <c r="A207" s="373"/>
      <c r="B207" s="354"/>
      <c r="C207" s="353"/>
      <c r="D207" s="353"/>
      <c r="E207" s="355"/>
      <c r="F207" s="385"/>
      <c r="G207" s="353"/>
      <c r="H207" s="353"/>
      <c r="I207" s="353"/>
      <c r="J207" s="353"/>
      <c r="K207" s="353"/>
      <c r="L207" s="353"/>
      <c r="M207" s="353"/>
      <c r="N207" s="353"/>
      <c r="O207" s="353"/>
      <c r="P207" s="353"/>
      <c r="Q207" s="353"/>
      <c r="R207" s="353"/>
      <c r="S207" s="353"/>
      <c r="T207" s="353"/>
      <c r="U207" s="353"/>
      <c r="V207" s="353"/>
      <c r="W207" s="353"/>
      <c r="X207" s="353"/>
      <c r="Y207" s="353"/>
      <c r="Z207" s="353"/>
    </row>
    <row r="208" spans="1:26" x14ac:dyDescent="0.35">
      <c r="A208" s="373"/>
      <c r="B208" s="354"/>
      <c r="C208" s="353"/>
      <c r="D208" s="353"/>
      <c r="E208" s="355"/>
      <c r="F208" s="385"/>
      <c r="G208" s="353"/>
      <c r="H208" s="353"/>
      <c r="I208" s="353"/>
      <c r="J208" s="353"/>
      <c r="K208" s="353"/>
      <c r="L208" s="353"/>
      <c r="M208" s="353"/>
      <c r="N208" s="353"/>
      <c r="O208" s="353"/>
      <c r="P208" s="353"/>
      <c r="Q208" s="353"/>
      <c r="R208" s="353"/>
      <c r="S208" s="353"/>
      <c r="T208" s="353"/>
      <c r="U208" s="353"/>
      <c r="V208" s="353"/>
      <c r="W208" s="353"/>
      <c r="X208" s="353"/>
      <c r="Y208" s="353"/>
      <c r="Z208" s="353"/>
    </row>
    <row r="209" spans="1:26" x14ac:dyDescent="0.35">
      <c r="A209" s="373"/>
      <c r="B209" s="354"/>
      <c r="C209" s="353"/>
      <c r="D209" s="353"/>
      <c r="E209" s="355"/>
      <c r="F209" s="385"/>
      <c r="G209" s="353"/>
      <c r="H209" s="353"/>
      <c r="I209" s="353"/>
      <c r="J209" s="353"/>
      <c r="K209" s="353"/>
      <c r="L209" s="353"/>
      <c r="M209" s="353"/>
      <c r="N209" s="353"/>
      <c r="O209" s="353"/>
      <c r="P209" s="353"/>
      <c r="Q209" s="353"/>
      <c r="R209" s="353"/>
      <c r="S209" s="353"/>
      <c r="T209" s="353"/>
      <c r="U209" s="353"/>
      <c r="V209" s="353"/>
      <c r="W209" s="353"/>
      <c r="X209" s="353"/>
      <c r="Y209" s="353"/>
      <c r="Z209" s="353"/>
    </row>
    <row r="210" spans="1:26" x14ac:dyDescent="0.35">
      <c r="A210" s="373"/>
      <c r="B210" s="354"/>
      <c r="C210" s="353"/>
      <c r="D210" s="353"/>
      <c r="E210" s="355"/>
      <c r="F210" s="385"/>
      <c r="G210" s="353"/>
      <c r="H210" s="353"/>
      <c r="I210" s="353"/>
      <c r="J210" s="353"/>
      <c r="K210" s="353"/>
      <c r="L210" s="353"/>
      <c r="M210" s="353"/>
      <c r="N210" s="353"/>
      <c r="O210" s="353"/>
      <c r="P210" s="353"/>
      <c r="Q210" s="353"/>
      <c r="R210" s="353"/>
      <c r="S210" s="353"/>
      <c r="T210" s="353"/>
      <c r="U210" s="353"/>
      <c r="V210" s="353"/>
      <c r="W210" s="353"/>
      <c r="X210" s="353"/>
      <c r="Y210" s="353"/>
      <c r="Z210" s="353"/>
    </row>
    <row r="211" spans="1:26" x14ac:dyDescent="0.35">
      <c r="A211" s="373"/>
      <c r="B211" s="354"/>
      <c r="C211" s="353"/>
      <c r="D211" s="353"/>
      <c r="E211" s="355"/>
      <c r="F211" s="385"/>
      <c r="G211" s="353"/>
      <c r="H211" s="353"/>
      <c r="I211" s="353"/>
      <c r="J211" s="353"/>
      <c r="K211" s="353"/>
      <c r="L211" s="353"/>
      <c r="M211" s="353"/>
      <c r="N211" s="353"/>
      <c r="O211" s="353"/>
      <c r="P211" s="353"/>
      <c r="Q211" s="353"/>
      <c r="R211" s="353"/>
      <c r="S211" s="353"/>
      <c r="T211" s="353"/>
      <c r="U211" s="353"/>
      <c r="V211" s="353"/>
      <c r="W211" s="353"/>
      <c r="X211" s="353"/>
      <c r="Y211" s="353"/>
      <c r="Z211" s="353"/>
    </row>
    <row r="212" spans="1:26" x14ac:dyDescent="0.35">
      <c r="A212" s="373"/>
      <c r="B212" s="354"/>
      <c r="C212" s="353"/>
      <c r="D212" s="353"/>
      <c r="E212" s="355"/>
      <c r="F212" s="385"/>
      <c r="G212" s="353"/>
      <c r="H212" s="353"/>
      <c r="I212" s="353"/>
      <c r="J212" s="353"/>
      <c r="K212" s="353"/>
      <c r="L212" s="353"/>
      <c r="M212" s="353"/>
      <c r="N212" s="353"/>
      <c r="O212" s="353"/>
      <c r="P212" s="353"/>
      <c r="Q212" s="353"/>
      <c r="R212" s="353"/>
      <c r="S212" s="353"/>
      <c r="T212" s="353"/>
      <c r="U212" s="353"/>
      <c r="V212" s="353"/>
      <c r="W212" s="353"/>
      <c r="X212" s="353"/>
      <c r="Y212" s="353"/>
      <c r="Z212" s="353"/>
    </row>
    <row r="213" spans="1:26" x14ac:dyDescent="0.35">
      <c r="A213" s="373"/>
      <c r="B213" s="354"/>
      <c r="C213" s="353"/>
      <c r="D213" s="353"/>
      <c r="E213" s="355"/>
      <c r="F213" s="385"/>
      <c r="G213" s="353"/>
      <c r="H213" s="353"/>
      <c r="I213" s="353"/>
      <c r="J213" s="353"/>
      <c r="K213" s="353"/>
      <c r="L213" s="353"/>
      <c r="M213" s="353"/>
      <c r="N213" s="353"/>
      <c r="O213" s="353"/>
      <c r="P213" s="353"/>
      <c r="Q213" s="353"/>
      <c r="R213" s="353"/>
      <c r="S213" s="353"/>
      <c r="T213" s="353"/>
      <c r="U213" s="353"/>
      <c r="V213" s="353"/>
      <c r="W213" s="353"/>
      <c r="X213" s="353"/>
      <c r="Y213" s="353"/>
      <c r="Z213" s="353"/>
    </row>
    <row r="214" spans="1:26" x14ac:dyDescent="0.35">
      <c r="A214" s="373"/>
      <c r="B214" s="354"/>
      <c r="C214" s="353"/>
      <c r="D214" s="353"/>
      <c r="E214" s="355"/>
      <c r="F214" s="385"/>
      <c r="G214" s="353"/>
      <c r="H214" s="353"/>
      <c r="I214" s="353"/>
      <c r="J214" s="353"/>
      <c r="K214" s="353"/>
      <c r="L214" s="353"/>
      <c r="M214" s="353"/>
      <c r="N214" s="353"/>
      <c r="O214" s="353"/>
      <c r="P214" s="353"/>
      <c r="Q214" s="353"/>
      <c r="R214" s="353"/>
      <c r="S214" s="353"/>
      <c r="T214" s="353"/>
      <c r="U214" s="353"/>
      <c r="V214" s="353"/>
      <c r="W214" s="353"/>
      <c r="X214" s="353"/>
      <c r="Y214" s="353"/>
      <c r="Z214" s="353"/>
    </row>
    <row r="215" spans="1:26" x14ac:dyDescent="0.35">
      <c r="A215" s="373"/>
      <c r="B215" s="354"/>
      <c r="C215" s="353"/>
      <c r="D215" s="353"/>
      <c r="E215" s="355"/>
      <c r="F215" s="385"/>
      <c r="G215" s="353"/>
      <c r="H215" s="353"/>
      <c r="I215" s="353"/>
      <c r="J215" s="353"/>
      <c r="K215" s="353"/>
      <c r="L215" s="353"/>
      <c r="M215" s="353"/>
      <c r="N215" s="353"/>
      <c r="O215" s="353"/>
      <c r="P215" s="353"/>
      <c r="Q215" s="353"/>
      <c r="R215" s="353"/>
      <c r="S215" s="353"/>
      <c r="T215" s="353"/>
      <c r="U215" s="353"/>
      <c r="V215" s="353"/>
      <c r="W215" s="353"/>
      <c r="X215" s="353"/>
      <c r="Y215" s="353"/>
      <c r="Z215" s="353"/>
    </row>
    <row r="216" spans="1:26" x14ac:dyDescent="0.35">
      <c r="A216" s="373"/>
      <c r="B216" s="354"/>
      <c r="C216" s="353"/>
      <c r="D216" s="353"/>
      <c r="E216" s="355"/>
      <c r="F216" s="385"/>
      <c r="G216" s="353"/>
      <c r="H216" s="353"/>
      <c r="I216" s="353"/>
      <c r="J216" s="353"/>
      <c r="K216" s="353"/>
      <c r="L216" s="353"/>
      <c r="M216" s="353"/>
      <c r="N216" s="353"/>
      <c r="O216" s="353"/>
      <c r="P216" s="353"/>
      <c r="Q216" s="353"/>
      <c r="R216" s="353"/>
      <c r="S216" s="353"/>
      <c r="T216" s="353"/>
      <c r="U216" s="353"/>
      <c r="V216" s="353"/>
      <c r="W216" s="353"/>
      <c r="X216" s="353"/>
      <c r="Y216" s="353"/>
      <c r="Z216" s="353"/>
    </row>
    <row r="217" spans="1:26" x14ac:dyDescent="0.35">
      <c r="A217" s="373"/>
      <c r="B217" s="354"/>
      <c r="C217" s="353"/>
      <c r="D217" s="353"/>
      <c r="E217" s="355"/>
      <c r="F217" s="385"/>
      <c r="G217" s="353"/>
      <c r="H217" s="353"/>
      <c r="I217" s="353"/>
      <c r="J217" s="353"/>
      <c r="K217" s="353"/>
      <c r="L217" s="353"/>
      <c r="M217" s="353"/>
      <c r="N217" s="353"/>
      <c r="O217" s="353"/>
      <c r="P217" s="353"/>
      <c r="Q217" s="353"/>
      <c r="R217" s="353"/>
      <c r="S217" s="353"/>
      <c r="T217" s="353"/>
      <c r="U217" s="353"/>
      <c r="V217" s="353"/>
      <c r="W217" s="353"/>
      <c r="X217" s="353"/>
      <c r="Y217" s="353"/>
      <c r="Z217" s="353"/>
    </row>
    <row r="218" spans="1:26" x14ac:dyDescent="0.35">
      <c r="A218" s="373"/>
      <c r="B218" s="354"/>
      <c r="C218" s="353"/>
      <c r="D218" s="353"/>
      <c r="E218" s="355"/>
      <c r="F218" s="385"/>
      <c r="G218" s="353"/>
      <c r="H218" s="353"/>
      <c r="I218" s="353"/>
      <c r="J218" s="353"/>
      <c r="K218" s="353"/>
      <c r="L218" s="353"/>
      <c r="M218" s="353"/>
      <c r="N218" s="353"/>
      <c r="O218" s="353"/>
      <c r="P218" s="353"/>
      <c r="Q218" s="353"/>
      <c r="R218" s="353"/>
      <c r="S218" s="353"/>
      <c r="T218" s="353"/>
      <c r="U218" s="353"/>
      <c r="V218" s="353"/>
      <c r="W218" s="353"/>
      <c r="X218" s="353"/>
      <c r="Y218" s="353"/>
      <c r="Z218" s="353"/>
    </row>
    <row r="219" spans="1:26" x14ac:dyDescent="0.35">
      <c r="A219" s="373"/>
      <c r="B219" s="354"/>
      <c r="C219" s="353"/>
      <c r="D219" s="353"/>
      <c r="E219" s="355"/>
      <c r="F219" s="385"/>
      <c r="G219" s="353"/>
      <c r="H219" s="353"/>
      <c r="I219" s="353"/>
      <c r="J219" s="353"/>
      <c r="K219" s="353"/>
      <c r="L219" s="353"/>
      <c r="M219" s="353"/>
      <c r="N219" s="353"/>
      <c r="O219" s="353"/>
      <c r="P219" s="353"/>
      <c r="Q219" s="353"/>
      <c r="R219" s="353"/>
      <c r="S219" s="353"/>
      <c r="T219" s="353"/>
      <c r="U219" s="353"/>
      <c r="V219" s="353"/>
      <c r="W219" s="353"/>
      <c r="X219" s="353"/>
      <c r="Y219" s="353"/>
      <c r="Z219" s="353"/>
    </row>
    <row r="220" spans="1:26" x14ac:dyDescent="0.35">
      <c r="A220" s="373"/>
      <c r="B220" s="354"/>
      <c r="C220" s="353"/>
      <c r="D220" s="353"/>
      <c r="E220" s="355"/>
      <c r="F220" s="385"/>
      <c r="G220" s="353"/>
      <c r="H220" s="353"/>
      <c r="I220" s="353"/>
      <c r="J220" s="353"/>
      <c r="K220" s="353"/>
      <c r="L220" s="353"/>
      <c r="M220" s="353"/>
      <c r="N220" s="353"/>
      <c r="O220" s="353"/>
      <c r="P220" s="353"/>
      <c r="Q220" s="353"/>
      <c r="R220" s="353"/>
      <c r="S220" s="353"/>
      <c r="T220" s="353"/>
      <c r="U220" s="353"/>
      <c r="V220" s="353"/>
      <c r="W220" s="353"/>
      <c r="X220" s="353"/>
      <c r="Y220" s="353"/>
      <c r="Z220" s="353"/>
    </row>
    <row r="221" spans="1:26" x14ac:dyDescent="0.35">
      <c r="A221" s="373"/>
      <c r="B221" s="354"/>
      <c r="C221" s="353"/>
      <c r="D221" s="353"/>
      <c r="E221" s="355"/>
      <c r="F221" s="385"/>
      <c r="G221" s="353"/>
      <c r="H221" s="353"/>
      <c r="I221" s="353"/>
      <c r="J221" s="353"/>
      <c r="K221" s="353"/>
      <c r="L221" s="353"/>
      <c r="M221" s="353"/>
      <c r="N221" s="353"/>
      <c r="O221" s="353"/>
      <c r="P221" s="353"/>
      <c r="Q221" s="353"/>
      <c r="R221" s="353"/>
      <c r="S221" s="353"/>
      <c r="T221" s="353"/>
      <c r="U221" s="353"/>
      <c r="V221" s="353"/>
      <c r="W221" s="353"/>
      <c r="X221" s="353"/>
      <c r="Y221" s="353"/>
      <c r="Z221" s="353"/>
    </row>
    <row r="222" spans="1:26" x14ac:dyDescent="0.35">
      <c r="A222" s="373"/>
      <c r="B222" s="354"/>
      <c r="C222" s="353"/>
      <c r="D222" s="353"/>
      <c r="E222" s="355"/>
      <c r="F222" s="385"/>
      <c r="G222" s="353"/>
      <c r="H222" s="353"/>
      <c r="I222" s="353"/>
      <c r="J222" s="353"/>
      <c r="K222" s="353"/>
      <c r="L222" s="353"/>
      <c r="M222" s="353"/>
      <c r="N222" s="353"/>
      <c r="O222" s="353"/>
      <c r="P222" s="353"/>
      <c r="Q222" s="353"/>
      <c r="R222" s="353"/>
      <c r="S222" s="353"/>
      <c r="T222" s="353"/>
      <c r="U222" s="353"/>
      <c r="V222" s="353"/>
      <c r="W222" s="353"/>
      <c r="X222" s="353"/>
      <c r="Y222" s="353"/>
      <c r="Z222" s="353"/>
    </row>
    <row r="223" spans="1:26" x14ac:dyDescent="0.35">
      <c r="A223" s="373"/>
      <c r="B223" s="354"/>
      <c r="C223" s="353"/>
      <c r="D223" s="353"/>
      <c r="E223" s="355"/>
      <c r="F223" s="385"/>
      <c r="G223" s="353"/>
      <c r="H223" s="353"/>
      <c r="I223" s="353"/>
      <c r="J223" s="353"/>
      <c r="K223" s="353"/>
      <c r="L223" s="353"/>
      <c r="M223" s="353"/>
      <c r="N223" s="353"/>
      <c r="O223" s="353"/>
      <c r="P223" s="353"/>
      <c r="Q223" s="353"/>
      <c r="R223" s="353"/>
      <c r="S223" s="353"/>
      <c r="T223" s="353"/>
      <c r="U223" s="353"/>
      <c r="V223" s="353"/>
      <c r="W223" s="353"/>
      <c r="X223" s="353"/>
      <c r="Y223" s="353"/>
      <c r="Z223" s="353"/>
    </row>
    <row r="224" spans="1:26" x14ac:dyDescent="0.35">
      <c r="A224" s="373"/>
      <c r="B224" s="354"/>
      <c r="C224" s="353"/>
      <c r="D224" s="353"/>
      <c r="E224" s="355"/>
      <c r="F224" s="385"/>
      <c r="G224" s="353"/>
      <c r="H224" s="353"/>
      <c r="I224" s="353"/>
      <c r="J224" s="353"/>
      <c r="K224" s="353"/>
      <c r="L224" s="353"/>
      <c r="M224" s="353"/>
      <c r="N224" s="353"/>
      <c r="O224" s="353"/>
      <c r="P224" s="353"/>
      <c r="Q224" s="353"/>
      <c r="R224" s="353"/>
      <c r="S224" s="353"/>
      <c r="T224" s="353"/>
      <c r="U224" s="353"/>
      <c r="V224" s="353"/>
      <c r="W224" s="353"/>
      <c r="X224" s="353"/>
      <c r="Y224" s="353"/>
      <c r="Z224" s="353"/>
    </row>
    <row r="225" spans="1:26" x14ac:dyDescent="0.35">
      <c r="A225" s="373"/>
      <c r="B225" s="354"/>
      <c r="C225" s="353"/>
      <c r="D225" s="353"/>
      <c r="E225" s="355"/>
      <c r="F225" s="385"/>
      <c r="G225" s="353"/>
      <c r="H225" s="353"/>
      <c r="I225" s="353"/>
      <c r="J225" s="353"/>
      <c r="K225" s="353"/>
      <c r="L225" s="353"/>
      <c r="M225" s="353"/>
      <c r="N225" s="353"/>
      <c r="O225" s="353"/>
      <c r="P225" s="353"/>
      <c r="Q225" s="353"/>
      <c r="R225" s="353"/>
      <c r="S225" s="353"/>
      <c r="T225" s="353"/>
      <c r="U225" s="353"/>
      <c r="V225" s="353"/>
      <c r="W225" s="353"/>
      <c r="X225" s="353"/>
      <c r="Y225" s="353"/>
      <c r="Z225" s="353"/>
    </row>
    <row r="226" spans="1:26" x14ac:dyDescent="0.35">
      <c r="A226" s="373"/>
      <c r="B226" s="354"/>
      <c r="C226" s="353"/>
      <c r="D226" s="353"/>
      <c r="E226" s="355"/>
      <c r="F226" s="385"/>
      <c r="G226" s="353"/>
      <c r="H226" s="353"/>
      <c r="I226" s="353"/>
      <c r="J226" s="353"/>
      <c r="K226" s="353"/>
      <c r="L226" s="353"/>
      <c r="M226" s="353"/>
      <c r="N226" s="353"/>
      <c r="O226" s="353"/>
      <c r="P226" s="353"/>
      <c r="Q226" s="353"/>
      <c r="R226" s="353"/>
      <c r="S226" s="353"/>
      <c r="T226" s="353"/>
      <c r="U226" s="353"/>
      <c r="V226" s="353"/>
      <c r="W226" s="353"/>
      <c r="X226" s="353"/>
      <c r="Y226" s="353"/>
      <c r="Z226" s="353"/>
    </row>
    <row r="227" spans="1:26" x14ac:dyDescent="0.35">
      <c r="A227" s="373"/>
      <c r="B227" s="354"/>
      <c r="C227" s="353"/>
      <c r="D227" s="353"/>
      <c r="E227" s="355"/>
      <c r="F227" s="385"/>
      <c r="G227" s="353"/>
      <c r="H227" s="353"/>
      <c r="I227" s="353"/>
      <c r="J227" s="353"/>
      <c r="K227" s="353"/>
      <c r="L227" s="353"/>
      <c r="M227" s="353"/>
      <c r="N227" s="353"/>
      <c r="O227" s="353"/>
      <c r="P227" s="353"/>
      <c r="Q227" s="353"/>
      <c r="R227" s="353"/>
      <c r="S227" s="353"/>
      <c r="T227" s="353"/>
      <c r="U227" s="353"/>
      <c r="V227" s="353"/>
      <c r="W227" s="353"/>
      <c r="X227" s="353"/>
      <c r="Y227" s="353"/>
      <c r="Z227" s="353"/>
    </row>
    <row r="228" spans="1:26" x14ac:dyDescent="0.35">
      <c r="A228" s="373"/>
      <c r="B228" s="354"/>
      <c r="C228" s="353"/>
      <c r="D228" s="353"/>
      <c r="E228" s="355"/>
      <c r="F228" s="385"/>
      <c r="G228" s="353"/>
      <c r="H228" s="353"/>
      <c r="I228" s="353"/>
      <c r="J228" s="353"/>
      <c r="K228" s="353"/>
      <c r="L228" s="353"/>
      <c r="M228" s="353"/>
      <c r="N228" s="353"/>
      <c r="O228" s="353"/>
      <c r="P228" s="353"/>
      <c r="Q228" s="353"/>
      <c r="R228" s="353"/>
      <c r="S228" s="353"/>
      <c r="T228" s="353"/>
      <c r="U228" s="353"/>
      <c r="V228" s="353"/>
      <c r="W228" s="353"/>
      <c r="X228" s="353"/>
      <c r="Y228" s="353"/>
      <c r="Z228" s="353"/>
    </row>
    <row r="229" spans="1:26" x14ac:dyDescent="0.35">
      <c r="A229" s="373"/>
      <c r="B229" s="354"/>
      <c r="C229" s="353"/>
      <c r="D229" s="353"/>
      <c r="E229" s="355"/>
      <c r="F229" s="385"/>
      <c r="G229" s="353"/>
      <c r="H229" s="353"/>
      <c r="I229" s="353"/>
      <c r="J229" s="353"/>
      <c r="K229" s="353"/>
      <c r="L229" s="353"/>
      <c r="M229" s="353"/>
      <c r="N229" s="353"/>
      <c r="O229" s="353"/>
      <c r="P229" s="353"/>
      <c r="Q229" s="353"/>
      <c r="R229" s="353"/>
      <c r="S229" s="353"/>
      <c r="T229" s="353"/>
      <c r="U229" s="353"/>
      <c r="V229" s="353"/>
      <c r="W229" s="353"/>
      <c r="X229" s="353"/>
      <c r="Y229" s="353"/>
      <c r="Z229" s="353"/>
    </row>
    <row r="230" spans="1:26" x14ac:dyDescent="0.35">
      <c r="A230" s="373"/>
      <c r="B230" s="354"/>
      <c r="C230" s="353"/>
      <c r="D230" s="353"/>
      <c r="E230" s="355"/>
      <c r="F230" s="385"/>
      <c r="G230" s="353"/>
      <c r="H230" s="353"/>
      <c r="I230" s="353"/>
      <c r="J230" s="353"/>
      <c r="K230" s="353"/>
      <c r="L230" s="353"/>
      <c r="M230" s="353"/>
      <c r="N230" s="353"/>
      <c r="O230" s="353"/>
      <c r="P230" s="353"/>
      <c r="Q230" s="353"/>
      <c r="R230" s="353"/>
      <c r="S230" s="353"/>
      <c r="T230" s="353"/>
      <c r="U230" s="353"/>
      <c r="V230" s="353"/>
      <c r="W230" s="353"/>
      <c r="X230" s="353"/>
      <c r="Y230" s="353"/>
      <c r="Z230" s="353"/>
    </row>
    <row r="231" spans="1:26" x14ac:dyDescent="0.35">
      <c r="A231" s="373"/>
      <c r="B231" s="354"/>
      <c r="C231" s="353"/>
      <c r="D231" s="353"/>
      <c r="E231" s="355"/>
      <c r="F231" s="385"/>
      <c r="G231" s="353"/>
      <c r="H231" s="353"/>
      <c r="I231" s="353"/>
      <c r="J231" s="353"/>
      <c r="K231" s="353"/>
      <c r="L231" s="353"/>
      <c r="M231" s="353"/>
      <c r="N231" s="353"/>
      <c r="O231" s="353"/>
      <c r="P231" s="353"/>
      <c r="Q231" s="353"/>
      <c r="R231" s="353"/>
      <c r="S231" s="353"/>
      <c r="T231" s="353"/>
      <c r="U231" s="353"/>
      <c r="V231" s="353"/>
      <c r="W231" s="353"/>
      <c r="X231" s="353"/>
      <c r="Y231" s="353"/>
      <c r="Z231" s="353"/>
    </row>
    <row r="232" spans="1:26" x14ac:dyDescent="0.35">
      <c r="A232" s="373"/>
      <c r="B232" s="354"/>
      <c r="C232" s="353"/>
      <c r="D232" s="353"/>
      <c r="E232" s="355"/>
      <c r="F232" s="385"/>
      <c r="G232" s="353"/>
      <c r="H232" s="353"/>
      <c r="I232" s="353"/>
      <c r="J232" s="353"/>
      <c r="K232" s="353"/>
      <c r="L232" s="353"/>
      <c r="M232" s="353"/>
      <c r="N232" s="353"/>
      <c r="O232" s="353"/>
      <c r="P232" s="353"/>
      <c r="Q232" s="353"/>
      <c r="R232" s="353"/>
      <c r="S232" s="353"/>
      <c r="T232" s="353"/>
      <c r="U232" s="353"/>
      <c r="V232" s="353"/>
      <c r="W232" s="353"/>
      <c r="X232" s="353"/>
      <c r="Y232" s="353"/>
      <c r="Z232" s="353"/>
    </row>
    <row r="233" spans="1:26" x14ac:dyDescent="0.35">
      <c r="A233" s="373"/>
      <c r="B233" s="354"/>
      <c r="C233" s="353"/>
      <c r="D233" s="353"/>
      <c r="E233" s="355"/>
      <c r="F233" s="385"/>
      <c r="G233" s="353"/>
      <c r="H233" s="353"/>
      <c r="I233" s="353"/>
      <c r="J233" s="353"/>
      <c r="K233" s="353"/>
      <c r="L233" s="353"/>
      <c r="M233" s="353"/>
      <c r="N233" s="353"/>
      <c r="O233" s="353"/>
      <c r="P233" s="353"/>
      <c r="Q233" s="353"/>
      <c r="R233" s="353"/>
      <c r="S233" s="353"/>
      <c r="T233" s="353"/>
      <c r="U233" s="353"/>
      <c r="V233" s="353"/>
      <c r="W233" s="353"/>
      <c r="X233" s="353"/>
      <c r="Y233" s="353"/>
      <c r="Z233" s="353"/>
    </row>
    <row r="234" spans="1:26" x14ac:dyDescent="0.35">
      <c r="A234" s="373"/>
      <c r="B234" s="354"/>
      <c r="C234" s="353"/>
      <c r="D234" s="353"/>
      <c r="E234" s="355"/>
      <c r="F234" s="385"/>
      <c r="G234" s="353"/>
      <c r="H234" s="353"/>
      <c r="I234" s="353"/>
      <c r="J234" s="353"/>
      <c r="K234" s="353"/>
      <c r="L234" s="353"/>
      <c r="M234" s="353"/>
      <c r="N234" s="353"/>
      <c r="O234" s="353"/>
      <c r="P234" s="353"/>
      <c r="Q234" s="353"/>
      <c r="R234" s="353"/>
      <c r="S234" s="353"/>
      <c r="T234" s="353"/>
      <c r="U234" s="353"/>
      <c r="V234" s="353"/>
      <c r="W234" s="353"/>
      <c r="X234" s="353"/>
      <c r="Y234" s="353"/>
      <c r="Z234" s="353"/>
    </row>
    <row r="235" spans="1:26" x14ac:dyDescent="0.35">
      <c r="A235" s="373"/>
      <c r="B235" s="354"/>
      <c r="C235" s="353"/>
      <c r="D235" s="353"/>
      <c r="E235" s="355"/>
      <c r="F235" s="385"/>
      <c r="G235" s="353"/>
      <c r="H235" s="353"/>
      <c r="I235" s="353"/>
      <c r="J235" s="353"/>
      <c r="K235" s="353"/>
      <c r="L235" s="353"/>
      <c r="M235" s="353"/>
      <c r="N235" s="353"/>
      <c r="O235" s="353"/>
      <c r="P235" s="353"/>
      <c r="Q235" s="353"/>
      <c r="R235" s="353"/>
      <c r="S235" s="353"/>
      <c r="T235" s="353"/>
      <c r="U235" s="353"/>
      <c r="V235" s="353"/>
      <c r="W235" s="353"/>
      <c r="X235" s="353"/>
      <c r="Y235" s="353"/>
      <c r="Z235" s="353"/>
    </row>
    <row r="236" spans="1:26" x14ac:dyDescent="0.35">
      <c r="A236" s="373"/>
      <c r="B236" s="354"/>
      <c r="C236" s="353"/>
      <c r="D236" s="353"/>
      <c r="E236" s="355"/>
      <c r="F236" s="385"/>
      <c r="G236" s="353"/>
      <c r="H236" s="353"/>
      <c r="I236" s="353"/>
      <c r="J236" s="353"/>
      <c r="K236" s="353"/>
      <c r="L236" s="353"/>
      <c r="M236" s="353"/>
      <c r="N236" s="353"/>
      <c r="O236" s="353"/>
      <c r="P236" s="353"/>
      <c r="Q236" s="353"/>
      <c r="R236" s="353"/>
      <c r="S236" s="353"/>
      <c r="T236" s="353"/>
      <c r="U236" s="353"/>
      <c r="V236" s="353"/>
      <c r="W236" s="353"/>
      <c r="X236" s="353"/>
      <c r="Y236" s="353"/>
      <c r="Z236" s="353"/>
    </row>
    <row r="237" spans="1:26" x14ac:dyDescent="0.35">
      <c r="A237" s="373"/>
      <c r="B237" s="354"/>
      <c r="C237" s="353"/>
      <c r="D237" s="353"/>
      <c r="E237" s="355"/>
      <c r="F237" s="385"/>
      <c r="G237" s="353"/>
      <c r="H237" s="353"/>
      <c r="I237" s="353"/>
      <c r="J237" s="353"/>
      <c r="K237" s="353"/>
      <c r="L237" s="353"/>
      <c r="M237" s="353"/>
      <c r="N237" s="353"/>
      <c r="O237" s="353"/>
      <c r="P237" s="353"/>
      <c r="Q237" s="353"/>
      <c r="R237" s="353"/>
      <c r="S237" s="353"/>
      <c r="T237" s="353"/>
      <c r="U237" s="353"/>
      <c r="V237" s="353"/>
      <c r="W237" s="353"/>
      <c r="X237" s="353"/>
      <c r="Y237" s="353"/>
      <c r="Z237" s="353"/>
    </row>
    <row r="238" spans="1:26" x14ac:dyDescent="0.35">
      <c r="A238" s="373"/>
      <c r="B238" s="354"/>
      <c r="C238" s="353"/>
      <c r="D238" s="353"/>
      <c r="E238" s="355"/>
      <c r="F238" s="385"/>
      <c r="G238" s="353"/>
      <c r="H238" s="353"/>
      <c r="I238" s="353"/>
      <c r="J238" s="353"/>
      <c r="K238" s="353"/>
      <c r="L238" s="353"/>
      <c r="M238" s="353"/>
      <c r="N238" s="353"/>
      <c r="O238" s="353"/>
      <c r="P238" s="353"/>
      <c r="Q238" s="353"/>
      <c r="R238" s="353"/>
      <c r="S238" s="353"/>
      <c r="T238" s="353"/>
      <c r="U238" s="353"/>
      <c r="V238" s="353"/>
      <c r="W238" s="353"/>
      <c r="X238" s="353"/>
      <c r="Y238" s="353"/>
      <c r="Z238" s="353"/>
    </row>
    <row r="239" spans="1:26" x14ac:dyDescent="0.35">
      <c r="A239" s="373"/>
      <c r="B239" s="354"/>
      <c r="C239" s="353"/>
      <c r="D239" s="353"/>
      <c r="E239" s="355"/>
      <c r="F239" s="385"/>
      <c r="G239" s="353"/>
      <c r="H239" s="353"/>
      <c r="I239" s="353"/>
      <c r="J239" s="353"/>
      <c r="K239" s="353"/>
      <c r="L239" s="353"/>
      <c r="M239" s="353"/>
      <c r="N239" s="353"/>
      <c r="O239" s="353"/>
      <c r="P239" s="353"/>
      <c r="Q239" s="353"/>
      <c r="R239" s="353"/>
      <c r="S239" s="353"/>
      <c r="T239" s="353"/>
      <c r="U239" s="353"/>
      <c r="V239" s="353"/>
      <c r="W239" s="353"/>
      <c r="X239" s="353"/>
      <c r="Y239" s="353"/>
      <c r="Z239" s="353"/>
    </row>
    <row r="240" spans="1:26" x14ac:dyDescent="0.35">
      <c r="A240" s="373"/>
      <c r="B240" s="354"/>
      <c r="C240" s="353"/>
      <c r="D240" s="353"/>
      <c r="E240" s="355"/>
      <c r="F240" s="385"/>
      <c r="G240" s="353"/>
      <c r="H240" s="353"/>
      <c r="I240" s="353"/>
      <c r="J240" s="353"/>
      <c r="K240" s="353"/>
      <c r="L240" s="353"/>
      <c r="M240" s="353"/>
      <c r="N240" s="353"/>
      <c r="O240" s="353"/>
      <c r="P240" s="353"/>
      <c r="Q240" s="353"/>
      <c r="R240" s="353"/>
      <c r="S240" s="353"/>
      <c r="T240" s="353"/>
      <c r="U240" s="353"/>
      <c r="V240" s="353"/>
      <c r="W240" s="353"/>
      <c r="X240" s="353"/>
      <c r="Y240" s="353"/>
      <c r="Z240" s="353"/>
    </row>
    <row r="241" spans="1:26" x14ac:dyDescent="0.35">
      <c r="A241" s="373"/>
      <c r="B241" s="354"/>
      <c r="C241" s="353"/>
      <c r="D241" s="353"/>
      <c r="E241" s="355"/>
      <c r="F241" s="385"/>
      <c r="G241" s="353"/>
      <c r="H241" s="353"/>
      <c r="I241" s="353"/>
      <c r="J241" s="353"/>
      <c r="K241" s="353"/>
      <c r="L241" s="353"/>
      <c r="M241" s="353"/>
      <c r="N241" s="353"/>
      <c r="O241" s="353"/>
      <c r="P241" s="353"/>
      <c r="Q241" s="353"/>
      <c r="R241" s="353"/>
      <c r="S241" s="353"/>
      <c r="T241" s="353"/>
      <c r="U241" s="353"/>
      <c r="V241" s="353"/>
      <c r="W241" s="353"/>
      <c r="X241" s="353"/>
      <c r="Y241" s="353"/>
      <c r="Z241" s="353"/>
    </row>
    <row r="242" spans="1:26" x14ac:dyDescent="0.35">
      <c r="A242" s="373"/>
      <c r="B242" s="354"/>
      <c r="C242" s="353"/>
      <c r="D242" s="353"/>
      <c r="E242" s="355"/>
      <c r="F242" s="385"/>
      <c r="G242" s="353"/>
      <c r="H242" s="353"/>
      <c r="I242" s="353"/>
      <c r="J242" s="353"/>
      <c r="K242" s="353"/>
      <c r="L242" s="353"/>
      <c r="M242" s="353"/>
      <c r="N242" s="353"/>
      <c r="O242" s="353"/>
      <c r="P242" s="353"/>
      <c r="Q242" s="353"/>
      <c r="R242" s="353"/>
      <c r="S242" s="353"/>
      <c r="T242" s="353"/>
      <c r="U242" s="353"/>
      <c r="V242" s="353"/>
      <c r="W242" s="353"/>
      <c r="X242" s="353"/>
      <c r="Y242" s="353"/>
      <c r="Z242" s="353"/>
    </row>
    <row r="243" spans="1:26" x14ac:dyDescent="0.35">
      <c r="A243" s="373"/>
      <c r="B243" s="354"/>
      <c r="C243" s="353"/>
      <c r="D243" s="353"/>
      <c r="E243" s="355"/>
      <c r="F243" s="385"/>
      <c r="G243" s="353"/>
      <c r="H243" s="353"/>
      <c r="I243" s="353"/>
      <c r="J243" s="353"/>
      <c r="K243" s="353"/>
      <c r="L243" s="353"/>
      <c r="M243" s="353"/>
      <c r="N243" s="353"/>
      <c r="O243" s="353"/>
      <c r="P243" s="353"/>
      <c r="Q243" s="353"/>
      <c r="R243" s="353"/>
      <c r="S243" s="353"/>
      <c r="T243" s="353"/>
      <c r="U243" s="353"/>
      <c r="V243" s="353"/>
      <c r="W243" s="353"/>
      <c r="X243" s="353"/>
      <c r="Y243" s="353"/>
      <c r="Z243" s="353"/>
    </row>
    <row r="244" spans="1:26" x14ac:dyDescent="0.35">
      <c r="A244" s="373"/>
      <c r="B244" s="354"/>
      <c r="C244" s="353"/>
      <c r="D244" s="353"/>
      <c r="E244" s="355"/>
      <c r="F244" s="385"/>
      <c r="G244" s="353"/>
      <c r="H244" s="353"/>
      <c r="I244" s="353"/>
      <c r="J244" s="353"/>
      <c r="K244" s="353"/>
      <c r="L244" s="353"/>
      <c r="M244" s="353"/>
      <c r="N244" s="353"/>
      <c r="O244" s="353"/>
      <c r="P244" s="353"/>
      <c r="Q244" s="353"/>
      <c r="R244" s="353"/>
      <c r="S244" s="353"/>
      <c r="T244" s="353"/>
      <c r="U244" s="353"/>
      <c r="V244" s="353"/>
      <c r="W244" s="353"/>
      <c r="X244" s="353"/>
      <c r="Y244" s="353"/>
      <c r="Z244" s="353"/>
    </row>
    <row r="245" spans="1:26" x14ac:dyDescent="0.35">
      <c r="A245" s="373"/>
      <c r="B245" s="354"/>
      <c r="C245" s="353"/>
      <c r="D245" s="353"/>
      <c r="E245" s="355"/>
      <c r="F245" s="385"/>
      <c r="G245" s="353"/>
      <c r="H245" s="353"/>
      <c r="I245" s="353"/>
      <c r="J245" s="353"/>
      <c r="K245" s="353"/>
      <c r="L245" s="353"/>
      <c r="M245" s="353"/>
      <c r="N245" s="353"/>
      <c r="O245" s="353"/>
      <c r="P245" s="353"/>
      <c r="Q245" s="353"/>
      <c r="R245" s="353"/>
      <c r="S245" s="353"/>
      <c r="T245" s="353"/>
      <c r="U245" s="353"/>
      <c r="V245" s="353"/>
      <c r="W245" s="353"/>
      <c r="X245" s="353"/>
      <c r="Y245" s="353"/>
      <c r="Z245" s="353"/>
    </row>
    <row r="246" spans="1:26" x14ac:dyDescent="0.35">
      <c r="A246" s="373"/>
      <c r="B246" s="354"/>
      <c r="C246" s="353"/>
      <c r="D246" s="353"/>
      <c r="E246" s="355"/>
      <c r="F246" s="385"/>
      <c r="G246" s="353"/>
      <c r="H246" s="353"/>
      <c r="I246" s="353"/>
      <c r="J246" s="353"/>
      <c r="K246" s="353"/>
      <c r="L246" s="353"/>
      <c r="M246" s="353"/>
      <c r="N246" s="353"/>
      <c r="O246" s="353"/>
      <c r="P246" s="353"/>
      <c r="Q246" s="353"/>
      <c r="R246" s="353"/>
      <c r="S246" s="353"/>
      <c r="T246" s="353"/>
      <c r="U246" s="353"/>
      <c r="V246" s="353"/>
      <c r="W246" s="353"/>
      <c r="X246" s="353"/>
      <c r="Y246" s="353"/>
      <c r="Z246" s="353"/>
    </row>
    <row r="247" spans="1:26" x14ac:dyDescent="0.35">
      <c r="A247" s="373"/>
      <c r="B247" s="354"/>
      <c r="C247" s="353"/>
      <c r="D247" s="353"/>
      <c r="E247" s="355"/>
      <c r="F247" s="385"/>
      <c r="G247" s="353"/>
      <c r="H247" s="353"/>
      <c r="I247" s="353"/>
      <c r="J247" s="353"/>
      <c r="K247" s="353"/>
      <c r="L247" s="353"/>
      <c r="M247" s="353"/>
      <c r="N247" s="353"/>
      <c r="O247" s="353"/>
      <c r="P247" s="353"/>
      <c r="Q247" s="353"/>
      <c r="R247" s="353"/>
      <c r="S247" s="353"/>
      <c r="T247" s="353"/>
      <c r="U247" s="353"/>
      <c r="V247" s="353"/>
      <c r="W247" s="353"/>
      <c r="X247" s="353"/>
      <c r="Y247" s="353"/>
      <c r="Z247" s="353"/>
    </row>
    <row r="248" spans="1:26" x14ac:dyDescent="0.35">
      <c r="A248" s="373"/>
      <c r="B248" s="354"/>
      <c r="C248" s="353"/>
      <c r="D248" s="353"/>
      <c r="E248" s="355"/>
      <c r="F248" s="385"/>
      <c r="G248" s="353"/>
      <c r="H248" s="353"/>
      <c r="I248" s="353"/>
      <c r="J248" s="353"/>
      <c r="K248" s="353"/>
      <c r="L248" s="353"/>
      <c r="M248" s="353"/>
      <c r="N248" s="353"/>
      <c r="O248" s="353"/>
      <c r="P248" s="353"/>
      <c r="Q248" s="353"/>
      <c r="R248" s="353"/>
      <c r="S248" s="353"/>
      <c r="T248" s="353"/>
      <c r="U248" s="353"/>
      <c r="V248" s="353"/>
      <c r="W248" s="353"/>
      <c r="X248" s="353"/>
      <c r="Y248" s="353"/>
      <c r="Z248" s="353"/>
    </row>
    <row r="249" spans="1:26" x14ac:dyDescent="0.35">
      <c r="A249" s="373"/>
      <c r="B249" s="354"/>
      <c r="C249" s="353"/>
      <c r="D249" s="353"/>
      <c r="E249" s="355"/>
      <c r="F249" s="385"/>
      <c r="G249" s="353"/>
      <c r="H249" s="353"/>
      <c r="I249" s="353"/>
      <c r="J249" s="353"/>
      <c r="K249" s="353"/>
      <c r="L249" s="353"/>
      <c r="M249" s="353"/>
      <c r="N249" s="353"/>
      <c r="O249" s="353"/>
      <c r="P249" s="353"/>
      <c r="Q249" s="353"/>
      <c r="R249" s="353"/>
      <c r="S249" s="353"/>
      <c r="T249" s="353"/>
      <c r="U249" s="353"/>
      <c r="V249" s="353"/>
      <c r="W249" s="353"/>
      <c r="X249" s="353"/>
      <c r="Y249" s="353"/>
      <c r="Z249" s="353"/>
    </row>
    <row r="250" spans="1:26" x14ac:dyDescent="0.35">
      <c r="A250" s="373"/>
      <c r="B250" s="354"/>
      <c r="C250" s="353"/>
      <c r="D250" s="353"/>
      <c r="E250" s="355"/>
      <c r="F250" s="385"/>
      <c r="G250" s="353"/>
      <c r="H250" s="353"/>
      <c r="I250" s="353"/>
      <c r="J250" s="353"/>
      <c r="K250" s="353"/>
      <c r="L250" s="353"/>
      <c r="M250" s="353"/>
      <c r="N250" s="353"/>
      <c r="O250" s="353"/>
      <c r="P250" s="353"/>
      <c r="Q250" s="353"/>
      <c r="R250" s="353"/>
      <c r="S250" s="353"/>
      <c r="T250" s="353"/>
      <c r="U250" s="353"/>
      <c r="V250" s="353"/>
      <c r="W250" s="353"/>
      <c r="X250" s="353"/>
      <c r="Y250" s="353"/>
      <c r="Z250" s="353"/>
    </row>
    <row r="251" spans="1:26" x14ac:dyDescent="0.35">
      <c r="A251" s="373"/>
      <c r="B251" s="354"/>
      <c r="C251" s="353"/>
      <c r="D251" s="353"/>
      <c r="E251" s="355"/>
      <c r="F251" s="385"/>
      <c r="G251" s="353"/>
      <c r="H251" s="353"/>
      <c r="I251" s="353"/>
      <c r="J251" s="353"/>
      <c r="K251" s="353"/>
      <c r="L251" s="353"/>
      <c r="M251" s="353"/>
      <c r="N251" s="353"/>
      <c r="O251" s="353"/>
      <c r="P251" s="353"/>
      <c r="Q251" s="353"/>
      <c r="R251" s="353"/>
      <c r="S251" s="353"/>
      <c r="T251" s="353"/>
      <c r="U251" s="353"/>
      <c r="V251" s="353"/>
      <c r="W251" s="353"/>
      <c r="X251" s="353"/>
      <c r="Y251" s="353"/>
      <c r="Z251" s="353"/>
    </row>
    <row r="252" spans="1:26" x14ac:dyDescent="0.35">
      <c r="A252" s="373"/>
      <c r="B252" s="354"/>
      <c r="C252" s="353"/>
      <c r="D252" s="353"/>
      <c r="E252" s="355"/>
      <c r="F252" s="385"/>
      <c r="G252" s="353"/>
      <c r="H252" s="353"/>
      <c r="I252" s="353"/>
      <c r="J252" s="353"/>
      <c r="K252" s="353"/>
      <c r="L252" s="353"/>
      <c r="M252" s="353"/>
      <c r="N252" s="353"/>
      <c r="O252" s="353"/>
      <c r="P252" s="353"/>
      <c r="Q252" s="353"/>
      <c r="R252" s="353"/>
      <c r="S252" s="353"/>
      <c r="T252" s="353"/>
      <c r="U252" s="353"/>
      <c r="V252" s="353"/>
      <c r="W252" s="353"/>
      <c r="X252" s="353"/>
      <c r="Y252" s="353"/>
      <c r="Z252" s="353"/>
    </row>
    <row r="253" spans="1:26" x14ac:dyDescent="0.35">
      <c r="A253" s="373"/>
      <c r="B253" s="354"/>
      <c r="C253" s="353"/>
      <c r="D253" s="353"/>
      <c r="E253" s="355"/>
      <c r="F253" s="385"/>
      <c r="G253" s="353"/>
      <c r="H253" s="353"/>
      <c r="I253" s="353"/>
      <c r="J253" s="353"/>
      <c r="K253" s="353"/>
      <c r="L253" s="353"/>
      <c r="M253" s="353"/>
      <c r="N253" s="353"/>
      <c r="O253" s="353"/>
      <c r="P253" s="353"/>
      <c r="Q253" s="353"/>
      <c r="R253" s="353"/>
      <c r="S253" s="353"/>
      <c r="T253" s="353"/>
      <c r="U253" s="353"/>
      <c r="V253" s="353"/>
      <c r="W253" s="353"/>
      <c r="X253" s="353"/>
      <c r="Y253" s="353"/>
      <c r="Z253" s="353"/>
    </row>
    <row r="254" spans="1:26" x14ac:dyDescent="0.35">
      <c r="A254" s="373"/>
      <c r="B254" s="354"/>
      <c r="C254" s="353"/>
      <c r="D254" s="353"/>
      <c r="E254" s="355"/>
      <c r="F254" s="385"/>
      <c r="G254" s="353"/>
      <c r="H254" s="353"/>
      <c r="I254" s="353"/>
      <c r="J254" s="353"/>
      <c r="K254" s="353"/>
      <c r="L254" s="353"/>
      <c r="M254" s="353"/>
      <c r="N254" s="353"/>
      <c r="O254" s="353"/>
      <c r="P254" s="353"/>
      <c r="Q254" s="353"/>
      <c r="R254" s="353"/>
      <c r="S254" s="353"/>
      <c r="T254" s="353"/>
      <c r="U254" s="353"/>
      <c r="V254" s="353"/>
      <c r="W254" s="353"/>
      <c r="X254" s="353"/>
      <c r="Y254" s="353"/>
      <c r="Z254" s="353"/>
    </row>
    <row r="255" spans="1:26" x14ac:dyDescent="0.35">
      <c r="A255" s="373"/>
      <c r="B255" s="354"/>
      <c r="C255" s="353"/>
      <c r="D255" s="353"/>
      <c r="E255" s="355"/>
      <c r="F255" s="385"/>
      <c r="G255" s="353"/>
      <c r="H255" s="353"/>
      <c r="I255" s="353"/>
      <c r="J255" s="353"/>
      <c r="K255" s="353"/>
      <c r="L255" s="353"/>
      <c r="M255" s="353"/>
      <c r="N255" s="353"/>
      <c r="O255" s="353"/>
      <c r="P255" s="353"/>
      <c r="Q255" s="353"/>
      <c r="R255" s="353"/>
      <c r="S255" s="353"/>
      <c r="T255" s="353"/>
      <c r="U255" s="353"/>
      <c r="V255" s="353"/>
      <c r="W255" s="353"/>
      <c r="X255" s="353"/>
      <c r="Y255" s="353"/>
      <c r="Z255" s="353"/>
    </row>
    <row r="256" spans="1:26" x14ac:dyDescent="0.35">
      <c r="A256" s="373"/>
      <c r="B256" s="354"/>
      <c r="C256" s="353"/>
      <c r="D256" s="353"/>
      <c r="E256" s="355"/>
      <c r="F256" s="385"/>
      <c r="G256" s="353"/>
      <c r="H256" s="353"/>
      <c r="I256" s="353"/>
      <c r="J256" s="353"/>
      <c r="K256" s="353"/>
      <c r="L256" s="353"/>
      <c r="M256" s="353"/>
      <c r="N256" s="353"/>
      <c r="O256" s="353"/>
      <c r="P256" s="353"/>
      <c r="Q256" s="353"/>
      <c r="R256" s="353"/>
      <c r="S256" s="353"/>
      <c r="T256" s="353"/>
      <c r="U256" s="353"/>
      <c r="V256" s="353"/>
      <c r="W256" s="353"/>
      <c r="X256" s="353"/>
      <c r="Y256" s="353"/>
      <c r="Z256" s="353"/>
    </row>
    <row r="257" spans="1:26" x14ac:dyDescent="0.35">
      <c r="A257" s="373"/>
      <c r="B257" s="354"/>
      <c r="C257" s="353"/>
      <c r="D257" s="353"/>
      <c r="E257" s="355"/>
      <c r="F257" s="385"/>
      <c r="G257" s="353"/>
      <c r="H257" s="353"/>
      <c r="I257" s="353"/>
      <c r="J257" s="353"/>
      <c r="K257" s="353"/>
      <c r="L257" s="353"/>
      <c r="M257" s="353"/>
      <c r="N257" s="353"/>
      <c r="O257" s="353"/>
      <c r="P257" s="353"/>
      <c r="Q257" s="353"/>
      <c r="R257" s="353"/>
      <c r="S257" s="353"/>
      <c r="T257" s="353"/>
      <c r="U257" s="353"/>
      <c r="V257" s="353"/>
      <c r="W257" s="353"/>
      <c r="X257" s="353"/>
      <c r="Y257" s="353"/>
      <c r="Z257" s="353"/>
    </row>
    <row r="258" spans="1:26" x14ac:dyDescent="0.35">
      <c r="A258" s="373"/>
      <c r="B258" s="354"/>
      <c r="C258" s="353"/>
      <c r="D258" s="353"/>
      <c r="E258" s="355"/>
      <c r="F258" s="385"/>
      <c r="G258" s="353"/>
      <c r="H258" s="353"/>
      <c r="I258" s="353"/>
      <c r="J258" s="353"/>
      <c r="K258" s="353"/>
      <c r="L258" s="353"/>
      <c r="M258" s="353"/>
      <c r="N258" s="353"/>
      <c r="O258" s="353"/>
      <c r="P258" s="353"/>
      <c r="Q258" s="353"/>
      <c r="R258" s="353"/>
      <c r="S258" s="353"/>
      <c r="T258" s="353"/>
      <c r="U258" s="353"/>
      <c r="V258" s="353"/>
      <c r="W258" s="353"/>
      <c r="X258" s="353"/>
      <c r="Y258" s="353"/>
      <c r="Z258" s="353"/>
    </row>
    <row r="259" spans="1:26" x14ac:dyDescent="0.35">
      <c r="A259" s="373"/>
      <c r="B259" s="354"/>
      <c r="C259" s="353"/>
      <c r="D259" s="353"/>
      <c r="E259" s="355"/>
      <c r="F259" s="385"/>
      <c r="G259" s="353"/>
      <c r="H259" s="353"/>
      <c r="I259" s="353"/>
      <c r="J259" s="353"/>
      <c r="K259" s="353"/>
      <c r="L259" s="353"/>
      <c r="M259" s="353"/>
      <c r="N259" s="353"/>
      <c r="O259" s="353"/>
      <c r="P259" s="353"/>
      <c r="Q259" s="353"/>
      <c r="R259" s="353"/>
      <c r="S259" s="353"/>
      <c r="T259" s="353"/>
      <c r="U259" s="353"/>
      <c r="V259" s="353"/>
      <c r="W259" s="353"/>
      <c r="X259" s="353"/>
      <c r="Y259" s="353"/>
      <c r="Z259" s="353"/>
    </row>
    <row r="260" spans="1:26" x14ac:dyDescent="0.35">
      <c r="A260" s="373"/>
      <c r="B260" s="354"/>
      <c r="C260" s="353"/>
      <c r="D260" s="353"/>
      <c r="E260" s="355"/>
      <c r="F260" s="385"/>
      <c r="G260" s="353"/>
      <c r="H260" s="353"/>
      <c r="I260" s="353"/>
      <c r="J260" s="353"/>
      <c r="K260" s="353"/>
      <c r="L260" s="353"/>
      <c r="M260" s="353"/>
      <c r="N260" s="353"/>
      <c r="O260" s="353"/>
      <c r="P260" s="353"/>
      <c r="Q260" s="353"/>
      <c r="R260" s="353"/>
      <c r="S260" s="353"/>
      <c r="T260" s="353"/>
      <c r="U260" s="353"/>
      <c r="V260" s="353"/>
      <c r="W260" s="353"/>
      <c r="X260" s="353"/>
      <c r="Y260" s="353"/>
      <c r="Z260" s="353"/>
    </row>
    <row r="261" spans="1:26" x14ac:dyDescent="0.35">
      <c r="A261" s="373"/>
      <c r="B261" s="354"/>
      <c r="C261" s="353"/>
      <c r="D261" s="353"/>
      <c r="E261" s="355"/>
      <c r="F261" s="385"/>
      <c r="G261" s="353"/>
      <c r="H261" s="353"/>
      <c r="I261" s="353"/>
      <c r="J261" s="353"/>
      <c r="K261" s="353"/>
      <c r="L261" s="353"/>
      <c r="M261" s="353"/>
      <c r="N261" s="353"/>
      <c r="O261" s="353"/>
      <c r="P261" s="353"/>
      <c r="Q261" s="353"/>
      <c r="R261" s="353"/>
      <c r="S261" s="353"/>
      <c r="T261" s="353"/>
      <c r="U261" s="353"/>
      <c r="V261" s="353"/>
      <c r="W261" s="353"/>
      <c r="X261" s="353"/>
      <c r="Y261" s="353"/>
      <c r="Z261" s="353"/>
    </row>
    <row r="262" spans="1:26" x14ac:dyDescent="0.35">
      <c r="A262" s="373"/>
      <c r="B262" s="354"/>
      <c r="C262" s="353"/>
      <c r="D262" s="353"/>
      <c r="E262" s="355"/>
      <c r="F262" s="385"/>
      <c r="G262" s="353"/>
      <c r="H262" s="353"/>
      <c r="I262" s="353"/>
      <c r="J262" s="353"/>
      <c r="K262" s="353"/>
      <c r="L262" s="353"/>
      <c r="M262" s="353"/>
      <c r="N262" s="353"/>
      <c r="O262" s="353"/>
      <c r="P262" s="353"/>
      <c r="Q262" s="353"/>
      <c r="R262" s="353"/>
      <c r="S262" s="353"/>
      <c r="T262" s="353"/>
      <c r="U262" s="353"/>
      <c r="V262" s="353"/>
      <c r="W262" s="353"/>
      <c r="X262" s="353"/>
      <c r="Y262" s="353"/>
      <c r="Z262" s="353"/>
    </row>
    <row r="263" spans="1:26" x14ac:dyDescent="0.35">
      <c r="A263" s="373"/>
      <c r="B263" s="354"/>
      <c r="C263" s="353"/>
      <c r="D263" s="353"/>
      <c r="E263" s="355"/>
      <c r="F263" s="385"/>
      <c r="G263" s="353"/>
      <c r="H263" s="353"/>
      <c r="I263" s="353"/>
      <c r="J263" s="353"/>
      <c r="K263" s="353"/>
      <c r="L263" s="353"/>
      <c r="M263" s="353"/>
      <c r="N263" s="353"/>
      <c r="O263" s="353"/>
      <c r="P263" s="353"/>
      <c r="Q263" s="353"/>
      <c r="R263" s="353"/>
      <c r="S263" s="353"/>
      <c r="T263" s="353"/>
      <c r="U263" s="353"/>
      <c r="V263" s="353"/>
      <c r="W263" s="353"/>
      <c r="X263" s="353"/>
      <c r="Y263" s="353"/>
      <c r="Z263" s="353"/>
    </row>
    <row r="264" spans="1:26" x14ac:dyDescent="0.35">
      <c r="A264" s="373"/>
      <c r="B264" s="354"/>
      <c r="C264" s="353"/>
      <c r="D264" s="353"/>
      <c r="E264" s="355"/>
      <c r="F264" s="385"/>
      <c r="G264" s="353"/>
      <c r="H264" s="353"/>
      <c r="I264" s="353"/>
      <c r="J264" s="353"/>
      <c r="K264" s="353"/>
      <c r="L264" s="353"/>
      <c r="M264" s="353"/>
      <c r="N264" s="353"/>
      <c r="O264" s="353"/>
      <c r="P264" s="353"/>
      <c r="Q264" s="353"/>
      <c r="R264" s="353"/>
      <c r="S264" s="353"/>
      <c r="T264" s="353"/>
      <c r="U264" s="353"/>
      <c r="V264" s="353"/>
      <c r="W264" s="353"/>
      <c r="X264" s="353"/>
      <c r="Y264" s="353"/>
      <c r="Z264" s="353"/>
    </row>
    <row r="265" spans="1:26" x14ac:dyDescent="0.35">
      <c r="A265" s="373"/>
      <c r="B265" s="354"/>
      <c r="C265" s="353"/>
      <c r="D265" s="353"/>
      <c r="E265" s="355"/>
      <c r="F265" s="385"/>
      <c r="G265" s="353"/>
      <c r="H265" s="353"/>
      <c r="I265" s="353"/>
      <c r="J265" s="353"/>
      <c r="K265" s="353"/>
      <c r="L265" s="353"/>
      <c r="M265" s="353"/>
      <c r="N265" s="353"/>
      <c r="O265" s="353"/>
      <c r="P265" s="353"/>
      <c r="Q265" s="353"/>
      <c r="R265" s="353"/>
      <c r="S265" s="353"/>
      <c r="T265" s="353"/>
      <c r="U265" s="353"/>
      <c r="V265" s="353"/>
      <c r="W265" s="353"/>
      <c r="X265" s="353"/>
      <c r="Y265" s="353"/>
      <c r="Z265" s="353"/>
    </row>
    <row r="266" spans="1:26" x14ac:dyDescent="0.35">
      <c r="A266" s="373"/>
      <c r="B266" s="354"/>
      <c r="C266" s="353"/>
      <c r="D266" s="353"/>
      <c r="E266" s="355"/>
      <c r="F266" s="385"/>
      <c r="G266" s="353"/>
      <c r="H266" s="353"/>
      <c r="I266" s="353"/>
      <c r="J266" s="353"/>
      <c r="K266" s="353"/>
      <c r="L266" s="353"/>
      <c r="M266" s="353"/>
      <c r="N266" s="353"/>
      <c r="O266" s="353"/>
      <c r="P266" s="353"/>
      <c r="Q266" s="353"/>
      <c r="R266" s="353"/>
      <c r="S266" s="353"/>
      <c r="T266" s="353"/>
      <c r="U266" s="353"/>
      <c r="V266" s="353"/>
      <c r="W266" s="353"/>
      <c r="X266" s="353"/>
      <c r="Y266" s="353"/>
      <c r="Z266" s="353"/>
    </row>
    <row r="267" spans="1:26" x14ac:dyDescent="0.35">
      <c r="A267" s="373"/>
      <c r="B267" s="354"/>
      <c r="C267" s="353"/>
      <c r="D267" s="353"/>
      <c r="E267" s="355"/>
      <c r="F267" s="385"/>
      <c r="G267" s="353"/>
      <c r="H267" s="353"/>
      <c r="I267" s="353"/>
      <c r="J267" s="353"/>
      <c r="K267" s="353"/>
      <c r="L267" s="353"/>
      <c r="M267" s="353"/>
      <c r="N267" s="353"/>
      <c r="O267" s="353"/>
      <c r="P267" s="353"/>
      <c r="Q267" s="353"/>
      <c r="R267" s="353"/>
      <c r="S267" s="353"/>
      <c r="T267" s="353"/>
      <c r="U267" s="353"/>
      <c r="V267" s="353"/>
      <c r="W267" s="353"/>
      <c r="X267" s="353"/>
      <c r="Y267" s="353"/>
      <c r="Z267" s="353"/>
    </row>
    <row r="268" spans="1:26" x14ac:dyDescent="0.35">
      <c r="A268" s="373"/>
      <c r="B268" s="354"/>
      <c r="C268" s="353"/>
      <c r="D268" s="353"/>
      <c r="E268" s="355"/>
      <c r="F268" s="385"/>
      <c r="G268" s="353"/>
      <c r="H268" s="353"/>
      <c r="I268" s="353"/>
      <c r="J268" s="353"/>
      <c r="K268" s="353"/>
      <c r="L268" s="353"/>
      <c r="M268" s="353"/>
      <c r="N268" s="353"/>
      <c r="O268" s="353"/>
      <c r="P268" s="353"/>
      <c r="Q268" s="353"/>
      <c r="R268" s="353"/>
      <c r="S268" s="353"/>
      <c r="T268" s="353"/>
      <c r="U268" s="353"/>
      <c r="V268" s="353"/>
      <c r="W268" s="353"/>
      <c r="X268" s="353"/>
      <c r="Y268" s="353"/>
      <c r="Z268" s="353"/>
    </row>
    <row r="269" spans="1:26" x14ac:dyDescent="0.35">
      <c r="A269" s="373"/>
      <c r="B269" s="354"/>
      <c r="C269" s="353"/>
      <c r="D269" s="353"/>
      <c r="E269" s="355"/>
      <c r="F269" s="385"/>
      <c r="G269" s="353"/>
      <c r="H269" s="353"/>
      <c r="I269" s="353"/>
      <c r="J269" s="353"/>
      <c r="K269" s="353"/>
      <c r="L269" s="353"/>
      <c r="M269" s="353"/>
      <c r="N269" s="353"/>
      <c r="O269" s="353"/>
      <c r="P269" s="353"/>
      <c r="Q269" s="353"/>
      <c r="R269" s="353"/>
      <c r="S269" s="353"/>
      <c r="T269" s="353"/>
      <c r="U269" s="353"/>
      <c r="V269" s="353"/>
      <c r="W269" s="353"/>
      <c r="X269" s="353"/>
      <c r="Y269" s="353"/>
      <c r="Z269" s="353"/>
    </row>
    <row r="270" spans="1:26" x14ac:dyDescent="0.35">
      <c r="A270" s="373"/>
      <c r="B270" s="354"/>
      <c r="C270" s="353"/>
      <c r="D270" s="353"/>
      <c r="E270" s="355"/>
      <c r="F270" s="385"/>
      <c r="G270" s="353"/>
      <c r="H270" s="353"/>
      <c r="I270" s="353"/>
      <c r="J270" s="353"/>
      <c r="K270" s="353"/>
      <c r="L270" s="353"/>
      <c r="M270" s="353"/>
      <c r="N270" s="353"/>
      <c r="O270" s="353"/>
      <c r="P270" s="353"/>
      <c r="Q270" s="353"/>
      <c r="R270" s="353"/>
      <c r="S270" s="353"/>
      <c r="T270" s="353"/>
      <c r="U270" s="353"/>
      <c r="V270" s="353"/>
      <c r="W270" s="353"/>
      <c r="X270" s="353"/>
      <c r="Y270" s="353"/>
      <c r="Z270" s="353"/>
    </row>
    <row r="271" spans="1:26" x14ac:dyDescent="0.35">
      <c r="A271" s="373"/>
      <c r="B271" s="354"/>
      <c r="C271" s="353"/>
      <c r="D271" s="353"/>
      <c r="E271" s="355"/>
      <c r="F271" s="385"/>
      <c r="G271" s="353"/>
      <c r="H271" s="353"/>
      <c r="I271" s="353"/>
      <c r="J271" s="353"/>
      <c r="K271" s="353"/>
      <c r="L271" s="353"/>
      <c r="M271" s="353"/>
      <c r="N271" s="353"/>
      <c r="O271" s="353"/>
      <c r="P271" s="353"/>
      <c r="Q271" s="353"/>
      <c r="R271" s="353"/>
      <c r="S271" s="353"/>
      <c r="T271" s="353"/>
      <c r="U271" s="353"/>
      <c r="V271" s="353"/>
      <c r="W271" s="353"/>
      <c r="X271" s="353"/>
      <c r="Y271" s="353"/>
      <c r="Z271" s="353"/>
    </row>
    <row r="272" spans="1:26" x14ac:dyDescent="0.35">
      <c r="A272" s="373"/>
      <c r="B272" s="354"/>
      <c r="C272" s="353"/>
      <c r="D272" s="353"/>
      <c r="E272" s="355"/>
      <c r="F272" s="385"/>
      <c r="G272" s="353"/>
      <c r="H272" s="353"/>
      <c r="I272" s="353"/>
      <c r="J272" s="353"/>
      <c r="K272" s="353"/>
      <c r="L272" s="353"/>
      <c r="M272" s="353"/>
      <c r="N272" s="353"/>
      <c r="O272" s="353"/>
      <c r="P272" s="353"/>
      <c r="Q272" s="353"/>
      <c r="R272" s="353"/>
      <c r="S272" s="353"/>
      <c r="T272" s="353"/>
      <c r="U272" s="353"/>
      <c r="V272" s="353"/>
      <c r="W272" s="353"/>
      <c r="X272" s="353"/>
      <c r="Y272" s="353"/>
      <c r="Z272" s="353"/>
    </row>
    <row r="273" spans="1:26" x14ac:dyDescent="0.35">
      <c r="A273" s="373"/>
      <c r="B273" s="354"/>
      <c r="C273" s="353"/>
      <c r="D273" s="353"/>
      <c r="E273" s="355"/>
      <c r="F273" s="385"/>
      <c r="G273" s="353"/>
      <c r="H273" s="353"/>
      <c r="I273" s="353"/>
      <c r="J273" s="353"/>
      <c r="K273" s="353"/>
      <c r="L273" s="353"/>
      <c r="M273" s="353"/>
      <c r="N273" s="353"/>
      <c r="O273" s="353"/>
      <c r="P273" s="353"/>
      <c r="Q273" s="353"/>
      <c r="R273" s="353"/>
      <c r="S273" s="353"/>
      <c r="T273" s="353"/>
      <c r="U273" s="353"/>
      <c r="V273" s="353"/>
      <c r="W273" s="353"/>
      <c r="X273" s="353"/>
      <c r="Y273" s="353"/>
      <c r="Z273" s="353"/>
    </row>
    <row r="274" spans="1:26" x14ac:dyDescent="0.35">
      <c r="A274" s="373"/>
      <c r="B274" s="354"/>
      <c r="C274" s="353"/>
      <c r="D274" s="353"/>
      <c r="E274" s="355"/>
      <c r="F274" s="385"/>
      <c r="G274" s="353"/>
      <c r="H274" s="353"/>
      <c r="I274" s="353"/>
      <c r="J274" s="353"/>
      <c r="K274" s="353"/>
      <c r="L274" s="353"/>
      <c r="M274" s="353"/>
      <c r="N274" s="353"/>
      <c r="O274" s="353"/>
      <c r="P274" s="353"/>
      <c r="Q274" s="353"/>
      <c r="R274" s="353"/>
      <c r="S274" s="353"/>
      <c r="T274" s="353"/>
      <c r="U274" s="353"/>
      <c r="V274" s="353"/>
      <c r="W274" s="353"/>
      <c r="X274" s="353"/>
      <c r="Y274" s="353"/>
      <c r="Z274" s="353"/>
    </row>
    <row r="275" spans="1:26" x14ac:dyDescent="0.35">
      <c r="A275" s="373"/>
      <c r="B275" s="354"/>
      <c r="C275" s="353"/>
      <c r="D275" s="353"/>
      <c r="E275" s="355"/>
      <c r="F275" s="385"/>
      <c r="G275" s="353"/>
      <c r="H275" s="353"/>
      <c r="I275" s="353"/>
      <c r="J275" s="353"/>
      <c r="K275" s="353"/>
      <c r="L275" s="353"/>
      <c r="M275" s="353"/>
      <c r="N275" s="353"/>
      <c r="O275" s="353"/>
      <c r="P275" s="353"/>
      <c r="Q275" s="353"/>
      <c r="R275" s="353"/>
      <c r="S275" s="353"/>
      <c r="T275" s="353"/>
      <c r="U275" s="353"/>
      <c r="V275" s="353"/>
      <c r="W275" s="353"/>
      <c r="X275" s="353"/>
      <c r="Y275" s="353"/>
      <c r="Z275" s="353"/>
    </row>
    <row r="276" spans="1:26" x14ac:dyDescent="0.35">
      <c r="A276" s="373"/>
      <c r="B276" s="354"/>
      <c r="C276" s="353"/>
      <c r="D276" s="353"/>
      <c r="E276" s="355"/>
      <c r="F276" s="385"/>
      <c r="G276" s="353"/>
      <c r="H276" s="353"/>
      <c r="I276" s="353"/>
      <c r="J276" s="353"/>
      <c r="K276" s="353"/>
      <c r="L276" s="353"/>
      <c r="M276" s="353"/>
      <c r="N276" s="353"/>
      <c r="O276" s="353"/>
      <c r="P276" s="353"/>
      <c r="Q276" s="353"/>
      <c r="R276" s="353"/>
      <c r="S276" s="353"/>
      <c r="T276" s="353"/>
      <c r="U276" s="353"/>
      <c r="V276" s="353"/>
      <c r="W276" s="353"/>
      <c r="X276" s="353"/>
      <c r="Y276" s="353"/>
      <c r="Z276" s="353"/>
    </row>
    <row r="277" spans="1:26" x14ac:dyDescent="0.35">
      <c r="A277" s="373"/>
      <c r="B277" s="354"/>
      <c r="C277" s="353"/>
      <c r="D277" s="353"/>
      <c r="E277" s="355"/>
      <c r="F277" s="385"/>
      <c r="G277" s="353"/>
      <c r="H277" s="353"/>
      <c r="I277" s="353"/>
      <c r="J277" s="353"/>
      <c r="K277" s="353"/>
      <c r="L277" s="353"/>
      <c r="M277" s="353"/>
      <c r="N277" s="353"/>
      <c r="O277" s="353"/>
      <c r="P277" s="353"/>
      <c r="Q277" s="353"/>
      <c r="R277" s="353"/>
      <c r="S277" s="353"/>
      <c r="T277" s="353"/>
      <c r="U277" s="353"/>
      <c r="V277" s="353"/>
      <c r="W277" s="353"/>
      <c r="X277" s="353"/>
      <c r="Y277" s="353"/>
      <c r="Z277" s="353"/>
    </row>
    <row r="278" spans="1:26" x14ac:dyDescent="0.35">
      <c r="A278" s="373"/>
      <c r="B278" s="354"/>
      <c r="C278" s="353"/>
      <c r="D278" s="353"/>
      <c r="E278" s="355"/>
      <c r="F278" s="385"/>
      <c r="G278" s="353"/>
      <c r="H278" s="353"/>
      <c r="I278" s="353"/>
      <c r="J278" s="353"/>
      <c r="K278" s="353"/>
      <c r="L278" s="353"/>
      <c r="M278" s="353"/>
      <c r="N278" s="353"/>
      <c r="O278" s="353"/>
      <c r="P278" s="353"/>
      <c r="Q278" s="353"/>
      <c r="R278" s="353"/>
      <c r="S278" s="353"/>
      <c r="T278" s="353"/>
      <c r="U278" s="353"/>
      <c r="V278" s="353"/>
      <c r="W278" s="353"/>
      <c r="X278" s="353"/>
      <c r="Y278" s="353"/>
      <c r="Z278" s="353"/>
    </row>
    <row r="279" spans="1:26" x14ac:dyDescent="0.35">
      <c r="A279" s="373"/>
      <c r="B279" s="354"/>
      <c r="C279" s="353"/>
      <c r="D279" s="353"/>
      <c r="E279" s="355"/>
      <c r="F279" s="385"/>
      <c r="G279" s="353"/>
      <c r="H279" s="353"/>
      <c r="I279" s="353"/>
      <c r="J279" s="353"/>
      <c r="K279" s="353"/>
      <c r="L279" s="353"/>
      <c r="M279" s="353"/>
      <c r="N279" s="353"/>
      <c r="O279" s="353"/>
      <c r="P279" s="353"/>
      <c r="Q279" s="353"/>
      <c r="R279" s="353"/>
      <c r="S279" s="353"/>
      <c r="T279" s="353"/>
      <c r="U279" s="353"/>
      <c r="V279" s="353"/>
      <c r="W279" s="353"/>
      <c r="X279" s="353"/>
      <c r="Y279" s="353"/>
      <c r="Z279" s="353"/>
    </row>
    <row r="280" spans="1:26" x14ac:dyDescent="0.35">
      <c r="A280" s="373"/>
      <c r="B280" s="354"/>
      <c r="C280" s="353"/>
      <c r="D280" s="353"/>
      <c r="E280" s="355"/>
      <c r="F280" s="385"/>
      <c r="G280" s="353"/>
      <c r="H280" s="353"/>
      <c r="I280" s="353"/>
      <c r="J280" s="353"/>
      <c r="K280" s="353"/>
      <c r="L280" s="353"/>
      <c r="M280" s="353"/>
      <c r="N280" s="353"/>
      <c r="O280" s="353"/>
      <c r="P280" s="353"/>
      <c r="Q280" s="353"/>
      <c r="R280" s="353"/>
      <c r="S280" s="353"/>
      <c r="T280" s="353"/>
      <c r="U280" s="353"/>
      <c r="V280" s="353"/>
      <c r="W280" s="353"/>
      <c r="X280" s="353"/>
      <c r="Y280" s="353"/>
      <c r="Z280" s="353"/>
    </row>
    <row r="281" spans="1:26" x14ac:dyDescent="0.35">
      <c r="A281" s="373"/>
      <c r="B281" s="354"/>
      <c r="C281" s="353"/>
      <c r="D281" s="353"/>
      <c r="E281" s="355"/>
      <c r="F281" s="385"/>
      <c r="G281" s="353"/>
      <c r="H281" s="353"/>
      <c r="I281" s="353"/>
      <c r="J281" s="353"/>
      <c r="K281" s="353"/>
      <c r="L281" s="353"/>
      <c r="M281" s="353"/>
      <c r="N281" s="353"/>
      <c r="O281" s="353"/>
      <c r="P281" s="353"/>
      <c r="Q281" s="353"/>
      <c r="R281" s="353"/>
      <c r="S281" s="353"/>
      <c r="T281" s="353"/>
      <c r="U281" s="353"/>
      <c r="V281" s="353"/>
      <c r="W281" s="353"/>
      <c r="X281" s="353"/>
      <c r="Y281" s="353"/>
      <c r="Z281" s="353"/>
    </row>
    <row r="282" spans="1:26" x14ac:dyDescent="0.35">
      <c r="A282" s="373"/>
      <c r="B282" s="354"/>
      <c r="C282" s="353"/>
      <c r="D282" s="353"/>
      <c r="E282" s="355"/>
      <c r="F282" s="385"/>
      <c r="G282" s="353"/>
      <c r="H282" s="353"/>
      <c r="I282" s="353"/>
      <c r="J282" s="353"/>
      <c r="K282" s="353"/>
      <c r="L282" s="353"/>
      <c r="M282" s="353"/>
      <c r="N282" s="353"/>
      <c r="O282" s="353"/>
      <c r="P282" s="353"/>
      <c r="Q282" s="353"/>
      <c r="R282" s="353"/>
      <c r="S282" s="353"/>
      <c r="T282" s="353"/>
      <c r="U282" s="353"/>
      <c r="V282" s="353"/>
      <c r="W282" s="353"/>
      <c r="X282" s="353"/>
      <c r="Y282" s="353"/>
      <c r="Z282" s="353"/>
    </row>
    <row r="283" spans="1:26" x14ac:dyDescent="0.35">
      <c r="A283" s="373"/>
      <c r="B283" s="354"/>
      <c r="C283" s="353"/>
      <c r="D283" s="353"/>
      <c r="E283" s="355"/>
      <c r="F283" s="385"/>
      <c r="G283" s="353"/>
      <c r="H283" s="353"/>
      <c r="I283" s="353"/>
      <c r="J283" s="353"/>
      <c r="K283" s="353"/>
      <c r="L283" s="353"/>
      <c r="M283" s="353"/>
      <c r="N283" s="353"/>
      <c r="O283" s="353"/>
      <c r="P283" s="353"/>
      <c r="Q283" s="353"/>
      <c r="R283" s="353"/>
      <c r="S283" s="353"/>
      <c r="T283" s="353"/>
      <c r="U283" s="353"/>
      <c r="V283" s="353"/>
      <c r="W283" s="353"/>
      <c r="X283" s="353"/>
      <c r="Y283" s="353"/>
      <c r="Z283" s="353"/>
    </row>
    <row r="284" spans="1:26" x14ac:dyDescent="0.35">
      <c r="A284" s="373"/>
      <c r="B284" s="354"/>
      <c r="C284" s="353"/>
      <c r="D284" s="353"/>
      <c r="E284" s="355"/>
      <c r="F284" s="385"/>
      <c r="G284" s="353"/>
      <c r="H284" s="353"/>
      <c r="I284" s="353"/>
      <c r="J284" s="353"/>
      <c r="K284" s="353"/>
      <c r="L284" s="353"/>
      <c r="M284" s="353"/>
      <c r="N284" s="353"/>
      <c r="O284" s="353"/>
      <c r="P284" s="353"/>
      <c r="Q284" s="353"/>
      <c r="R284" s="353"/>
      <c r="S284" s="353"/>
      <c r="T284" s="353"/>
      <c r="U284" s="353"/>
      <c r="V284" s="353"/>
      <c r="W284" s="353"/>
      <c r="X284" s="353"/>
      <c r="Y284" s="353"/>
      <c r="Z284" s="353"/>
    </row>
    <row r="285" spans="1:26" x14ac:dyDescent="0.35">
      <c r="A285" s="373"/>
      <c r="B285" s="354"/>
      <c r="C285" s="353"/>
      <c r="D285" s="353"/>
      <c r="E285" s="355"/>
      <c r="F285" s="385"/>
      <c r="G285" s="353"/>
      <c r="H285" s="353"/>
      <c r="I285" s="353"/>
      <c r="J285" s="353"/>
      <c r="K285" s="353"/>
      <c r="L285" s="353"/>
      <c r="M285" s="353"/>
      <c r="N285" s="353"/>
      <c r="O285" s="353"/>
      <c r="P285" s="353"/>
      <c r="Q285" s="353"/>
      <c r="R285" s="353"/>
      <c r="S285" s="353"/>
      <c r="T285" s="353"/>
      <c r="U285" s="353"/>
      <c r="V285" s="353"/>
      <c r="W285" s="353"/>
      <c r="X285" s="353"/>
      <c r="Y285" s="353"/>
      <c r="Z285" s="353"/>
    </row>
    <row r="286" spans="1:26" x14ac:dyDescent="0.35">
      <c r="A286" s="373"/>
      <c r="B286" s="354"/>
      <c r="C286" s="353"/>
      <c r="D286" s="353"/>
      <c r="E286" s="355"/>
      <c r="F286" s="385"/>
      <c r="G286" s="353"/>
      <c r="H286" s="353"/>
      <c r="I286" s="353"/>
      <c r="J286" s="353"/>
      <c r="K286" s="353"/>
      <c r="L286" s="353"/>
      <c r="M286" s="353"/>
      <c r="N286" s="353"/>
      <c r="O286" s="353"/>
      <c r="P286" s="353"/>
      <c r="Q286" s="353"/>
      <c r="R286" s="353"/>
      <c r="S286" s="353"/>
      <c r="T286" s="353"/>
      <c r="U286" s="353"/>
      <c r="V286" s="353"/>
      <c r="W286" s="353"/>
      <c r="X286" s="353"/>
      <c r="Y286" s="353"/>
      <c r="Z286" s="353"/>
    </row>
    <row r="287" spans="1:26" x14ac:dyDescent="0.35">
      <c r="A287" s="373"/>
      <c r="B287" s="354"/>
      <c r="C287" s="353"/>
      <c r="D287" s="353"/>
      <c r="E287" s="355"/>
      <c r="F287" s="385"/>
      <c r="G287" s="353"/>
      <c r="H287" s="353"/>
      <c r="I287" s="353"/>
      <c r="J287" s="353"/>
      <c r="K287" s="353"/>
      <c r="L287" s="353"/>
      <c r="M287" s="353"/>
      <c r="N287" s="353"/>
      <c r="O287" s="353"/>
      <c r="P287" s="353"/>
      <c r="Q287" s="353"/>
      <c r="R287" s="353"/>
      <c r="S287" s="353"/>
      <c r="T287" s="353"/>
      <c r="U287" s="353"/>
      <c r="V287" s="353"/>
      <c r="W287" s="353"/>
      <c r="X287" s="353"/>
      <c r="Y287" s="353"/>
      <c r="Z287" s="353"/>
    </row>
    <row r="288" spans="1:26" x14ac:dyDescent="0.35">
      <c r="A288" s="373"/>
      <c r="B288" s="354"/>
      <c r="C288" s="353"/>
      <c r="D288" s="353"/>
      <c r="E288" s="355"/>
      <c r="F288" s="385"/>
      <c r="G288" s="353"/>
      <c r="H288" s="353"/>
      <c r="I288" s="353"/>
      <c r="J288" s="353"/>
      <c r="K288" s="353"/>
      <c r="L288" s="353"/>
      <c r="M288" s="353"/>
      <c r="N288" s="353"/>
      <c r="O288" s="353"/>
      <c r="P288" s="353"/>
      <c r="Q288" s="353"/>
      <c r="R288" s="353"/>
      <c r="S288" s="353"/>
      <c r="T288" s="353"/>
      <c r="U288" s="353"/>
      <c r="V288" s="353"/>
      <c r="W288" s="353"/>
      <c r="X288" s="353"/>
      <c r="Y288" s="353"/>
      <c r="Z288" s="353"/>
    </row>
    <row r="289" spans="1:26" x14ac:dyDescent="0.35">
      <c r="A289" s="373"/>
      <c r="B289" s="354"/>
      <c r="C289" s="353"/>
      <c r="D289" s="353"/>
      <c r="E289" s="355"/>
      <c r="F289" s="385"/>
      <c r="G289" s="353"/>
      <c r="H289" s="353"/>
      <c r="I289" s="353"/>
      <c r="J289" s="353"/>
      <c r="K289" s="353"/>
      <c r="L289" s="353"/>
      <c r="M289" s="353"/>
      <c r="N289" s="353"/>
      <c r="O289" s="353"/>
      <c r="P289" s="353"/>
      <c r="Q289" s="353"/>
      <c r="R289" s="353"/>
      <c r="S289" s="353"/>
      <c r="T289" s="353"/>
      <c r="U289" s="353"/>
      <c r="V289" s="353"/>
      <c r="W289" s="353"/>
      <c r="X289" s="353"/>
      <c r="Y289" s="353"/>
      <c r="Z289" s="353"/>
    </row>
    <row r="290" spans="1:26" x14ac:dyDescent="0.35">
      <c r="A290" s="373"/>
      <c r="B290" s="354"/>
      <c r="C290" s="353"/>
      <c r="D290" s="353"/>
      <c r="E290" s="355"/>
      <c r="F290" s="385"/>
      <c r="G290" s="353"/>
      <c r="H290" s="353"/>
      <c r="I290" s="353"/>
      <c r="J290" s="353"/>
      <c r="K290" s="353"/>
      <c r="L290" s="353"/>
      <c r="M290" s="353"/>
      <c r="N290" s="353"/>
      <c r="O290" s="353"/>
      <c r="P290" s="353"/>
      <c r="Q290" s="353"/>
      <c r="R290" s="353"/>
      <c r="S290" s="353"/>
      <c r="T290" s="353"/>
      <c r="U290" s="353"/>
      <c r="V290" s="353"/>
      <c r="W290" s="353"/>
      <c r="X290" s="353"/>
      <c r="Y290" s="353"/>
      <c r="Z290" s="353"/>
    </row>
    <row r="291" spans="1:26" x14ac:dyDescent="0.35">
      <c r="A291" s="373"/>
      <c r="B291" s="354"/>
      <c r="C291" s="353"/>
      <c r="D291" s="353"/>
      <c r="E291" s="355"/>
      <c r="F291" s="385"/>
      <c r="G291" s="353"/>
      <c r="H291" s="353"/>
      <c r="I291" s="353"/>
      <c r="J291" s="353"/>
      <c r="K291" s="353"/>
      <c r="L291" s="353"/>
      <c r="M291" s="353"/>
      <c r="N291" s="353"/>
      <c r="O291" s="353"/>
      <c r="P291" s="353"/>
      <c r="Q291" s="353"/>
      <c r="R291" s="353"/>
      <c r="S291" s="353"/>
      <c r="T291" s="353"/>
      <c r="U291" s="353"/>
      <c r="V291" s="353"/>
      <c r="W291" s="353"/>
      <c r="X291" s="353"/>
      <c r="Y291" s="353"/>
      <c r="Z291" s="353"/>
    </row>
    <row r="292" spans="1:26" x14ac:dyDescent="0.35">
      <c r="A292" s="373"/>
      <c r="B292" s="354"/>
      <c r="C292" s="353"/>
      <c r="D292" s="353"/>
      <c r="E292" s="355"/>
      <c r="F292" s="385"/>
      <c r="G292" s="353"/>
      <c r="H292" s="353"/>
      <c r="I292" s="353"/>
      <c r="J292" s="353"/>
      <c r="K292" s="353"/>
      <c r="L292" s="353"/>
      <c r="M292" s="353"/>
      <c r="N292" s="353"/>
      <c r="O292" s="353"/>
      <c r="P292" s="353"/>
      <c r="Q292" s="353"/>
      <c r="R292" s="353"/>
      <c r="S292" s="353"/>
      <c r="T292" s="353"/>
      <c r="U292" s="353"/>
      <c r="V292" s="353"/>
      <c r="W292" s="353"/>
      <c r="X292" s="353"/>
      <c r="Y292" s="353"/>
      <c r="Z292" s="353"/>
    </row>
    <row r="293" spans="1:26" x14ac:dyDescent="0.35">
      <c r="A293" s="373"/>
      <c r="B293" s="354"/>
      <c r="C293" s="353"/>
      <c r="D293" s="353"/>
      <c r="E293" s="355"/>
      <c r="F293" s="385"/>
      <c r="G293" s="353"/>
      <c r="H293" s="353"/>
      <c r="I293" s="353"/>
      <c r="J293" s="353"/>
      <c r="K293" s="353"/>
      <c r="L293" s="353"/>
      <c r="M293" s="353"/>
      <c r="N293" s="353"/>
      <c r="O293" s="353"/>
      <c r="P293" s="353"/>
      <c r="Q293" s="353"/>
      <c r="R293" s="353"/>
      <c r="S293" s="353"/>
      <c r="T293" s="353"/>
      <c r="U293" s="353"/>
      <c r="V293" s="353"/>
      <c r="W293" s="353"/>
      <c r="X293" s="353"/>
      <c r="Y293" s="353"/>
      <c r="Z293" s="353"/>
    </row>
    <row r="294" spans="1:26" x14ac:dyDescent="0.35">
      <c r="A294" s="373"/>
      <c r="B294" s="354"/>
      <c r="C294" s="353"/>
      <c r="D294" s="353"/>
      <c r="E294" s="355"/>
      <c r="F294" s="385"/>
      <c r="G294" s="353"/>
      <c r="H294" s="353"/>
      <c r="I294" s="353"/>
      <c r="J294" s="353"/>
      <c r="K294" s="353"/>
      <c r="L294" s="353"/>
      <c r="M294" s="353"/>
      <c r="N294" s="353"/>
      <c r="O294" s="353"/>
      <c r="P294" s="353"/>
      <c r="Q294" s="353"/>
      <c r="R294" s="353"/>
      <c r="S294" s="353"/>
      <c r="T294" s="353"/>
      <c r="U294" s="353"/>
      <c r="V294" s="353"/>
      <c r="W294" s="353"/>
      <c r="X294" s="353"/>
      <c r="Y294" s="353"/>
      <c r="Z294" s="353"/>
    </row>
    <row r="295" spans="1:26" x14ac:dyDescent="0.35">
      <c r="A295" s="373"/>
      <c r="B295" s="354"/>
      <c r="C295" s="353"/>
      <c r="D295" s="353"/>
      <c r="E295" s="355"/>
      <c r="F295" s="385"/>
      <c r="G295" s="353"/>
      <c r="H295" s="353"/>
      <c r="I295" s="353"/>
      <c r="J295" s="353"/>
      <c r="K295" s="353"/>
      <c r="L295" s="353"/>
      <c r="M295" s="353"/>
      <c r="N295" s="353"/>
      <c r="O295" s="353"/>
      <c r="P295" s="353"/>
      <c r="Q295" s="353"/>
      <c r="R295" s="353"/>
      <c r="S295" s="353"/>
      <c r="T295" s="353"/>
      <c r="U295" s="353"/>
      <c r="V295" s="353"/>
      <c r="W295" s="353"/>
      <c r="X295" s="353"/>
      <c r="Y295" s="353"/>
      <c r="Z295" s="353"/>
    </row>
    <row r="296" spans="1:26" x14ac:dyDescent="0.35">
      <c r="A296" s="373"/>
      <c r="B296" s="354"/>
      <c r="C296" s="353"/>
      <c r="D296" s="353"/>
      <c r="E296" s="355"/>
      <c r="F296" s="385"/>
      <c r="G296" s="353"/>
      <c r="H296" s="353"/>
      <c r="I296" s="353"/>
      <c r="J296" s="353"/>
      <c r="K296" s="353"/>
      <c r="L296" s="353"/>
      <c r="M296" s="353"/>
      <c r="N296" s="353"/>
      <c r="O296" s="353"/>
      <c r="P296" s="353"/>
      <c r="Q296" s="353"/>
      <c r="R296" s="353"/>
      <c r="S296" s="353"/>
      <c r="T296" s="353"/>
      <c r="U296" s="353"/>
      <c r="V296" s="353"/>
      <c r="W296" s="353"/>
      <c r="X296" s="353"/>
      <c r="Y296" s="353"/>
      <c r="Z296" s="353"/>
    </row>
    <row r="297" spans="1:26" x14ac:dyDescent="0.35">
      <c r="A297" s="373"/>
      <c r="B297" s="354"/>
      <c r="C297" s="353"/>
      <c r="D297" s="353"/>
      <c r="E297" s="355"/>
      <c r="F297" s="385"/>
      <c r="G297" s="353"/>
      <c r="H297" s="353"/>
      <c r="I297" s="353"/>
      <c r="J297" s="353"/>
      <c r="K297" s="353"/>
      <c r="L297" s="353"/>
      <c r="M297" s="353"/>
      <c r="N297" s="353"/>
      <c r="O297" s="353"/>
      <c r="P297" s="353"/>
      <c r="Q297" s="353"/>
      <c r="R297" s="353"/>
      <c r="S297" s="353"/>
      <c r="T297" s="353"/>
      <c r="U297" s="353"/>
      <c r="V297" s="353"/>
      <c r="W297" s="353"/>
      <c r="X297" s="353"/>
      <c r="Y297" s="353"/>
      <c r="Z297" s="353"/>
    </row>
    <row r="298" spans="1:26" x14ac:dyDescent="0.35">
      <c r="A298" s="373"/>
      <c r="B298" s="354"/>
      <c r="C298" s="353"/>
      <c r="D298" s="353"/>
      <c r="E298" s="355"/>
      <c r="F298" s="385"/>
      <c r="G298" s="353"/>
      <c r="H298" s="353"/>
      <c r="I298" s="353"/>
      <c r="J298" s="353"/>
      <c r="K298" s="353"/>
      <c r="L298" s="353"/>
      <c r="M298" s="353"/>
      <c r="N298" s="353"/>
      <c r="O298" s="353"/>
      <c r="P298" s="353"/>
      <c r="Q298" s="353"/>
      <c r="R298" s="353"/>
      <c r="S298" s="353"/>
      <c r="T298" s="353"/>
      <c r="U298" s="353"/>
      <c r="V298" s="353"/>
      <c r="W298" s="353"/>
      <c r="X298" s="353"/>
      <c r="Y298" s="353"/>
      <c r="Z298" s="353"/>
    </row>
    <row r="299" spans="1:26" x14ac:dyDescent="0.35">
      <c r="A299" s="373"/>
      <c r="B299" s="354"/>
      <c r="C299" s="353"/>
      <c r="D299" s="353"/>
      <c r="E299" s="355"/>
      <c r="F299" s="385"/>
      <c r="G299" s="353"/>
      <c r="H299" s="353"/>
      <c r="I299" s="353"/>
      <c r="J299" s="353"/>
      <c r="K299" s="353"/>
      <c r="L299" s="353"/>
      <c r="M299" s="353"/>
      <c r="N299" s="353"/>
      <c r="O299" s="353"/>
      <c r="P299" s="353"/>
      <c r="Q299" s="353"/>
      <c r="R299" s="353"/>
      <c r="S299" s="353"/>
      <c r="T299" s="353"/>
      <c r="U299" s="353"/>
      <c r="V299" s="353"/>
      <c r="W299" s="353"/>
      <c r="X299" s="353"/>
      <c r="Y299" s="353"/>
      <c r="Z299" s="353"/>
    </row>
    <row r="300" spans="1:26" x14ac:dyDescent="0.35">
      <c r="A300" s="373"/>
      <c r="B300" s="354"/>
      <c r="C300" s="353"/>
      <c r="D300" s="353"/>
      <c r="E300" s="355"/>
      <c r="F300" s="385"/>
      <c r="G300" s="353"/>
      <c r="H300" s="353"/>
      <c r="I300" s="353"/>
      <c r="J300" s="353"/>
      <c r="K300" s="353"/>
      <c r="L300" s="353"/>
      <c r="M300" s="353"/>
      <c r="N300" s="353"/>
      <c r="O300" s="353"/>
      <c r="P300" s="353"/>
      <c r="Q300" s="353"/>
      <c r="R300" s="353"/>
      <c r="S300" s="353"/>
      <c r="T300" s="353"/>
      <c r="U300" s="353"/>
      <c r="V300" s="353"/>
      <c r="W300" s="353"/>
      <c r="X300" s="353"/>
      <c r="Y300" s="353"/>
      <c r="Z300" s="353"/>
    </row>
    <row r="301" spans="1:26" x14ac:dyDescent="0.35">
      <c r="A301" s="373"/>
      <c r="B301" s="354"/>
      <c r="C301" s="353"/>
      <c r="D301" s="353"/>
      <c r="E301" s="355"/>
      <c r="F301" s="385"/>
      <c r="G301" s="353"/>
      <c r="H301" s="353"/>
      <c r="I301" s="353"/>
      <c r="J301" s="353"/>
      <c r="K301" s="353"/>
      <c r="L301" s="353"/>
      <c r="M301" s="353"/>
      <c r="N301" s="353"/>
      <c r="O301" s="353"/>
      <c r="P301" s="353"/>
      <c r="Q301" s="353"/>
      <c r="R301" s="353"/>
      <c r="S301" s="353"/>
      <c r="T301" s="353"/>
      <c r="U301" s="353"/>
      <c r="V301" s="353"/>
      <c r="W301" s="353"/>
      <c r="X301" s="353"/>
      <c r="Y301" s="353"/>
      <c r="Z301" s="353"/>
    </row>
    <row r="302" spans="1:26" x14ac:dyDescent="0.35">
      <c r="A302" s="373"/>
      <c r="B302" s="354"/>
      <c r="C302" s="353"/>
      <c r="D302" s="353"/>
      <c r="E302" s="355"/>
      <c r="F302" s="385"/>
      <c r="G302" s="353"/>
      <c r="H302" s="353"/>
      <c r="I302" s="353"/>
      <c r="J302" s="353"/>
      <c r="K302" s="353"/>
      <c r="L302" s="353"/>
      <c r="M302" s="353"/>
      <c r="N302" s="353"/>
      <c r="O302" s="353"/>
      <c r="P302" s="353"/>
      <c r="Q302" s="353"/>
      <c r="R302" s="353"/>
      <c r="S302" s="353"/>
      <c r="T302" s="353"/>
      <c r="U302" s="353"/>
      <c r="V302" s="353"/>
      <c r="W302" s="353"/>
      <c r="X302" s="353"/>
      <c r="Y302" s="353"/>
      <c r="Z302" s="353"/>
    </row>
    <row r="303" spans="1:26" x14ac:dyDescent="0.35">
      <c r="A303" s="373"/>
      <c r="B303" s="354"/>
      <c r="C303" s="353"/>
      <c r="D303" s="353"/>
      <c r="E303" s="355"/>
      <c r="F303" s="385"/>
      <c r="G303" s="353"/>
      <c r="H303" s="353"/>
      <c r="I303" s="353"/>
      <c r="J303" s="353"/>
      <c r="K303" s="353"/>
      <c r="L303" s="353"/>
      <c r="M303" s="353"/>
      <c r="N303" s="353"/>
      <c r="O303" s="353"/>
      <c r="P303" s="353"/>
      <c r="Q303" s="353"/>
      <c r="R303" s="353"/>
      <c r="S303" s="353"/>
      <c r="T303" s="353"/>
      <c r="U303" s="353"/>
      <c r="V303" s="353"/>
      <c r="W303" s="353"/>
      <c r="X303" s="353"/>
      <c r="Y303" s="353"/>
      <c r="Z303" s="353"/>
    </row>
    <row r="304" spans="1:26" x14ac:dyDescent="0.35">
      <c r="A304" s="373"/>
      <c r="B304" s="354"/>
      <c r="C304" s="353"/>
      <c r="D304" s="353"/>
      <c r="E304" s="355"/>
      <c r="F304" s="385"/>
      <c r="G304" s="353"/>
      <c r="H304" s="353"/>
      <c r="I304" s="353"/>
      <c r="J304" s="353"/>
      <c r="K304" s="353"/>
      <c r="L304" s="353"/>
      <c r="M304" s="353"/>
      <c r="N304" s="353"/>
      <c r="O304" s="353"/>
      <c r="P304" s="353"/>
      <c r="Q304" s="353"/>
      <c r="R304" s="353"/>
      <c r="S304" s="353"/>
      <c r="T304" s="353"/>
      <c r="U304" s="353"/>
      <c r="V304" s="353"/>
      <c r="W304" s="353"/>
      <c r="X304" s="353"/>
      <c r="Y304" s="353"/>
      <c r="Z304" s="353"/>
    </row>
    <row r="305" spans="1:26" x14ac:dyDescent="0.35">
      <c r="A305" s="373"/>
      <c r="B305" s="354"/>
      <c r="C305" s="353"/>
      <c r="D305" s="353"/>
      <c r="E305" s="355"/>
      <c r="F305" s="385"/>
      <c r="G305" s="353"/>
      <c r="H305" s="353"/>
      <c r="I305" s="353"/>
      <c r="J305" s="353"/>
      <c r="K305" s="353"/>
      <c r="L305" s="353"/>
      <c r="M305" s="353"/>
      <c r="N305" s="353"/>
      <c r="O305" s="353"/>
      <c r="P305" s="353"/>
      <c r="Q305" s="353"/>
      <c r="R305" s="353"/>
      <c r="S305" s="353"/>
      <c r="T305" s="353"/>
      <c r="U305" s="353"/>
      <c r="V305" s="353"/>
      <c r="W305" s="353"/>
      <c r="X305" s="353"/>
      <c r="Y305" s="353"/>
      <c r="Z305" s="353"/>
    </row>
    <row r="306" spans="1:26" x14ac:dyDescent="0.35">
      <c r="A306" s="373"/>
      <c r="B306" s="354"/>
      <c r="C306" s="353"/>
      <c r="D306" s="353"/>
      <c r="E306" s="355"/>
      <c r="F306" s="385"/>
      <c r="G306" s="353"/>
      <c r="H306" s="353"/>
      <c r="I306" s="353"/>
      <c r="J306" s="353"/>
      <c r="K306" s="353"/>
      <c r="L306" s="353"/>
      <c r="M306" s="353"/>
      <c r="N306" s="353"/>
      <c r="O306" s="353"/>
      <c r="P306" s="353"/>
      <c r="Q306" s="353"/>
      <c r="R306" s="353"/>
      <c r="S306" s="353"/>
      <c r="T306" s="353"/>
      <c r="U306" s="353"/>
      <c r="V306" s="353"/>
      <c r="W306" s="353"/>
      <c r="X306" s="353"/>
      <c r="Y306" s="353"/>
      <c r="Z306" s="353"/>
    </row>
    <row r="307" spans="1:26" x14ac:dyDescent="0.35">
      <c r="A307" s="373"/>
      <c r="B307" s="354"/>
      <c r="C307" s="353"/>
      <c r="D307" s="353"/>
      <c r="E307" s="355"/>
      <c r="F307" s="385"/>
      <c r="G307" s="353"/>
      <c r="H307" s="353"/>
      <c r="I307" s="353"/>
      <c r="J307" s="353"/>
      <c r="K307" s="353"/>
      <c r="L307" s="353"/>
      <c r="M307" s="353"/>
      <c r="N307" s="353"/>
      <c r="O307" s="353"/>
      <c r="P307" s="353"/>
      <c r="Q307" s="353"/>
      <c r="R307" s="353"/>
      <c r="S307" s="353"/>
      <c r="T307" s="353"/>
      <c r="U307" s="353"/>
      <c r="V307" s="353"/>
      <c r="W307" s="353"/>
      <c r="X307" s="353"/>
      <c r="Y307" s="353"/>
      <c r="Z307" s="353"/>
    </row>
    <row r="308" spans="1:26" x14ac:dyDescent="0.35">
      <c r="A308" s="373"/>
      <c r="B308" s="354"/>
      <c r="C308" s="353"/>
      <c r="D308" s="353"/>
      <c r="E308" s="355"/>
      <c r="F308" s="385"/>
      <c r="G308" s="353"/>
      <c r="H308" s="353"/>
      <c r="I308" s="353"/>
      <c r="J308" s="353"/>
      <c r="K308" s="353"/>
      <c r="L308" s="353"/>
      <c r="M308" s="353"/>
      <c r="N308" s="353"/>
      <c r="O308" s="353"/>
      <c r="P308" s="353"/>
      <c r="Q308" s="353"/>
      <c r="R308" s="353"/>
      <c r="S308" s="353"/>
      <c r="T308" s="353"/>
      <c r="U308" s="353"/>
      <c r="V308" s="353"/>
      <c r="W308" s="353"/>
      <c r="X308" s="353"/>
      <c r="Y308" s="353"/>
      <c r="Z308" s="353"/>
    </row>
    <row r="309" spans="1:26" x14ac:dyDescent="0.35">
      <c r="A309" s="373"/>
      <c r="B309" s="354"/>
      <c r="C309" s="353"/>
      <c r="D309" s="353"/>
      <c r="E309" s="355"/>
      <c r="F309" s="385"/>
      <c r="G309" s="353"/>
      <c r="H309" s="353"/>
      <c r="I309" s="353"/>
      <c r="J309" s="353"/>
      <c r="K309" s="353"/>
      <c r="L309" s="353"/>
      <c r="M309" s="353"/>
      <c r="N309" s="353"/>
      <c r="O309" s="353"/>
      <c r="P309" s="353"/>
      <c r="Q309" s="353"/>
      <c r="R309" s="353"/>
      <c r="S309" s="353"/>
      <c r="T309" s="353"/>
      <c r="U309" s="353"/>
      <c r="V309" s="353"/>
      <c r="W309" s="353"/>
      <c r="X309" s="353"/>
      <c r="Y309" s="353"/>
      <c r="Z309" s="353"/>
    </row>
    <row r="310" spans="1:26" x14ac:dyDescent="0.35">
      <c r="A310" s="373"/>
      <c r="B310" s="354"/>
      <c r="C310" s="353"/>
      <c r="D310" s="353"/>
      <c r="E310" s="355"/>
      <c r="F310" s="385"/>
      <c r="G310" s="353"/>
      <c r="H310" s="353"/>
      <c r="I310" s="353"/>
      <c r="J310" s="353"/>
      <c r="K310" s="353"/>
      <c r="L310" s="353"/>
      <c r="M310" s="353"/>
      <c r="N310" s="353"/>
      <c r="O310" s="353"/>
      <c r="P310" s="353"/>
      <c r="Q310" s="353"/>
      <c r="R310" s="353"/>
      <c r="S310" s="353"/>
      <c r="T310" s="353"/>
      <c r="U310" s="353"/>
      <c r="V310" s="353"/>
      <c r="W310" s="353"/>
      <c r="X310" s="353"/>
      <c r="Y310" s="353"/>
      <c r="Z310" s="353"/>
    </row>
    <row r="311" spans="1:26" x14ac:dyDescent="0.35">
      <c r="A311" s="373"/>
      <c r="B311" s="354"/>
      <c r="C311" s="353"/>
      <c r="D311" s="353"/>
      <c r="E311" s="355"/>
      <c r="F311" s="385"/>
      <c r="G311" s="353"/>
      <c r="H311" s="353"/>
      <c r="I311" s="353"/>
      <c r="J311" s="353"/>
      <c r="K311" s="353"/>
      <c r="L311" s="353"/>
      <c r="M311" s="353"/>
      <c r="N311" s="353"/>
      <c r="O311" s="353"/>
      <c r="P311" s="353"/>
      <c r="Q311" s="353"/>
      <c r="R311" s="353"/>
      <c r="S311" s="353"/>
      <c r="T311" s="353"/>
      <c r="U311" s="353"/>
      <c r="V311" s="353"/>
      <c r="W311" s="353"/>
      <c r="X311" s="353"/>
      <c r="Y311" s="353"/>
      <c r="Z311" s="353"/>
    </row>
    <row r="312" spans="1:26" x14ac:dyDescent="0.35">
      <c r="A312" s="373"/>
      <c r="B312" s="354"/>
      <c r="C312" s="353"/>
      <c r="D312" s="353"/>
      <c r="E312" s="355"/>
      <c r="F312" s="385"/>
      <c r="G312" s="353"/>
      <c r="H312" s="353"/>
      <c r="I312" s="353"/>
      <c r="J312" s="353"/>
      <c r="K312" s="353"/>
      <c r="L312" s="353"/>
      <c r="M312" s="353"/>
      <c r="N312" s="353"/>
      <c r="O312" s="353"/>
      <c r="P312" s="353"/>
      <c r="Q312" s="353"/>
      <c r="R312" s="353"/>
      <c r="S312" s="353"/>
      <c r="T312" s="353"/>
      <c r="U312" s="353"/>
      <c r="V312" s="353"/>
      <c r="W312" s="353"/>
      <c r="X312" s="353"/>
      <c r="Y312" s="353"/>
      <c r="Z312" s="353"/>
    </row>
    <row r="313" spans="1:26" x14ac:dyDescent="0.35">
      <c r="A313" s="373"/>
      <c r="B313" s="354"/>
      <c r="C313" s="353"/>
      <c r="D313" s="353"/>
      <c r="E313" s="355"/>
      <c r="F313" s="385"/>
      <c r="G313" s="353"/>
      <c r="H313" s="353"/>
      <c r="I313" s="353"/>
      <c r="J313" s="353"/>
      <c r="K313" s="353"/>
      <c r="L313" s="353"/>
      <c r="M313" s="353"/>
      <c r="N313" s="353"/>
      <c r="O313" s="353"/>
      <c r="P313" s="353"/>
      <c r="Q313" s="353"/>
      <c r="R313" s="353"/>
      <c r="S313" s="353"/>
      <c r="T313" s="353"/>
      <c r="U313" s="353"/>
      <c r="V313" s="353"/>
      <c r="W313" s="353"/>
      <c r="X313" s="353"/>
      <c r="Y313" s="353"/>
      <c r="Z313" s="353"/>
    </row>
    <row r="314" spans="1:26" x14ac:dyDescent="0.35">
      <c r="A314" s="373"/>
      <c r="B314" s="354"/>
      <c r="C314" s="353"/>
      <c r="D314" s="353"/>
      <c r="E314" s="355"/>
      <c r="F314" s="385"/>
      <c r="G314" s="353"/>
      <c r="H314" s="353"/>
      <c r="I314" s="353"/>
      <c r="J314" s="353"/>
      <c r="K314" s="353"/>
      <c r="L314" s="353"/>
      <c r="M314" s="353"/>
      <c r="N314" s="353"/>
      <c r="O314" s="353"/>
      <c r="P314" s="353"/>
      <c r="Q314" s="353"/>
      <c r="R314" s="353"/>
      <c r="S314" s="353"/>
      <c r="T314" s="353"/>
      <c r="U314" s="353"/>
      <c r="V314" s="353"/>
      <c r="W314" s="353"/>
      <c r="X314" s="353"/>
      <c r="Y314" s="353"/>
      <c r="Z314" s="353"/>
    </row>
    <row r="315" spans="1:26" x14ac:dyDescent="0.35">
      <c r="A315" s="373"/>
      <c r="B315" s="354"/>
      <c r="C315" s="353"/>
      <c r="D315" s="353"/>
      <c r="E315" s="355"/>
      <c r="F315" s="385"/>
      <c r="G315" s="353"/>
      <c r="H315" s="353"/>
      <c r="I315" s="353"/>
      <c r="J315" s="353"/>
      <c r="K315" s="353"/>
      <c r="L315" s="353"/>
      <c r="M315" s="353"/>
      <c r="N315" s="353"/>
      <c r="O315" s="353"/>
      <c r="P315" s="353"/>
      <c r="Q315" s="353"/>
      <c r="R315" s="353"/>
      <c r="S315" s="353"/>
      <c r="T315" s="353"/>
      <c r="U315" s="353"/>
      <c r="V315" s="353"/>
      <c r="W315" s="353"/>
      <c r="X315" s="353"/>
      <c r="Y315" s="353"/>
      <c r="Z315" s="353"/>
    </row>
    <row r="316" spans="1:26" x14ac:dyDescent="0.35">
      <c r="A316" s="373"/>
      <c r="B316" s="354"/>
      <c r="C316" s="353"/>
      <c r="D316" s="353"/>
      <c r="E316" s="355"/>
      <c r="F316" s="385"/>
      <c r="G316" s="353"/>
      <c r="H316" s="353"/>
      <c r="I316" s="353"/>
      <c r="J316" s="353"/>
      <c r="K316" s="353"/>
      <c r="L316" s="353"/>
      <c r="M316" s="353"/>
      <c r="N316" s="353"/>
      <c r="O316" s="353"/>
      <c r="P316" s="353"/>
      <c r="Q316" s="353"/>
      <c r="R316" s="353"/>
      <c r="S316" s="353"/>
      <c r="T316" s="353"/>
      <c r="U316" s="353"/>
      <c r="V316" s="353"/>
      <c r="W316" s="353"/>
      <c r="X316" s="353"/>
      <c r="Y316" s="353"/>
      <c r="Z316" s="353"/>
    </row>
    <row r="317" spans="1:26" x14ac:dyDescent="0.35">
      <c r="A317" s="373"/>
      <c r="B317" s="354"/>
      <c r="C317" s="353"/>
      <c r="D317" s="353"/>
      <c r="E317" s="355"/>
      <c r="F317" s="385"/>
      <c r="G317" s="353"/>
      <c r="H317" s="353"/>
      <c r="I317" s="353"/>
      <c r="J317" s="353"/>
      <c r="K317" s="353"/>
      <c r="L317" s="353"/>
      <c r="M317" s="353"/>
      <c r="N317" s="353"/>
      <c r="O317" s="353"/>
      <c r="P317" s="353"/>
      <c r="Q317" s="353"/>
      <c r="R317" s="353"/>
      <c r="S317" s="353"/>
      <c r="T317" s="353"/>
      <c r="U317" s="353"/>
      <c r="V317" s="353"/>
      <c r="W317" s="353"/>
      <c r="X317" s="353"/>
      <c r="Y317" s="353"/>
      <c r="Z317" s="353"/>
    </row>
    <row r="318" spans="1:26" x14ac:dyDescent="0.35">
      <c r="A318" s="373"/>
      <c r="B318" s="354"/>
      <c r="C318" s="353"/>
      <c r="D318" s="353"/>
      <c r="E318" s="355"/>
      <c r="F318" s="385"/>
      <c r="G318" s="353"/>
      <c r="H318" s="353"/>
      <c r="I318" s="353"/>
      <c r="J318" s="353"/>
      <c r="K318" s="353"/>
      <c r="L318" s="353"/>
      <c r="M318" s="353"/>
      <c r="N318" s="353"/>
      <c r="O318" s="353"/>
      <c r="P318" s="353"/>
      <c r="Q318" s="353"/>
      <c r="R318" s="353"/>
      <c r="S318" s="353"/>
      <c r="T318" s="353"/>
      <c r="U318" s="353"/>
      <c r="V318" s="353"/>
      <c r="W318" s="353"/>
      <c r="X318" s="353"/>
      <c r="Y318" s="353"/>
      <c r="Z318" s="353"/>
    </row>
    <row r="319" spans="1:26" x14ac:dyDescent="0.35">
      <c r="A319" s="373"/>
      <c r="B319" s="354"/>
      <c r="C319" s="353"/>
      <c r="D319" s="353"/>
      <c r="E319" s="355"/>
      <c r="F319" s="385"/>
      <c r="G319" s="353"/>
      <c r="H319" s="353"/>
      <c r="I319" s="353"/>
      <c r="J319" s="353"/>
      <c r="K319" s="353"/>
      <c r="L319" s="353"/>
      <c r="M319" s="353"/>
      <c r="N319" s="353"/>
      <c r="O319" s="353"/>
      <c r="P319" s="353"/>
      <c r="Q319" s="353"/>
      <c r="R319" s="353"/>
      <c r="S319" s="353"/>
      <c r="T319" s="353"/>
      <c r="U319" s="353"/>
      <c r="V319" s="353"/>
      <c r="W319" s="353"/>
      <c r="X319" s="353"/>
      <c r="Y319" s="353"/>
      <c r="Z319" s="353"/>
    </row>
    <row r="320" spans="1:26" x14ac:dyDescent="0.35">
      <c r="A320" s="373"/>
      <c r="B320" s="354"/>
      <c r="C320" s="353"/>
      <c r="D320" s="353"/>
      <c r="E320" s="355"/>
      <c r="F320" s="385"/>
      <c r="G320" s="353"/>
      <c r="H320" s="353"/>
      <c r="I320" s="353"/>
      <c r="J320" s="353"/>
      <c r="K320" s="353"/>
      <c r="L320" s="353"/>
      <c r="M320" s="353"/>
      <c r="N320" s="353"/>
      <c r="O320" s="353"/>
      <c r="P320" s="353"/>
      <c r="Q320" s="353"/>
      <c r="R320" s="353"/>
      <c r="S320" s="353"/>
      <c r="T320" s="353"/>
      <c r="U320" s="353"/>
      <c r="V320" s="353"/>
      <c r="W320" s="353"/>
      <c r="X320" s="353"/>
      <c r="Y320" s="353"/>
      <c r="Z320" s="353"/>
    </row>
    <row r="321" spans="1:26" x14ac:dyDescent="0.35">
      <c r="A321" s="373"/>
      <c r="B321" s="354"/>
      <c r="C321" s="353"/>
      <c r="D321" s="353"/>
      <c r="E321" s="355"/>
      <c r="F321" s="385"/>
      <c r="G321" s="353"/>
      <c r="H321" s="353"/>
      <c r="I321" s="353"/>
      <c r="J321" s="353"/>
      <c r="K321" s="353"/>
      <c r="L321" s="353"/>
      <c r="M321" s="353"/>
      <c r="N321" s="353"/>
      <c r="O321" s="353"/>
      <c r="P321" s="353"/>
      <c r="Q321" s="353"/>
      <c r="R321" s="353"/>
      <c r="S321" s="353"/>
      <c r="T321" s="353"/>
      <c r="U321" s="353"/>
      <c r="V321" s="353"/>
      <c r="W321" s="353"/>
      <c r="X321" s="353"/>
      <c r="Y321" s="353"/>
      <c r="Z321" s="353"/>
    </row>
    <row r="322" spans="1:26" x14ac:dyDescent="0.35">
      <c r="A322" s="373"/>
      <c r="B322" s="354"/>
      <c r="C322" s="353"/>
      <c r="D322" s="353"/>
      <c r="E322" s="355"/>
      <c r="F322" s="385"/>
      <c r="G322" s="353"/>
      <c r="H322" s="353"/>
      <c r="I322" s="353"/>
      <c r="J322" s="353"/>
      <c r="K322" s="353"/>
      <c r="L322" s="353"/>
      <c r="M322" s="353"/>
      <c r="N322" s="353"/>
      <c r="O322" s="353"/>
      <c r="P322" s="353"/>
      <c r="Q322" s="353"/>
      <c r="R322" s="353"/>
      <c r="S322" s="353"/>
      <c r="T322" s="353"/>
      <c r="U322" s="353"/>
      <c r="V322" s="353"/>
      <c r="W322" s="353"/>
      <c r="X322" s="353"/>
      <c r="Y322" s="353"/>
      <c r="Z322" s="353"/>
    </row>
    <row r="323" spans="1:26" x14ac:dyDescent="0.35">
      <c r="A323" s="373"/>
      <c r="B323" s="354"/>
      <c r="C323" s="353"/>
      <c r="D323" s="353"/>
      <c r="E323" s="355"/>
      <c r="F323" s="385"/>
      <c r="G323" s="353"/>
      <c r="H323" s="353"/>
      <c r="I323" s="353"/>
      <c r="J323" s="353"/>
      <c r="K323" s="353"/>
      <c r="L323" s="353"/>
      <c r="M323" s="353"/>
      <c r="N323" s="353"/>
      <c r="O323" s="353"/>
      <c r="P323" s="353"/>
      <c r="Q323" s="353"/>
      <c r="R323" s="353"/>
      <c r="S323" s="353"/>
      <c r="T323" s="353"/>
      <c r="U323" s="353"/>
      <c r="V323" s="353"/>
      <c r="W323" s="353"/>
      <c r="X323" s="353"/>
      <c r="Y323" s="353"/>
      <c r="Z323" s="353"/>
    </row>
    <row r="324" spans="1:26" x14ac:dyDescent="0.35">
      <c r="A324" s="373"/>
      <c r="B324" s="354"/>
      <c r="C324" s="353"/>
      <c r="D324" s="353"/>
      <c r="E324" s="355"/>
      <c r="F324" s="385"/>
      <c r="G324" s="353"/>
      <c r="H324" s="353"/>
      <c r="I324" s="353"/>
      <c r="J324" s="353"/>
      <c r="K324" s="353"/>
      <c r="L324" s="353"/>
      <c r="M324" s="353"/>
      <c r="N324" s="353"/>
      <c r="O324" s="353"/>
      <c r="P324" s="353"/>
      <c r="Q324" s="353"/>
      <c r="R324" s="353"/>
      <c r="S324" s="353"/>
      <c r="T324" s="353"/>
      <c r="U324" s="353"/>
      <c r="V324" s="353"/>
      <c r="W324" s="353"/>
      <c r="X324" s="353"/>
      <c r="Y324" s="353"/>
      <c r="Z324" s="353"/>
    </row>
    <row r="325" spans="1:26" x14ac:dyDescent="0.35">
      <c r="A325" s="373"/>
      <c r="B325" s="354"/>
      <c r="C325" s="353"/>
      <c r="D325" s="353"/>
      <c r="E325" s="355"/>
      <c r="F325" s="385"/>
      <c r="G325" s="353"/>
      <c r="H325" s="353"/>
      <c r="I325" s="353"/>
      <c r="J325" s="353"/>
      <c r="K325" s="353"/>
      <c r="L325" s="353"/>
      <c r="M325" s="353"/>
      <c r="N325" s="353"/>
      <c r="O325" s="353"/>
      <c r="P325" s="353"/>
      <c r="Q325" s="353"/>
      <c r="R325" s="353"/>
      <c r="S325" s="353"/>
      <c r="T325" s="353"/>
      <c r="U325" s="353"/>
      <c r="V325" s="353"/>
      <c r="W325" s="353"/>
      <c r="X325" s="353"/>
      <c r="Y325" s="353"/>
      <c r="Z325" s="353"/>
    </row>
    <row r="326" spans="1:26" x14ac:dyDescent="0.35">
      <c r="A326" s="373"/>
      <c r="B326" s="354"/>
      <c r="C326" s="353"/>
      <c r="D326" s="353"/>
      <c r="E326" s="355"/>
      <c r="F326" s="385"/>
      <c r="G326" s="353"/>
      <c r="H326" s="353"/>
      <c r="I326" s="353"/>
      <c r="J326" s="353"/>
      <c r="K326" s="353"/>
      <c r="L326" s="353"/>
      <c r="M326" s="353"/>
      <c r="N326" s="353"/>
      <c r="O326" s="353"/>
      <c r="P326" s="353"/>
      <c r="Q326" s="353"/>
      <c r="R326" s="353"/>
      <c r="S326" s="353"/>
      <c r="T326" s="353"/>
      <c r="U326" s="353"/>
      <c r="V326" s="353"/>
      <c r="W326" s="353"/>
      <c r="X326" s="353"/>
      <c r="Y326" s="353"/>
      <c r="Z326" s="353"/>
    </row>
    <row r="327" spans="1:26" x14ac:dyDescent="0.35">
      <c r="A327" s="373"/>
      <c r="B327" s="354"/>
      <c r="C327" s="353"/>
      <c r="D327" s="353"/>
      <c r="E327" s="355"/>
      <c r="F327" s="385"/>
      <c r="G327" s="353"/>
      <c r="H327" s="353"/>
      <c r="I327" s="353"/>
      <c r="J327" s="353"/>
      <c r="K327" s="353"/>
      <c r="L327" s="353"/>
      <c r="M327" s="353"/>
      <c r="N327" s="353"/>
      <c r="O327" s="353"/>
      <c r="P327" s="353"/>
      <c r="Q327" s="353"/>
      <c r="R327" s="353"/>
      <c r="S327" s="353"/>
      <c r="T327" s="353"/>
      <c r="U327" s="353"/>
      <c r="V327" s="353"/>
      <c r="W327" s="353"/>
      <c r="X327" s="353"/>
      <c r="Y327" s="353"/>
      <c r="Z327" s="353"/>
    </row>
    <row r="328" spans="1:26" x14ac:dyDescent="0.35">
      <c r="A328" s="373"/>
      <c r="B328" s="354"/>
      <c r="C328" s="353"/>
      <c r="D328" s="353"/>
      <c r="E328" s="355"/>
      <c r="F328" s="385"/>
      <c r="G328" s="353"/>
      <c r="H328" s="353"/>
      <c r="I328" s="353"/>
      <c r="J328" s="353"/>
      <c r="K328" s="353"/>
      <c r="L328" s="353"/>
      <c r="M328" s="353"/>
      <c r="N328" s="353"/>
      <c r="O328" s="353"/>
      <c r="P328" s="353"/>
      <c r="Q328" s="353"/>
      <c r="R328" s="353"/>
      <c r="S328" s="353"/>
      <c r="T328" s="353"/>
      <c r="U328" s="353"/>
      <c r="V328" s="353"/>
      <c r="W328" s="353"/>
      <c r="X328" s="353"/>
      <c r="Y328" s="353"/>
      <c r="Z328" s="353"/>
    </row>
    <row r="329" spans="1:26" x14ac:dyDescent="0.35">
      <c r="A329" s="373"/>
      <c r="B329" s="354"/>
      <c r="C329" s="353"/>
      <c r="D329" s="353"/>
      <c r="E329" s="355"/>
      <c r="F329" s="385"/>
      <c r="G329" s="353"/>
      <c r="H329" s="353"/>
      <c r="I329" s="353"/>
      <c r="J329" s="353"/>
      <c r="K329" s="353"/>
      <c r="L329" s="353"/>
      <c r="M329" s="353"/>
      <c r="N329" s="353"/>
      <c r="O329" s="353"/>
      <c r="P329" s="353"/>
      <c r="Q329" s="353"/>
      <c r="R329" s="353"/>
      <c r="S329" s="353"/>
      <c r="T329" s="353"/>
      <c r="U329" s="353"/>
      <c r="V329" s="353"/>
      <c r="W329" s="353"/>
      <c r="X329" s="353"/>
      <c r="Y329" s="353"/>
      <c r="Z329" s="353"/>
    </row>
    <row r="330" spans="1:26" x14ac:dyDescent="0.35">
      <c r="A330" s="373"/>
      <c r="B330" s="354"/>
      <c r="C330" s="353"/>
      <c r="D330" s="353"/>
      <c r="E330" s="355"/>
      <c r="F330" s="385"/>
      <c r="G330" s="353"/>
      <c r="H330" s="353"/>
      <c r="I330" s="353"/>
      <c r="J330" s="353"/>
      <c r="K330" s="353"/>
      <c r="L330" s="353"/>
      <c r="M330" s="353"/>
      <c r="N330" s="353"/>
      <c r="O330" s="353"/>
      <c r="P330" s="353"/>
      <c r="Q330" s="353"/>
      <c r="R330" s="353"/>
      <c r="S330" s="353"/>
      <c r="T330" s="353"/>
      <c r="U330" s="353"/>
      <c r="V330" s="353"/>
      <c r="W330" s="353"/>
      <c r="X330" s="353"/>
      <c r="Y330" s="353"/>
      <c r="Z330" s="353"/>
    </row>
    <row r="331" spans="1:26" x14ac:dyDescent="0.35">
      <c r="A331" s="373"/>
      <c r="B331" s="354"/>
      <c r="C331" s="353"/>
      <c r="D331" s="353"/>
      <c r="E331" s="355"/>
      <c r="F331" s="385"/>
      <c r="G331" s="353"/>
      <c r="H331" s="353"/>
      <c r="I331" s="353"/>
      <c r="J331" s="353"/>
      <c r="K331" s="353"/>
      <c r="L331" s="353"/>
      <c r="M331" s="353"/>
      <c r="N331" s="353"/>
      <c r="O331" s="353"/>
      <c r="P331" s="353"/>
      <c r="Q331" s="353"/>
      <c r="R331" s="353"/>
      <c r="S331" s="353"/>
      <c r="T331" s="353"/>
      <c r="U331" s="353"/>
      <c r="V331" s="353"/>
      <c r="W331" s="353"/>
      <c r="X331" s="353"/>
      <c r="Y331" s="353"/>
      <c r="Z331" s="353"/>
    </row>
    <row r="332" spans="1:26" x14ac:dyDescent="0.35">
      <c r="A332" s="373"/>
      <c r="B332" s="354"/>
      <c r="C332" s="353"/>
      <c r="D332" s="353"/>
      <c r="E332" s="355"/>
      <c r="F332" s="385"/>
      <c r="G332" s="353"/>
      <c r="H332" s="353"/>
      <c r="I332" s="353"/>
      <c r="J332" s="353"/>
      <c r="K332" s="353"/>
      <c r="L332" s="353"/>
      <c r="M332" s="353"/>
      <c r="N332" s="353"/>
      <c r="O332" s="353"/>
      <c r="P332" s="353"/>
      <c r="Q332" s="353"/>
      <c r="R332" s="353"/>
      <c r="S332" s="353"/>
      <c r="T332" s="353"/>
      <c r="U332" s="353"/>
      <c r="V332" s="353"/>
      <c r="W332" s="353"/>
      <c r="X332" s="353"/>
      <c r="Y332" s="353"/>
      <c r="Z332" s="353"/>
    </row>
    <row r="333" spans="1:26" x14ac:dyDescent="0.35">
      <c r="A333" s="373"/>
      <c r="B333" s="354"/>
      <c r="C333" s="353"/>
      <c r="D333" s="353"/>
      <c r="E333" s="355"/>
      <c r="F333" s="385"/>
      <c r="G333" s="353"/>
      <c r="H333" s="353"/>
      <c r="I333" s="353"/>
      <c r="J333" s="353"/>
      <c r="K333" s="353"/>
      <c r="L333" s="353"/>
      <c r="M333" s="353"/>
      <c r="N333" s="353"/>
      <c r="O333" s="353"/>
      <c r="P333" s="353"/>
      <c r="Q333" s="353"/>
      <c r="R333" s="353"/>
      <c r="S333" s="353"/>
      <c r="T333" s="353"/>
      <c r="U333" s="353"/>
      <c r="V333" s="353"/>
      <c r="W333" s="353"/>
      <c r="X333" s="353"/>
      <c r="Y333" s="353"/>
      <c r="Z333" s="353"/>
    </row>
    <row r="334" spans="1:26" x14ac:dyDescent="0.35">
      <c r="A334" s="373"/>
      <c r="B334" s="354"/>
      <c r="C334" s="353"/>
      <c r="D334" s="353"/>
      <c r="E334" s="355"/>
      <c r="F334" s="385"/>
      <c r="G334" s="353"/>
      <c r="H334" s="353"/>
      <c r="I334" s="353"/>
      <c r="J334" s="353"/>
      <c r="K334" s="353"/>
      <c r="L334" s="353"/>
      <c r="M334" s="353"/>
      <c r="N334" s="353"/>
      <c r="O334" s="353"/>
      <c r="P334" s="353"/>
      <c r="Q334" s="353"/>
      <c r="R334" s="353"/>
      <c r="S334" s="353"/>
      <c r="T334" s="353"/>
      <c r="U334" s="353"/>
      <c r="V334" s="353"/>
      <c r="W334" s="353"/>
      <c r="X334" s="353"/>
      <c r="Y334" s="353"/>
      <c r="Z334" s="353"/>
    </row>
    <row r="335" spans="1:26" x14ac:dyDescent="0.35">
      <c r="A335" s="373"/>
      <c r="B335" s="354"/>
      <c r="C335" s="353"/>
      <c r="D335" s="353"/>
      <c r="E335" s="355"/>
      <c r="F335" s="385"/>
      <c r="G335" s="353"/>
      <c r="H335" s="353"/>
      <c r="I335" s="353"/>
      <c r="J335" s="353"/>
      <c r="K335" s="353"/>
      <c r="L335" s="353"/>
      <c r="M335" s="353"/>
      <c r="N335" s="353"/>
      <c r="O335" s="353"/>
      <c r="P335" s="353"/>
      <c r="Q335" s="353"/>
      <c r="R335" s="353"/>
      <c r="S335" s="353"/>
      <c r="T335" s="353"/>
      <c r="U335" s="353"/>
      <c r="V335" s="353"/>
      <c r="W335" s="353"/>
      <c r="X335" s="353"/>
      <c r="Y335" s="353"/>
      <c r="Z335" s="353"/>
    </row>
    <row r="336" spans="1:26" x14ac:dyDescent="0.35">
      <c r="A336" s="373"/>
      <c r="B336" s="354"/>
      <c r="C336" s="353"/>
      <c r="D336" s="353"/>
      <c r="E336" s="355"/>
      <c r="F336" s="385"/>
      <c r="G336" s="353"/>
      <c r="H336" s="353"/>
      <c r="I336" s="353"/>
      <c r="J336" s="353"/>
      <c r="K336" s="353"/>
      <c r="L336" s="353"/>
      <c r="M336" s="353"/>
      <c r="N336" s="353"/>
      <c r="O336" s="353"/>
      <c r="P336" s="353"/>
      <c r="Q336" s="353"/>
      <c r="R336" s="353"/>
      <c r="S336" s="353"/>
      <c r="T336" s="353"/>
      <c r="U336" s="353"/>
      <c r="V336" s="353"/>
      <c r="W336" s="353"/>
      <c r="X336" s="353"/>
      <c r="Y336" s="353"/>
      <c r="Z336" s="353"/>
    </row>
    <row r="337" spans="1:26" x14ac:dyDescent="0.35">
      <c r="A337" s="373"/>
      <c r="B337" s="354"/>
      <c r="C337" s="353"/>
      <c r="D337" s="353"/>
      <c r="E337" s="355"/>
      <c r="F337" s="385"/>
      <c r="G337" s="353"/>
      <c r="H337" s="353"/>
      <c r="I337" s="353"/>
      <c r="J337" s="353"/>
      <c r="K337" s="353"/>
      <c r="L337" s="353"/>
      <c r="M337" s="353"/>
      <c r="N337" s="353"/>
      <c r="O337" s="353"/>
      <c r="P337" s="353"/>
      <c r="Q337" s="353"/>
      <c r="R337" s="353"/>
      <c r="S337" s="353"/>
      <c r="T337" s="353"/>
      <c r="U337" s="353"/>
      <c r="V337" s="353"/>
      <c r="W337" s="353"/>
      <c r="X337" s="353"/>
      <c r="Y337" s="353"/>
      <c r="Z337" s="353"/>
    </row>
    <row r="338" spans="1:26" x14ac:dyDescent="0.35">
      <c r="A338" s="373"/>
      <c r="B338" s="354"/>
      <c r="C338" s="353"/>
      <c r="D338" s="353"/>
      <c r="E338" s="355"/>
      <c r="F338" s="385"/>
      <c r="G338" s="353"/>
      <c r="H338" s="353"/>
      <c r="I338" s="353"/>
      <c r="J338" s="353"/>
      <c r="K338" s="353"/>
      <c r="L338" s="353"/>
      <c r="M338" s="353"/>
      <c r="N338" s="353"/>
      <c r="O338" s="353"/>
      <c r="P338" s="353"/>
      <c r="Q338" s="353"/>
      <c r="R338" s="353"/>
      <c r="S338" s="353"/>
      <c r="T338" s="353"/>
      <c r="U338" s="353"/>
      <c r="V338" s="353"/>
      <c r="W338" s="353"/>
      <c r="X338" s="353"/>
      <c r="Y338" s="353"/>
      <c r="Z338" s="353"/>
    </row>
    <row r="339" spans="1:26" x14ac:dyDescent="0.35">
      <c r="A339" s="373"/>
      <c r="B339" s="354"/>
      <c r="C339" s="353"/>
      <c r="D339" s="353"/>
      <c r="E339" s="355"/>
      <c r="F339" s="385"/>
      <c r="G339" s="353"/>
      <c r="H339" s="353"/>
      <c r="I339" s="353"/>
      <c r="J339" s="353"/>
      <c r="K339" s="353"/>
      <c r="L339" s="353"/>
      <c r="M339" s="353"/>
      <c r="N339" s="353"/>
      <c r="O339" s="353"/>
      <c r="P339" s="353"/>
      <c r="Q339" s="353"/>
      <c r="R339" s="353"/>
      <c r="S339" s="353"/>
      <c r="T339" s="353"/>
      <c r="U339" s="353"/>
      <c r="V339" s="353"/>
      <c r="W339" s="353"/>
      <c r="X339" s="353"/>
      <c r="Y339" s="353"/>
      <c r="Z339" s="353"/>
    </row>
    <row r="340" spans="1:26" x14ac:dyDescent="0.35">
      <c r="A340" s="373"/>
      <c r="B340" s="354"/>
      <c r="C340" s="353"/>
      <c r="D340" s="353"/>
      <c r="E340" s="355"/>
      <c r="F340" s="385"/>
      <c r="G340" s="353"/>
      <c r="H340" s="353"/>
      <c r="I340" s="353"/>
      <c r="J340" s="353"/>
      <c r="K340" s="353"/>
      <c r="L340" s="353"/>
      <c r="M340" s="353"/>
      <c r="N340" s="353"/>
      <c r="O340" s="353"/>
      <c r="P340" s="353"/>
      <c r="Q340" s="353"/>
      <c r="R340" s="353"/>
      <c r="S340" s="353"/>
      <c r="T340" s="353"/>
      <c r="U340" s="353"/>
      <c r="V340" s="353"/>
      <c r="W340" s="353"/>
      <c r="X340" s="353"/>
      <c r="Y340" s="353"/>
      <c r="Z340" s="353"/>
    </row>
    <row r="341" spans="1:26" x14ac:dyDescent="0.35">
      <c r="A341" s="373"/>
      <c r="B341" s="354"/>
      <c r="C341" s="353"/>
      <c r="D341" s="353"/>
      <c r="E341" s="355"/>
      <c r="F341" s="385"/>
      <c r="G341" s="353"/>
      <c r="H341" s="353"/>
      <c r="I341" s="353"/>
      <c r="J341" s="353"/>
      <c r="K341" s="353"/>
      <c r="L341" s="353"/>
      <c r="M341" s="353"/>
      <c r="N341" s="353"/>
      <c r="O341" s="353"/>
      <c r="P341" s="353"/>
      <c r="Q341" s="353"/>
      <c r="R341" s="353"/>
      <c r="S341" s="353"/>
      <c r="T341" s="353"/>
      <c r="U341" s="353"/>
      <c r="V341" s="353"/>
      <c r="W341" s="353"/>
      <c r="X341" s="353"/>
      <c r="Y341" s="353"/>
      <c r="Z341" s="353"/>
    </row>
    <row r="342" spans="1:26" x14ac:dyDescent="0.35">
      <c r="A342" s="373"/>
      <c r="B342" s="354"/>
      <c r="C342" s="353"/>
      <c r="D342" s="353"/>
      <c r="E342" s="355"/>
      <c r="F342" s="385"/>
      <c r="G342" s="353"/>
      <c r="H342" s="353"/>
      <c r="I342" s="353"/>
      <c r="J342" s="353"/>
      <c r="K342" s="353"/>
      <c r="L342" s="353"/>
      <c r="M342" s="353"/>
      <c r="N342" s="353"/>
      <c r="O342" s="353"/>
      <c r="P342" s="353"/>
      <c r="Q342" s="353"/>
      <c r="R342" s="353"/>
      <c r="S342" s="353"/>
      <c r="T342" s="353"/>
      <c r="U342" s="353"/>
      <c r="V342" s="353"/>
      <c r="W342" s="353"/>
      <c r="X342" s="353"/>
      <c r="Y342" s="353"/>
      <c r="Z342" s="353"/>
    </row>
    <row r="343" spans="1:26" x14ac:dyDescent="0.35">
      <c r="A343" s="373"/>
      <c r="B343" s="354"/>
      <c r="C343" s="353"/>
      <c r="D343" s="353"/>
      <c r="E343" s="355"/>
      <c r="F343" s="385"/>
      <c r="G343" s="353"/>
      <c r="H343" s="353"/>
      <c r="I343" s="353"/>
      <c r="J343" s="353"/>
      <c r="K343" s="353"/>
      <c r="L343" s="353"/>
      <c r="M343" s="353"/>
      <c r="N343" s="353"/>
      <c r="O343" s="353"/>
      <c r="P343" s="353"/>
      <c r="Q343" s="353"/>
      <c r="R343" s="353"/>
      <c r="S343" s="353"/>
      <c r="T343" s="353"/>
      <c r="U343" s="353"/>
      <c r="V343" s="353"/>
      <c r="W343" s="353"/>
      <c r="X343" s="353"/>
      <c r="Y343" s="353"/>
      <c r="Z343" s="353"/>
    </row>
    <row r="344" spans="1:26" x14ac:dyDescent="0.35">
      <c r="A344" s="373"/>
      <c r="B344" s="354"/>
      <c r="C344" s="353"/>
      <c r="D344" s="353"/>
      <c r="E344" s="355"/>
      <c r="F344" s="385"/>
      <c r="G344" s="353"/>
      <c r="H344" s="353"/>
      <c r="I344" s="353"/>
      <c r="J344" s="353"/>
      <c r="K344" s="353"/>
      <c r="L344" s="353"/>
      <c r="M344" s="353"/>
      <c r="N344" s="353"/>
      <c r="O344" s="353"/>
      <c r="P344" s="353"/>
      <c r="Q344" s="353"/>
      <c r="R344" s="353"/>
      <c r="S344" s="353"/>
      <c r="T344" s="353"/>
      <c r="U344" s="353"/>
      <c r="V344" s="353"/>
      <c r="W344" s="353"/>
      <c r="X344" s="353"/>
      <c r="Y344" s="353"/>
      <c r="Z344" s="353"/>
    </row>
    <row r="345" spans="1:26" x14ac:dyDescent="0.35">
      <c r="A345" s="373"/>
      <c r="B345" s="354"/>
      <c r="C345" s="353"/>
      <c r="D345" s="353"/>
      <c r="E345" s="355"/>
      <c r="F345" s="385"/>
      <c r="G345" s="353"/>
      <c r="H345" s="353"/>
      <c r="I345" s="353"/>
      <c r="J345" s="353"/>
      <c r="K345" s="353"/>
      <c r="L345" s="353"/>
      <c r="M345" s="353"/>
      <c r="N345" s="353"/>
      <c r="O345" s="353"/>
      <c r="P345" s="353"/>
      <c r="Q345" s="353"/>
      <c r="R345" s="353"/>
      <c r="S345" s="353"/>
      <c r="T345" s="353"/>
      <c r="U345" s="353"/>
      <c r="V345" s="353"/>
      <c r="W345" s="353"/>
      <c r="X345" s="353"/>
      <c r="Y345" s="353"/>
      <c r="Z345" s="353"/>
    </row>
    <row r="346" spans="1:26" x14ac:dyDescent="0.35">
      <c r="A346" s="373"/>
      <c r="B346" s="354"/>
      <c r="C346" s="353"/>
      <c r="D346" s="353"/>
      <c r="E346" s="355"/>
      <c r="F346" s="385"/>
      <c r="G346" s="353"/>
      <c r="H346" s="353"/>
      <c r="I346" s="353"/>
      <c r="J346" s="353"/>
      <c r="K346" s="353"/>
      <c r="L346" s="353"/>
      <c r="M346" s="353"/>
      <c r="N346" s="353"/>
      <c r="O346" s="353"/>
      <c r="P346" s="353"/>
      <c r="Q346" s="353"/>
      <c r="R346" s="353"/>
      <c r="S346" s="353"/>
      <c r="T346" s="353"/>
      <c r="U346" s="353"/>
      <c r="V346" s="353"/>
      <c r="W346" s="353"/>
      <c r="X346" s="353"/>
      <c r="Y346" s="353"/>
      <c r="Z346" s="353"/>
    </row>
    <row r="347" spans="1:26" x14ac:dyDescent="0.35">
      <c r="A347" s="373"/>
      <c r="B347" s="354"/>
      <c r="C347" s="353"/>
      <c r="D347" s="353"/>
      <c r="E347" s="355"/>
      <c r="F347" s="385"/>
      <c r="G347" s="353"/>
      <c r="H347" s="353"/>
      <c r="I347" s="353"/>
      <c r="J347" s="353"/>
      <c r="K347" s="353"/>
      <c r="L347" s="353"/>
      <c r="M347" s="353"/>
      <c r="N347" s="353"/>
      <c r="O347" s="353"/>
      <c r="P347" s="353"/>
      <c r="Q347" s="353"/>
      <c r="R347" s="353"/>
      <c r="S347" s="353"/>
      <c r="T347" s="353"/>
      <c r="U347" s="353"/>
      <c r="V347" s="353"/>
      <c r="W347" s="353"/>
      <c r="X347" s="353"/>
      <c r="Y347" s="353"/>
      <c r="Z347" s="353"/>
    </row>
    <row r="348" spans="1:26" x14ac:dyDescent="0.35">
      <c r="A348" s="373"/>
      <c r="B348" s="354"/>
      <c r="C348" s="353"/>
      <c r="D348" s="353"/>
      <c r="E348" s="355"/>
      <c r="F348" s="385"/>
      <c r="G348" s="353"/>
      <c r="H348" s="353"/>
      <c r="I348" s="353"/>
      <c r="J348" s="353"/>
      <c r="K348" s="353"/>
      <c r="L348" s="353"/>
      <c r="M348" s="353"/>
      <c r="N348" s="353"/>
      <c r="O348" s="353"/>
      <c r="P348" s="353"/>
      <c r="Q348" s="353"/>
      <c r="R348" s="353"/>
      <c r="S348" s="353"/>
      <c r="T348" s="353"/>
      <c r="U348" s="353"/>
      <c r="V348" s="353"/>
      <c r="W348" s="353"/>
      <c r="X348" s="353"/>
      <c r="Y348" s="353"/>
      <c r="Z348" s="353"/>
    </row>
    <row r="349" spans="1:26" x14ac:dyDescent="0.35">
      <c r="A349" s="373"/>
      <c r="B349" s="354"/>
      <c r="C349" s="353"/>
      <c r="D349" s="353"/>
      <c r="E349" s="355"/>
      <c r="F349" s="385"/>
      <c r="G349" s="353"/>
      <c r="H349" s="353"/>
      <c r="I349" s="353"/>
      <c r="J349" s="353"/>
      <c r="K349" s="353"/>
      <c r="L349" s="353"/>
      <c r="M349" s="353"/>
      <c r="N349" s="353"/>
      <c r="O349" s="353"/>
      <c r="P349" s="353"/>
      <c r="Q349" s="353"/>
      <c r="R349" s="353"/>
      <c r="S349" s="353"/>
      <c r="T349" s="353"/>
      <c r="U349" s="353"/>
      <c r="V349" s="353"/>
      <c r="W349" s="353"/>
      <c r="X349" s="353"/>
      <c r="Y349" s="353"/>
      <c r="Z349" s="353"/>
    </row>
    <row r="350" spans="1:26" x14ac:dyDescent="0.35">
      <c r="A350" s="373"/>
      <c r="B350" s="354"/>
      <c r="C350" s="353"/>
      <c r="D350" s="353"/>
      <c r="E350" s="355"/>
      <c r="F350" s="385"/>
      <c r="G350" s="353"/>
      <c r="H350" s="353"/>
      <c r="I350" s="353"/>
      <c r="J350" s="353"/>
      <c r="K350" s="353"/>
      <c r="L350" s="353"/>
      <c r="M350" s="353"/>
      <c r="N350" s="353"/>
      <c r="O350" s="353"/>
      <c r="P350" s="353"/>
      <c r="Q350" s="353"/>
      <c r="R350" s="353"/>
      <c r="S350" s="353"/>
      <c r="T350" s="353"/>
      <c r="U350" s="353"/>
      <c r="V350" s="353"/>
      <c r="W350" s="353"/>
      <c r="X350" s="353"/>
      <c r="Y350" s="353"/>
      <c r="Z350" s="353"/>
    </row>
    <row r="351" spans="1:26" x14ac:dyDescent="0.35">
      <c r="A351" s="373"/>
      <c r="B351" s="354"/>
      <c r="C351" s="353"/>
      <c r="D351" s="353"/>
      <c r="E351" s="355"/>
      <c r="F351" s="385"/>
      <c r="G351" s="353"/>
      <c r="H351" s="353"/>
      <c r="I351" s="353"/>
      <c r="J351" s="353"/>
      <c r="K351" s="353"/>
      <c r="L351" s="353"/>
      <c r="M351" s="353"/>
      <c r="N351" s="353"/>
      <c r="O351" s="353"/>
      <c r="P351" s="353"/>
      <c r="Q351" s="353"/>
      <c r="R351" s="353"/>
      <c r="S351" s="353"/>
      <c r="T351" s="353"/>
      <c r="U351" s="353"/>
      <c r="V351" s="353"/>
      <c r="W351" s="353"/>
      <c r="X351" s="353"/>
      <c r="Y351" s="353"/>
      <c r="Z351" s="353"/>
    </row>
    <row r="352" spans="1:26" x14ac:dyDescent="0.35">
      <c r="A352" s="373"/>
      <c r="B352" s="354"/>
      <c r="C352" s="353"/>
      <c r="D352" s="353"/>
      <c r="E352" s="355"/>
      <c r="F352" s="385"/>
      <c r="G352" s="353"/>
      <c r="H352" s="353"/>
      <c r="I352" s="353"/>
      <c r="J352" s="353"/>
      <c r="K352" s="353"/>
      <c r="L352" s="353"/>
      <c r="M352" s="353"/>
      <c r="N352" s="353"/>
      <c r="O352" s="353"/>
      <c r="P352" s="353"/>
      <c r="Q352" s="353"/>
      <c r="R352" s="353"/>
      <c r="S352" s="353"/>
      <c r="T352" s="353"/>
      <c r="U352" s="353"/>
      <c r="V352" s="353"/>
      <c r="W352" s="353"/>
      <c r="X352" s="353"/>
      <c r="Y352" s="353"/>
      <c r="Z352" s="353"/>
    </row>
    <row r="353" spans="1:26" x14ac:dyDescent="0.35">
      <c r="A353" s="373"/>
      <c r="B353" s="354"/>
      <c r="C353" s="353"/>
      <c r="D353" s="353"/>
      <c r="E353" s="355"/>
      <c r="F353" s="385"/>
      <c r="G353" s="353"/>
      <c r="H353" s="353"/>
      <c r="I353" s="353"/>
      <c r="J353" s="353"/>
      <c r="K353" s="353"/>
      <c r="L353" s="353"/>
      <c r="M353" s="353"/>
      <c r="N353" s="353"/>
      <c r="O353" s="353"/>
      <c r="P353" s="353"/>
      <c r="Q353" s="353"/>
      <c r="R353" s="353"/>
      <c r="S353" s="353"/>
      <c r="T353" s="353"/>
      <c r="U353" s="353"/>
      <c r="V353" s="353"/>
      <c r="W353" s="353"/>
      <c r="X353" s="353"/>
      <c r="Y353" s="353"/>
      <c r="Z353" s="353"/>
    </row>
    <row r="354" spans="1:26" x14ac:dyDescent="0.35">
      <c r="A354" s="373"/>
      <c r="B354" s="354"/>
      <c r="C354" s="353"/>
      <c r="D354" s="353"/>
      <c r="E354" s="355"/>
      <c r="F354" s="385"/>
      <c r="G354" s="353"/>
      <c r="H354" s="353"/>
      <c r="I354" s="353"/>
      <c r="J354" s="353"/>
      <c r="K354" s="353"/>
      <c r="L354" s="353"/>
      <c r="M354" s="353"/>
      <c r="N354" s="353"/>
      <c r="O354" s="353"/>
      <c r="P354" s="353"/>
      <c r="Q354" s="353"/>
      <c r="R354" s="353"/>
      <c r="S354" s="353"/>
      <c r="T354" s="353"/>
      <c r="U354" s="353"/>
      <c r="V354" s="353"/>
      <c r="W354" s="353"/>
      <c r="X354" s="353"/>
      <c r="Y354" s="353"/>
      <c r="Z354" s="353"/>
    </row>
    <row r="355" spans="1:26" x14ac:dyDescent="0.35">
      <c r="A355" s="373"/>
      <c r="B355" s="354"/>
      <c r="C355" s="353"/>
      <c r="D355" s="353"/>
      <c r="E355" s="355"/>
      <c r="F355" s="385"/>
      <c r="G355" s="353"/>
      <c r="H355" s="353"/>
      <c r="I355" s="353"/>
      <c r="J355" s="353"/>
      <c r="K355" s="353"/>
      <c r="L355" s="353"/>
      <c r="M355" s="353"/>
      <c r="N355" s="353"/>
      <c r="O355" s="353"/>
      <c r="P355" s="353"/>
      <c r="Q355" s="353"/>
      <c r="R355" s="353"/>
      <c r="S355" s="353"/>
      <c r="T355" s="353"/>
      <c r="U355" s="353"/>
      <c r="V355" s="353"/>
      <c r="W355" s="353"/>
      <c r="X355" s="353"/>
      <c r="Y355" s="353"/>
      <c r="Z355" s="353"/>
    </row>
    <row r="356" spans="1:26" x14ac:dyDescent="0.35">
      <c r="A356" s="373"/>
      <c r="B356" s="354"/>
      <c r="C356" s="353"/>
      <c r="D356" s="353"/>
      <c r="E356" s="355"/>
      <c r="F356" s="385"/>
      <c r="G356" s="353"/>
      <c r="H356" s="353"/>
      <c r="I356" s="353"/>
      <c r="J356" s="353"/>
      <c r="K356" s="353"/>
      <c r="L356" s="353"/>
      <c r="M356" s="353"/>
      <c r="N356" s="353"/>
      <c r="O356" s="353"/>
      <c r="P356" s="353"/>
      <c r="Q356" s="353"/>
      <c r="R356" s="353"/>
      <c r="S356" s="353"/>
      <c r="T356" s="353"/>
      <c r="U356" s="353"/>
      <c r="V356" s="353"/>
      <c r="W356" s="353"/>
      <c r="X356" s="353"/>
      <c r="Y356" s="353"/>
      <c r="Z356" s="353"/>
    </row>
    <row r="357" spans="1:26" x14ac:dyDescent="0.35">
      <c r="A357" s="373"/>
      <c r="B357" s="354"/>
      <c r="C357" s="353"/>
      <c r="D357" s="353"/>
      <c r="E357" s="355"/>
      <c r="F357" s="385"/>
      <c r="G357" s="353"/>
      <c r="H357" s="353"/>
      <c r="I357" s="353"/>
      <c r="J357" s="353"/>
      <c r="K357" s="353"/>
      <c r="L357" s="353"/>
      <c r="M357" s="353"/>
      <c r="N357" s="353"/>
      <c r="O357" s="353"/>
      <c r="P357" s="353"/>
      <c r="Q357" s="353"/>
      <c r="R357" s="353"/>
      <c r="S357" s="353"/>
      <c r="T357" s="353"/>
      <c r="U357" s="353"/>
      <c r="V357" s="353"/>
      <c r="W357" s="353"/>
      <c r="X357" s="353"/>
      <c r="Y357" s="353"/>
      <c r="Z357" s="353"/>
    </row>
    <row r="358" spans="1:26" x14ac:dyDescent="0.35">
      <c r="A358" s="373"/>
      <c r="B358" s="354"/>
      <c r="C358" s="353"/>
      <c r="D358" s="353"/>
      <c r="E358" s="355"/>
      <c r="F358" s="385"/>
      <c r="G358" s="353"/>
      <c r="H358" s="353"/>
      <c r="I358" s="353"/>
      <c r="J358" s="353"/>
      <c r="K358" s="353"/>
      <c r="L358" s="353"/>
      <c r="M358" s="353"/>
      <c r="N358" s="353"/>
      <c r="O358" s="353"/>
      <c r="P358" s="353"/>
      <c r="Q358" s="353"/>
      <c r="R358" s="353"/>
      <c r="S358" s="353"/>
      <c r="T358" s="353"/>
      <c r="U358" s="353"/>
      <c r="V358" s="353"/>
      <c r="W358" s="353"/>
      <c r="X358" s="353"/>
      <c r="Y358" s="353"/>
      <c r="Z358" s="353"/>
    </row>
    <row r="359" spans="1:26" x14ac:dyDescent="0.35">
      <c r="A359" s="373"/>
      <c r="B359" s="354"/>
      <c r="C359" s="353"/>
      <c r="D359" s="353"/>
      <c r="E359" s="355"/>
      <c r="F359" s="385"/>
      <c r="G359" s="353"/>
      <c r="H359" s="353"/>
      <c r="I359" s="353"/>
      <c r="J359" s="353"/>
      <c r="K359" s="353"/>
      <c r="L359" s="353"/>
      <c r="M359" s="353"/>
      <c r="N359" s="353"/>
      <c r="O359" s="353"/>
      <c r="P359" s="353"/>
      <c r="Q359" s="353"/>
      <c r="R359" s="353"/>
      <c r="S359" s="353"/>
      <c r="T359" s="353"/>
      <c r="U359" s="353"/>
      <c r="V359" s="353"/>
      <c r="W359" s="353"/>
      <c r="X359" s="353"/>
      <c r="Y359" s="353"/>
      <c r="Z359" s="353"/>
    </row>
    <row r="360" spans="1:26" x14ac:dyDescent="0.35">
      <c r="A360" s="373"/>
      <c r="B360" s="354"/>
      <c r="C360" s="353"/>
      <c r="D360" s="353"/>
      <c r="E360" s="355"/>
      <c r="F360" s="385"/>
      <c r="G360" s="353"/>
      <c r="H360" s="353"/>
      <c r="I360" s="353"/>
      <c r="J360" s="353"/>
      <c r="K360" s="353"/>
      <c r="L360" s="353"/>
      <c r="M360" s="353"/>
      <c r="N360" s="353"/>
      <c r="O360" s="353"/>
      <c r="P360" s="353"/>
      <c r="Q360" s="353"/>
      <c r="R360" s="353"/>
      <c r="S360" s="353"/>
      <c r="T360" s="353"/>
      <c r="U360" s="353"/>
      <c r="V360" s="353"/>
      <c r="W360" s="353"/>
      <c r="X360" s="353"/>
      <c r="Y360" s="353"/>
      <c r="Z360" s="353"/>
    </row>
    <row r="361" spans="1:26" x14ac:dyDescent="0.35">
      <c r="A361" s="373"/>
      <c r="B361" s="354"/>
      <c r="C361" s="353"/>
      <c r="D361" s="353"/>
      <c r="E361" s="355"/>
      <c r="F361" s="385"/>
      <c r="G361" s="353"/>
      <c r="H361" s="353"/>
      <c r="I361" s="353"/>
      <c r="J361" s="353"/>
      <c r="K361" s="353"/>
      <c r="L361" s="353"/>
      <c r="M361" s="353"/>
      <c r="N361" s="353"/>
      <c r="O361" s="353"/>
      <c r="P361" s="353"/>
      <c r="Q361" s="353"/>
      <c r="R361" s="353"/>
      <c r="S361" s="353"/>
      <c r="T361" s="353"/>
      <c r="U361" s="353"/>
      <c r="V361" s="353"/>
      <c r="W361" s="353"/>
      <c r="X361" s="353"/>
      <c r="Y361" s="353"/>
      <c r="Z361" s="353"/>
    </row>
    <row r="362" spans="1:26" x14ac:dyDescent="0.35">
      <c r="A362" s="373"/>
      <c r="B362" s="354"/>
      <c r="C362" s="353"/>
      <c r="D362" s="353"/>
      <c r="E362" s="355"/>
      <c r="F362" s="385"/>
      <c r="G362" s="353"/>
      <c r="H362" s="353"/>
      <c r="I362" s="353"/>
      <c r="J362" s="353"/>
      <c r="K362" s="353"/>
      <c r="L362" s="353"/>
      <c r="M362" s="353"/>
      <c r="N362" s="353"/>
      <c r="O362" s="353"/>
      <c r="P362" s="353"/>
      <c r="Q362" s="353"/>
      <c r="R362" s="353"/>
      <c r="S362" s="353"/>
      <c r="T362" s="353"/>
      <c r="U362" s="353"/>
      <c r="V362" s="353"/>
      <c r="W362" s="353"/>
      <c r="X362" s="353"/>
      <c r="Y362" s="353"/>
      <c r="Z362" s="353"/>
    </row>
    <row r="363" spans="1:26" x14ac:dyDescent="0.35">
      <c r="A363" s="373"/>
      <c r="B363" s="354"/>
      <c r="C363" s="353"/>
      <c r="D363" s="353"/>
      <c r="E363" s="355"/>
      <c r="F363" s="385"/>
      <c r="G363" s="353"/>
      <c r="H363" s="353"/>
      <c r="I363" s="353"/>
      <c r="J363" s="353"/>
      <c r="K363" s="353"/>
      <c r="L363" s="353"/>
      <c r="M363" s="353"/>
      <c r="N363" s="353"/>
      <c r="O363" s="353"/>
      <c r="P363" s="353"/>
      <c r="Q363" s="353"/>
      <c r="R363" s="353"/>
      <c r="S363" s="353"/>
      <c r="T363" s="353"/>
      <c r="U363" s="353"/>
      <c r="V363" s="353"/>
      <c r="W363" s="353"/>
      <c r="X363" s="353"/>
      <c r="Y363" s="353"/>
      <c r="Z363" s="353"/>
    </row>
    <row r="364" spans="1:26" x14ac:dyDescent="0.35">
      <c r="A364" s="373"/>
      <c r="B364" s="354"/>
      <c r="C364" s="353"/>
      <c r="D364" s="353"/>
      <c r="E364" s="355"/>
      <c r="F364" s="385"/>
      <c r="G364" s="353"/>
      <c r="H364" s="353"/>
      <c r="I364" s="353"/>
      <c r="J364" s="353"/>
      <c r="K364" s="353"/>
      <c r="L364" s="353"/>
      <c r="M364" s="353"/>
      <c r="N364" s="353"/>
      <c r="O364" s="353"/>
      <c r="P364" s="353"/>
      <c r="Q364" s="353"/>
      <c r="R364" s="353"/>
      <c r="S364" s="353"/>
      <c r="T364" s="353"/>
      <c r="U364" s="353"/>
      <c r="V364" s="353"/>
      <c r="W364" s="353"/>
      <c r="X364" s="353"/>
      <c r="Y364" s="353"/>
      <c r="Z364" s="353"/>
    </row>
    <row r="365" spans="1:26" x14ac:dyDescent="0.35">
      <c r="A365" s="373"/>
      <c r="B365" s="354"/>
      <c r="C365" s="353"/>
      <c r="D365" s="353"/>
      <c r="E365" s="355"/>
      <c r="F365" s="385"/>
      <c r="G365" s="353"/>
      <c r="H365" s="353"/>
      <c r="I365" s="353"/>
      <c r="J365" s="353"/>
      <c r="K365" s="353"/>
      <c r="L365" s="353"/>
      <c r="M365" s="353"/>
      <c r="N365" s="353"/>
      <c r="O365" s="353"/>
      <c r="P365" s="353"/>
      <c r="Q365" s="353"/>
      <c r="R365" s="353"/>
      <c r="S365" s="353"/>
      <c r="T365" s="353"/>
      <c r="U365" s="353"/>
      <c r="V365" s="353"/>
      <c r="W365" s="353"/>
      <c r="X365" s="353"/>
      <c r="Y365" s="353"/>
      <c r="Z365" s="353"/>
    </row>
    <row r="366" spans="1:26" x14ac:dyDescent="0.35">
      <c r="A366" s="373"/>
      <c r="B366" s="354"/>
      <c r="C366" s="353"/>
      <c r="D366" s="353"/>
      <c r="E366" s="355"/>
      <c r="F366" s="385"/>
      <c r="G366" s="353"/>
      <c r="H366" s="353"/>
      <c r="I366" s="353"/>
      <c r="J366" s="353"/>
      <c r="K366" s="353"/>
      <c r="L366" s="353"/>
      <c r="M366" s="353"/>
      <c r="N366" s="353"/>
      <c r="O366" s="353"/>
      <c r="P366" s="353"/>
      <c r="Q366" s="353"/>
      <c r="R366" s="353"/>
      <c r="S366" s="353"/>
      <c r="T366" s="353"/>
      <c r="U366" s="353"/>
      <c r="V366" s="353"/>
      <c r="W366" s="353"/>
      <c r="X366" s="353"/>
      <c r="Y366" s="353"/>
      <c r="Z366" s="353"/>
    </row>
    <row r="367" spans="1:26" x14ac:dyDescent="0.35">
      <c r="A367" s="373"/>
      <c r="B367" s="354"/>
      <c r="C367" s="353"/>
      <c r="D367" s="353"/>
      <c r="E367" s="355"/>
      <c r="F367" s="385"/>
      <c r="G367" s="353"/>
      <c r="H367" s="353"/>
      <c r="I367" s="353"/>
      <c r="J367" s="353"/>
      <c r="K367" s="353"/>
      <c r="L367" s="353"/>
      <c r="M367" s="353"/>
      <c r="N367" s="353"/>
      <c r="O367" s="353"/>
      <c r="P367" s="353"/>
      <c r="Q367" s="353"/>
      <c r="R367" s="353"/>
      <c r="S367" s="353"/>
      <c r="T367" s="353"/>
      <c r="U367" s="353"/>
      <c r="V367" s="353"/>
      <c r="W367" s="353"/>
      <c r="X367" s="353"/>
      <c r="Y367" s="353"/>
      <c r="Z367" s="353"/>
    </row>
    <row r="368" spans="1:26" x14ac:dyDescent="0.35">
      <c r="A368" s="373"/>
      <c r="B368" s="354"/>
      <c r="C368" s="353"/>
      <c r="D368" s="353"/>
      <c r="E368" s="355"/>
      <c r="F368" s="385"/>
      <c r="G368" s="353"/>
      <c r="H368" s="353"/>
      <c r="I368" s="353"/>
      <c r="J368" s="353"/>
      <c r="K368" s="353"/>
      <c r="L368" s="353"/>
      <c r="M368" s="353"/>
      <c r="N368" s="353"/>
      <c r="O368" s="353"/>
      <c r="P368" s="353"/>
      <c r="Q368" s="353"/>
      <c r="R368" s="353"/>
      <c r="S368" s="353"/>
      <c r="T368" s="353"/>
      <c r="U368" s="353"/>
      <c r="V368" s="353"/>
      <c r="W368" s="353"/>
      <c r="X368" s="353"/>
      <c r="Y368" s="353"/>
      <c r="Z368" s="353"/>
    </row>
    <row r="369" spans="1:26" x14ac:dyDescent="0.35">
      <c r="A369" s="373"/>
      <c r="B369" s="354"/>
      <c r="C369" s="353"/>
      <c r="D369" s="353"/>
      <c r="E369" s="355"/>
      <c r="F369" s="385"/>
      <c r="G369" s="353"/>
      <c r="H369" s="353"/>
      <c r="I369" s="353"/>
      <c r="J369" s="353"/>
      <c r="K369" s="353"/>
      <c r="L369" s="353"/>
      <c r="M369" s="353"/>
      <c r="N369" s="353"/>
      <c r="O369" s="353"/>
      <c r="P369" s="353"/>
      <c r="Q369" s="353"/>
      <c r="R369" s="353"/>
      <c r="S369" s="353"/>
      <c r="T369" s="353"/>
      <c r="U369" s="353"/>
      <c r="V369" s="353"/>
      <c r="W369" s="353"/>
      <c r="X369" s="353"/>
      <c r="Y369" s="353"/>
      <c r="Z369" s="353"/>
    </row>
    <row r="370" spans="1:26" x14ac:dyDescent="0.35">
      <c r="A370" s="373"/>
      <c r="B370" s="354"/>
      <c r="C370" s="353"/>
      <c r="D370" s="353"/>
      <c r="E370" s="355"/>
      <c r="F370" s="385"/>
      <c r="G370" s="353"/>
      <c r="H370" s="353"/>
      <c r="I370" s="353"/>
      <c r="J370" s="353"/>
      <c r="K370" s="353"/>
      <c r="L370" s="353"/>
      <c r="M370" s="353"/>
      <c r="N370" s="353"/>
      <c r="O370" s="353"/>
      <c r="P370" s="353"/>
      <c r="Q370" s="353"/>
      <c r="R370" s="353"/>
      <c r="S370" s="353"/>
      <c r="T370" s="353"/>
      <c r="U370" s="353"/>
      <c r="V370" s="353"/>
      <c r="W370" s="353"/>
      <c r="X370" s="353"/>
      <c r="Y370" s="353"/>
      <c r="Z370" s="353"/>
    </row>
    <row r="371" spans="1:26" x14ac:dyDescent="0.35">
      <c r="A371" s="373"/>
      <c r="B371" s="354"/>
      <c r="C371" s="353"/>
      <c r="D371" s="353"/>
      <c r="E371" s="355"/>
      <c r="F371" s="385"/>
      <c r="G371" s="353"/>
      <c r="H371" s="353"/>
      <c r="I371" s="353"/>
      <c r="J371" s="353"/>
      <c r="K371" s="353"/>
      <c r="L371" s="353"/>
      <c r="M371" s="353"/>
      <c r="N371" s="353"/>
      <c r="O371" s="353"/>
      <c r="P371" s="353"/>
      <c r="Q371" s="353"/>
      <c r="R371" s="353"/>
      <c r="S371" s="353"/>
      <c r="T371" s="353"/>
      <c r="U371" s="353"/>
      <c r="V371" s="353"/>
      <c r="W371" s="353"/>
      <c r="X371" s="353"/>
      <c r="Y371" s="353"/>
      <c r="Z371" s="353"/>
    </row>
    <row r="372" spans="1:26" x14ac:dyDescent="0.35">
      <c r="A372" s="373"/>
      <c r="B372" s="354"/>
      <c r="C372" s="353"/>
      <c r="D372" s="353"/>
      <c r="E372" s="355"/>
      <c r="F372" s="385"/>
      <c r="G372" s="353"/>
      <c r="H372" s="353"/>
      <c r="I372" s="353"/>
      <c r="J372" s="353"/>
      <c r="K372" s="353"/>
      <c r="L372" s="353"/>
      <c r="M372" s="353"/>
      <c r="N372" s="353"/>
      <c r="O372" s="353"/>
      <c r="P372" s="353"/>
      <c r="Q372" s="353"/>
      <c r="R372" s="353"/>
      <c r="S372" s="353"/>
      <c r="T372" s="353"/>
      <c r="U372" s="353"/>
      <c r="V372" s="353"/>
      <c r="W372" s="353"/>
      <c r="X372" s="353"/>
      <c r="Y372" s="353"/>
      <c r="Z372" s="353"/>
    </row>
    <row r="373" spans="1:26" x14ac:dyDescent="0.35">
      <c r="A373" s="373"/>
      <c r="B373" s="354"/>
      <c r="C373" s="353"/>
      <c r="D373" s="353"/>
      <c r="E373" s="355"/>
      <c r="F373" s="385"/>
      <c r="G373" s="353"/>
      <c r="H373" s="353"/>
      <c r="I373" s="353"/>
      <c r="J373" s="353"/>
      <c r="K373" s="353"/>
      <c r="L373" s="353"/>
      <c r="M373" s="353"/>
      <c r="N373" s="353"/>
      <c r="O373" s="353"/>
      <c r="P373" s="353"/>
      <c r="Q373" s="353"/>
      <c r="R373" s="353"/>
      <c r="S373" s="353"/>
      <c r="T373" s="353"/>
      <c r="U373" s="353"/>
      <c r="V373" s="353"/>
      <c r="W373" s="353"/>
      <c r="X373" s="353"/>
      <c r="Y373" s="353"/>
      <c r="Z373" s="353"/>
    </row>
    <row r="374" spans="1:26" x14ac:dyDescent="0.35">
      <c r="A374" s="373"/>
      <c r="B374" s="354"/>
      <c r="C374" s="353"/>
      <c r="D374" s="353"/>
      <c r="E374" s="355"/>
      <c r="F374" s="385"/>
      <c r="G374" s="353"/>
      <c r="H374" s="353"/>
      <c r="I374" s="353"/>
      <c r="J374" s="353"/>
      <c r="K374" s="353"/>
      <c r="L374" s="353"/>
      <c r="M374" s="353"/>
      <c r="N374" s="353"/>
      <c r="O374" s="353"/>
      <c r="P374" s="353"/>
      <c r="Q374" s="353"/>
      <c r="R374" s="353"/>
      <c r="S374" s="353"/>
      <c r="T374" s="353"/>
      <c r="U374" s="353"/>
      <c r="V374" s="353"/>
      <c r="W374" s="353"/>
      <c r="X374" s="353"/>
      <c r="Y374" s="353"/>
      <c r="Z374" s="353"/>
    </row>
    <row r="375" spans="1:26" x14ac:dyDescent="0.35">
      <c r="A375" s="373"/>
      <c r="B375" s="354"/>
      <c r="C375" s="353"/>
      <c r="D375" s="353"/>
      <c r="E375" s="355"/>
      <c r="F375" s="385"/>
      <c r="G375" s="353"/>
      <c r="H375" s="353"/>
      <c r="I375" s="353"/>
      <c r="J375" s="353"/>
      <c r="K375" s="353"/>
      <c r="L375" s="353"/>
      <c r="M375" s="353"/>
      <c r="N375" s="353"/>
      <c r="O375" s="353"/>
      <c r="P375" s="353"/>
      <c r="Q375" s="353"/>
      <c r="R375" s="353"/>
      <c r="S375" s="353"/>
      <c r="T375" s="353"/>
      <c r="U375" s="353"/>
      <c r="V375" s="353"/>
      <c r="W375" s="353"/>
      <c r="X375" s="353"/>
      <c r="Y375" s="353"/>
      <c r="Z375" s="353"/>
    </row>
    <row r="376" spans="1:26" x14ac:dyDescent="0.35">
      <c r="A376" s="373"/>
      <c r="B376" s="354"/>
      <c r="C376" s="353"/>
      <c r="D376" s="353"/>
      <c r="E376" s="355"/>
      <c r="F376" s="385"/>
      <c r="G376" s="353"/>
      <c r="H376" s="353"/>
      <c r="I376" s="353"/>
      <c r="J376" s="353"/>
      <c r="K376" s="353"/>
      <c r="L376" s="353"/>
      <c r="M376" s="353"/>
      <c r="N376" s="353"/>
      <c r="O376" s="353"/>
      <c r="P376" s="353"/>
      <c r="Q376" s="353"/>
      <c r="R376" s="353"/>
      <c r="S376" s="353"/>
      <c r="T376" s="353"/>
      <c r="U376" s="353"/>
      <c r="V376" s="353"/>
      <c r="W376" s="353"/>
      <c r="X376" s="353"/>
      <c r="Y376" s="353"/>
      <c r="Z376" s="353"/>
    </row>
    <row r="377" spans="1:26" x14ac:dyDescent="0.35">
      <c r="A377" s="373"/>
      <c r="B377" s="354"/>
      <c r="C377" s="353"/>
      <c r="D377" s="353"/>
      <c r="E377" s="355"/>
      <c r="F377" s="385"/>
      <c r="G377" s="353"/>
      <c r="H377" s="353"/>
      <c r="I377" s="353"/>
      <c r="J377" s="353"/>
      <c r="K377" s="353"/>
      <c r="L377" s="353"/>
      <c r="M377" s="353"/>
      <c r="N377" s="353"/>
      <c r="O377" s="353"/>
      <c r="P377" s="353"/>
      <c r="Q377" s="353"/>
      <c r="R377" s="353"/>
      <c r="S377" s="353"/>
      <c r="T377" s="353"/>
      <c r="U377" s="353"/>
      <c r="V377" s="353"/>
      <c r="W377" s="353"/>
      <c r="X377" s="353"/>
      <c r="Y377" s="353"/>
      <c r="Z377" s="353"/>
    </row>
    <row r="378" spans="1:26" x14ac:dyDescent="0.35">
      <c r="A378" s="373"/>
      <c r="B378" s="354"/>
      <c r="C378" s="353"/>
      <c r="D378" s="353"/>
      <c r="E378" s="355"/>
      <c r="F378" s="385"/>
      <c r="G378" s="353"/>
      <c r="H378" s="353"/>
      <c r="I378" s="353"/>
      <c r="J378" s="353"/>
      <c r="K378" s="353"/>
      <c r="L378" s="353"/>
      <c r="M378" s="353"/>
      <c r="N378" s="353"/>
      <c r="O378" s="353"/>
      <c r="P378" s="353"/>
      <c r="Q378" s="353"/>
      <c r="R378" s="353"/>
      <c r="S378" s="353"/>
      <c r="T378" s="353"/>
      <c r="U378" s="353"/>
      <c r="V378" s="353"/>
      <c r="W378" s="353"/>
      <c r="X378" s="353"/>
      <c r="Y378" s="353"/>
      <c r="Z378" s="353"/>
    </row>
    <row r="379" spans="1:26" x14ac:dyDescent="0.35">
      <c r="A379" s="373"/>
      <c r="B379" s="354"/>
      <c r="C379" s="353"/>
      <c r="D379" s="353"/>
      <c r="E379" s="355"/>
      <c r="F379" s="385"/>
      <c r="G379" s="353"/>
      <c r="H379" s="353"/>
      <c r="I379" s="353"/>
      <c r="J379" s="353"/>
      <c r="K379" s="353"/>
      <c r="L379" s="353"/>
      <c r="M379" s="353"/>
      <c r="N379" s="353"/>
      <c r="O379" s="353"/>
      <c r="P379" s="353"/>
      <c r="Q379" s="353"/>
      <c r="R379" s="353"/>
      <c r="S379" s="353"/>
      <c r="T379" s="353"/>
      <c r="U379" s="353"/>
      <c r="V379" s="353"/>
      <c r="W379" s="353"/>
      <c r="X379" s="353"/>
      <c r="Y379" s="353"/>
      <c r="Z379" s="353"/>
    </row>
    <row r="380" spans="1:26" x14ac:dyDescent="0.35">
      <c r="A380" s="373"/>
      <c r="B380" s="354"/>
      <c r="C380" s="353"/>
      <c r="D380" s="353"/>
      <c r="E380" s="355"/>
      <c r="F380" s="385"/>
      <c r="G380" s="353"/>
      <c r="H380" s="353"/>
      <c r="I380" s="353"/>
      <c r="J380" s="353"/>
      <c r="K380" s="353"/>
      <c r="L380" s="353"/>
      <c r="M380" s="353"/>
      <c r="N380" s="353"/>
      <c r="O380" s="353"/>
      <c r="P380" s="353"/>
      <c r="Q380" s="353"/>
      <c r="R380" s="353"/>
      <c r="S380" s="353"/>
      <c r="T380" s="353"/>
      <c r="U380" s="353"/>
      <c r="V380" s="353"/>
      <c r="W380" s="353"/>
      <c r="X380" s="353"/>
      <c r="Y380" s="353"/>
      <c r="Z380" s="353"/>
    </row>
    <row r="381" spans="1:26" x14ac:dyDescent="0.35">
      <c r="A381" s="373"/>
      <c r="B381" s="354"/>
      <c r="C381" s="353"/>
      <c r="D381" s="353"/>
      <c r="E381" s="355"/>
      <c r="F381" s="385"/>
      <c r="G381" s="353"/>
      <c r="H381" s="353"/>
      <c r="I381" s="353"/>
      <c r="J381" s="353"/>
      <c r="K381" s="353"/>
      <c r="L381" s="353"/>
      <c r="M381" s="353"/>
      <c r="N381" s="353"/>
      <c r="O381" s="353"/>
      <c r="P381" s="353"/>
      <c r="Q381" s="353"/>
      <c r="R381" s="353"/>
      <c r="S381" s="353"/>
      <c r="T381" s="353"/>
      <c r="U381" s="353"/>
      <c r="V381" s="353"/>
      <c r="W381" s="353"/>
      <c r="X381" s="353"/>
      <c r="Y381" s="353"/>
      <c r="Z381" s="353"/>
    </row>
    <row r="382" spans="1:26" x14ac:dyDescent="0.35">
      <c r="A382" s="373"/>
      <c r="B382" s="354"/>
      <c r="C382" s="353"/>
      <c r="D382" s="353"/>
      <c r="E382" s="355"/>
      <c r="F382" s="385"/>
      <c r="G382" s="353"/>
      <c r="H382" s="353"/>
      <c r="I382" s="353"/>
      <c r="J382" s="353"/>
      <c r="K382" s="353"/>
      <c r="L382" s="353"/>
      <c r="M382" s="353"/>
      <c r="N382" s="353"/>
      <c r="O382" s="353"/>
      <c r="P382" s="353"/>
      <c r="Q382" s="353"/>
      <c r="R382" s="353"/>
      <c r="S382" s="353"/>
      <c r="T382" s="353"/>
      <c r="U382" s="353"/>
      <c r="V382" s="353"/>
      <c r="W382" s="353"/>
      <c r="X382" s="353"/>
      <c r="Y382" s="353"/>
      <c r="Z382" s="353"/>
    </row>
    <row r="383" spans="1:26" x14ac:dyDescent="0.35">
      <c r="A383" s="373"/>
      <c r="B383" s="354"/>
      <c r="C383" s="353"/>
      <c r="D383" s="353"/>
      <c r="E383" s="355"/>
      <c r="F383" s="385"/>
      <c r="G383" s="353"/>
      <c r="H383" s="353"/>
      <c r="I383" s="353"/>
      <c r="J383" s="353"/>
      <c r="K383" s="353"/>
      <c r="L383" s="353"/>
      <c r="M383" s="353"/>
      <c r="N383" s="353"/>
      <c r="O383" s="353"/>
      <c r="P383" s="353"/>
      <c r="Q383" s="353"/>
      <c r="R383" s="353"/>
      <c r="S383" s="353"/>
      <c r="T383" s="353"/>
      <c r="U383" s="353"/>
      <c r="V383" s="353"/>
      <c r="W383" s="353"/>
      <c r="X383" s="353"/>
      <c r="Y383" s="353"/>
      <c r="Z383" s="353"/>
    </row>
    <row r="384" spans="1:26" x14ac:dyDescent="0.35">
      <c r="A384" s="373"/>
      <c r="B384" s="354"/>
      <c r="C384" s="353"/>
      <c r="D384" s="353"/>
      <c r="E384" s="355"/>
      <c r="F384" s="385"/>
      <c r="G384" s="353"/>
      <c r="H384" s="353"/>
      <c r="I384" s="353"/>
      <c r="J384" s="353"/>
      <c r="K384" s="353"/>
      <c r="L384" s="353"/>
      <c r="M384" s="353"/>
      <c r="N384" s="353"/>
      <c r="O384" s="353"/>
      <c r="P384" s="353"/>
      <c r="Q384" s="353"/>
      <c r="R384" s="353"/>
      <c r="S384" s="353"/>
      <c r="T384" s="353"/>
      <c r="U384" s="353"/>
      <c r="V384" s="353"/>
      <c r="W384" s="353"/>
      <c r="X384" s="353"/>
      <c r="Y384" s="353"/>
      <c r="Z384" s="353"/>
    </row>
    <row r="385" spans="1:26" x14ac:dyDescent="0.35">
      <c r="A385" s="373"/>
      <c r="B385" s="354"/>
      <c r="C385" s="353"/>
      <c r="D385" s="353"/>
      <c r="E385" s="355"/>
      <c r="F385" s="385"/>
      <c r="G385" s="353"/>
      <c r="H385" s="353"/>
      <c r="I385" s="353"/>
      <c r="J385" s="353"/>
      <c r="K385" s="353"/>
      <c r="L385" s="353"/>
      <c r="M385" s="353"/>
      <c r="N385" s="353"/>
      <c r="O385" s="353"/>
      <c r="P385" s="353"/>
      <c r="Q385" s="353"/>
      <c r="R385" s="353"/>
      <c r="S385" s="353"/>
      <c r="T385" s="353"/>
      <c r="U385" s="353"/>
      <c r="V385" s="353"/>
      <c r="W385" s="353"/>
      <c r="X385" s="353"/>
      <c r="Y385" s="353"/>
      <c r="Z385" s="353"/>
    </row>
    <row r="386" spans="1:26" x14ac:dyDescent="0.35">
      <c r="A386" s="373"/>
      <c r="B386" s="354"/>
      <c r="C386" s="353"/>
      <c r="D386" s="353"/>
      <c r="E386" s="355"/>
      <c r="F386" s="385"/>
      <c r="G386" s="353"/>
      <c r="H386" s="353"/>
      <c r="I386" s="353"/>
      <c r="J386" s="353"/>
      <c r="K386" s="353"/>
      <c r="L386" s="353"/>
      <c r="M386" s="353"/>
      <c r="N386" s="353"/>
      <c r="O386" s="353"/>
      <c r="P386" s="353"/>
      <c r="Q386" s="353"/>
      <c r="R386" s="353"/>
      <c r="S386" s="353"/>
      <c r="T386" s="353"/>
      <c r="U386" s="353"/>
      <c r="V386" s="353"/>
      <c r="W386" s="353"/>
      <c r="X386" s="353"/>
      <c r="Y386" s="353"/>
      <c r="Z386" s="353"/>
    </row>
    <row r="387" spans="1:26" x14ac:dyDescent="0.35">
      <c r="A387" s="373"/>
      <c r="B387" s="354"/>
      <c r="C387" s="353"/>
      <c r="D387" s="353"/>
      <c r="E387" s="355"/>
      <c r="F387" s="385"/>
      <c r="G387" s="353"/>
      <c r="H387" s="353"/>
      <c r="I387" s="353"/>
      <c r="J387" s="353"/>
      <c r="K387" s="353"/>
      <c r="L387" s="353"/>
      <c r="M387" s="353"/>
      <c r="N387" s="353"/>
      <c r="O387" s="353"/>
      <c r="P387" s="353"/>
      <c r="Q387" s="353"/>
      <c r="R387" s="353"/>
      <c r="S387" s="353"/>
      <c r="T387" s="353"/>
      <c r="U387" s="353"/>
      <c r="V387" s="353"/>
      <c r="W387" s="353"/>
      <c r="X387" s="353"/>
      <c r="Y387" s="353"/>
      <c r="Z387" s="353"/>
    </row>
    <row r="388" spans="1:26" x14ac:dyDescent="0.35">
      <c r="A388" s="373"/>
      <c r="B388" s="354"/>
      <c r="C388" s="353"/>
      <c r="D388" s="353"/>
      <c r="E388" s="355"/>
      <c r="F388" s="385"/>
      <c r="G388" s="353"/>
      <c r="H388" s="353"/>
      <c r="I388" s="353"/>
      <c r="J388" s="353"/>
      <c r="K388" s="353"/>
      <c r="L388" s="353"/>
      <c r="M388" s="353"/>
      <c r="N388" s="353"/>
      <c r="O388" s="353"/>
      <c r="P388" s="353"/>
      <c r="Q388" s="353"/>
      <c r="R388" s="353"/>
      <c r="S388" s="353"/>
      <c r="T388" s="353"/>
      <c r="U388" s="353"/>
      <c r="V388" s="353"/>
      <c r="W388" s="353"/>
      <c r="X388" s="353"/>
      <c r="Y388" s="353"/>
      <c r="Z388" s="353"/>
    </row>
    <row r="389" spans="1:26" x14ac:dyDescent="0.35">
      <c r="A389" s="373"/>
      <c r="B389" s="354"/>
      <c r="C389" s="353"/>
      <c r="D389" s="353"/>
      <c r="E389" s="355"/>
      <c r="F389" s="385"/>
      <c r="G389" s="353"/>
      <c r="H389" s="353"/>
      <c r="I389" s="353"/>
      <c r="J389" s="353"/>
      <c r="K389" s="353"/>
      <c r="L389" s="353"/>
      <c r="M389" s="353"/>
      <c r="N389" s="353"/>
      <c r="O389" s="353"/>
      <c r="P389" s="353"/>
      <c r="Q389" s="353"/>
      <c r="R389" s="353"/>
      <c r="S389" s="353"/>
      <c r="T389" s="353"/>
      <c r="U389" s="353"/>
      <c r="V389" s="353"/>
      <c r="W389" s="353"/>
      <c r="X389" s="353"/>
      <c r="Y389" s="353"/>
      <c r="Z389" s="353"/>
    </row>
    <row r="390" spans="1:26" x14ac:dyDescent="0.35">
      <c r="A390" s="373"/>
      <c r="B390" s="354"/>
      <c r="C390" s="353"/>
      <c r="D390" s="353"/>
      <c r="E390" s="355"/>
      <c r="F390" s="385"/>
      <c r="G390" s="353"/>
      <c r="H390" s="353"/>
      <c r="I390" s="353"/>
      <c r="J390" s="353"/>
      <c r="K390" s="353"/>
      <c r="L390" s="353"/>
      <c r="M390" s="353"/>
      <c r="N390" s="353"/>
      <c r="O390" s="353"/>
      <c r="P390" s="353"/>
      <c r="Q390" s="353"/>
      <c r="R390" s="353"/>
      <c r="S390" s="353"/>
      <c r="T390" s="353"/>
      <c r="U390" s="353"/>
      <c r="V390" s="353"/>
      <c r="W390" s="353"/>
      <c r="X390" s="353"/>
      <c r="Y390" s="353"/>
      <c r="Z390" s="353"/>
    </row>
    <row r="391" spans="1:26" x14ac:dyDescent="0.35">
      <c r="A391" s="373"/>
      <c r="B391" s="354"/>
      <c r="C391" s="353"/>
      <c r="D391" s="353"/>
      <c r="E391" s="355"/>
      <c r="F391" s="385"/>
      <c r="G391" s="353"/>
      <c r="H391" s="353"/>
      <c r="I391" s="353"/>
      <c r="J391" s="353"/>
      <c r="K391" s="353"/>
      <c r="L391" s="353"/>
      <c r="M391" s="353"/>
      <c r="N391" s="353"/>
      <c r="O391" s="353"/>
      <c r="P391" s="353"/>
      <c r="Q391" s="353"/>
      <c r="R391" s="353"/>
      <c r="S391" s="353"/>
      <c r="T391" s="353"/>
      <c r="U391" s="353"/>
      <c r="V391" s="353"/>
      <c r="W391" s="353"/>
      <c r="X391" s="353"/>
      <c r="Y391" s="353"/>
      <c r="Z391" s="353"/>
    </row>
    <row r="392" spans="1:26" x14ac:dyDescent="0.35">
      <c r="A392" s="373"/>
      <c r="B392" s="354"/>
      <c r="C392" s="353"/>
      <c r="D392" s="353"/>
      <c r="E392" s="355"/>
      <c r="F392" s="385"/>
      <c r="G392" s="353"/>
      <c r="H392" s="353"/>
      <c r="I392" s="353"/>
      <c r="J392" s="353"/>
      <c r="K392" s="353"/>
      <c r="L392" s="353"/>
      <c r="M392" s="353"/>
      <c r="N392" s="353"/>
      <c r="O392" s="353"/>
      <c r="P392" s="353"/>
      <c r="Q392" s="353"/>
      <c r="R392" s="353"/>
      <c r="S392" s="353"/>
      <c r="T392" s="353"/>
      <c r="U392" s="353"/>
      <c r="V392" s="353"/>
      <c r="W392" s="353"/>
      <c r="X392" s="353"/>
      <c r="Y392" s="353"/>
      <c r="Z392" s="353"/>
    </row>
    <row r="393" spans="1:26" x14ac:dyDescent="0.35">
      <c r="A393" s="373"/>
      <c r="B393" s="354"/>
      <c r="C393" s="353"/>
      <c r="D393" s="353"/>
      <c r="E393" s="355"/>
      <c r="F393" s="385"/>
      <c r="G393" s="353"/>
      <c r="H393" s="353"/>
      <c r="I393" s="353"/>
      <c r="J393" s="353"/>
      <c r="K393" s="353"/>
      <c r="L393" s="353"/>
      <c r="M393" s="353"/>
      <c r="N393" s="353"/>
      <c r="O393" s="353"/>
      <c r="P393" s="353"/>
      <c r="Q393" s="353"/>
      <c r="R393" s="353"/>
      <c r="S393" s="353"/>
      <c r="T393" s="353"/>
      <c r="U393" s="353"/>
      <c r="V393" s="353"/>
      <c r="W393" s="353"/>
      <c r="X393" s="353"/>
      <c r="Y393" s="353"/>
      <c r="Z393" s="353"/>
    </row>
    <row r="394" spans="1:26" x14ac:dyDescent="0.35">
      <c r="A394" s="373"/>
      <c r="B394" s="354"/>
      <c r="C394" s="353"/>
      <c r="D394" s="353"/>
      <c r="E394" s="355"/>
      <c r="F394" s="385"/>
      <c r="G394" s="353"/>
      <c r="H394" s="353"/>
      <c r="I394" s="353"/>
      <c r="J394" s="353"/>
      <c r="K394" s="353"/>
      <c r="L394" s="353"/>
      <c r="M394" s="353"/>
      <c r="N394" s="353"/>
      <c r="O394" s="353"/>
      <c r="P394" s="353"/>
      <c r="Q394" s="353"/>
      <c r="R394" s="353"/>
      <c r="S394" s="353"/>
      <c r="T394" s="353"/>
      <c r="U394" s="353"/>
      <c r="V394" s="353"/>
      <c r="W394" s="353"/>
      <c r="X394" s="353"/>
      <c r="Y394" s="353"/>
      <c r="Z394" s="353"/>
    </row>
    <row r="395" spans="1:26" x14ac:dyDescent="0.35">
      <c r="A395" s="373"/>
      <c r="B395" s="354"/>
      <c r="C395" s="353"/>
      <c r="D395" s="353"/>
      <c r="E395" s="355"/>
      <c r="F395" s="385"/>
      <c r="G395" s="353"/>
      <c r="H395" s="353"/>
      <c r="I395" s="353"/>
      <c r="J395" s="353"/>
      <c r="K395" s="353"/>
      <c r="L395" s="353"/>
      <c r="M395" s="353"/>
      <c r="N395" s="353"/>
      <c r="O395" s="353"/>
      <c r="P395" s="353"/>
      <c r="Q395" s="353"/>
      <c r="R395" s="353"/>
      <c r="S395" s="353"/>
      <c r="T395" s="353"/>
      <c r="U395" s="353"/>
      <c r="V395" s="353"/>
      <c r="W395" s="353"/>
      <c r="X395" s="353"/>
      <c r="Y395" s="353"/>
      <c r="Z395" s="353"/>
    </row>
    <row r="396" spans="1:26" x14ac:dyDescent="0.35">
      <c r="A396" s="373"/>
      <c r="B396" s="354"/>
      <c r="C396" s="353"/>
      <c r="D396" s="353"/>
      <c r="E396" s="355"/>
      <c r="F396" s="385"/>
      <c r="G396" s="353"/>
      <c r="H396" s="353"/>
      <c r="I396" s="353"/>
      <c r="J396" s="353"/>
      <c r="K396" s="353"/>
      <c r="L396" s="353"/>
      <c r="M396" s="353"/>
      <c r="N396" s="353"/>
      <c r="O396" s="353"/>
      <c r="P396" s="353"/>
      <c r="Q396" s="353"/>
      <c r="R396" s="353"/>
      <c r="S396" s="353"/>
      <c r="T396" s="353"/>
      <c r="U396" s="353"/>
      <c r="V396" s="353"/>
      <c r="W396" s="353"/>
      <c r="X396" s="353"/>
      <c r="Y396" s="353"/>
      <c r="Z396" s="353"/>
    </row>
    <row r="397" spans="1:26" x14ac:dyDescent="0.35">
      <c r="A397" s="373"/>
      <c r="B397" s="354"/>
      <c r="C397" s="353"/>
      <c r="D397" s="353"/>
      <c r="E397" s="355"/>
      <c r="F397" s="385"/>
      <c r="G397" s="353"/>
      <c r="H397" s="353"/>
      <c r="I397" s="353"/>
      <c r="J397" s="353"/>
      <c r="K397" s="353"/>
      <c r="L397" s="353"/>
      <c r="M397" s="353"/>
      <c r="N397" s="353"/>
      <c r="O397" s="353"/>
      <c r="P397" s="353"/>
      <c r="Q397" s="353"/>
      <c r="R397" s="353"/>
      <c r="S397" s="353"/>
      <c r="T397" s="353"/>
      <c r="U397" s="353"/>
      <c r="V397" s="353"/>
      <c r="W397" s="353"/>
      <c r="X397" s="353"/>
      <c r="Y397" s="353"/>
      <c r="Z397" s="353"/>
    </row>
    <row r="398" spans="1:26" x14ac:dyDescent="0.35">
      <c r="A398" s="373"/>
      <c r="B398" s="354"/>
      <c r="C398" s="353"/>
      <c r="D398" s="353"/>
      <c r="E398" s="355"/>
      <c r="F398" s="385"/>
      <c r="G398" s="353"/>
      <c r="H398" s="353"/>
      <c r="I398" s="353"/>
      <c r="J398" s="353"/>
      <c r="K398" s="353"/>
      <c r="L398" s="353"/>
      <c r="M398" s="353"/>
      <c r="N398" s="353"/>
      <c r="O398" s="353"/>
      <c r="P398" s="353"/>
      <c r="Q398" s="353"/>
      <c r="R398" s="353"/>
      <c r="S398" s="353"/>
      <c r="T398" s="353"/>
      <c r="U398" s="353"/>
      <c r="V398" s="353"/>
      <c r="W398" s="353"/>
      <c r="X398" s="353"/>
      <c r="Y398" s="353"/>
      <c r="Z398" s="353"/>
    </row>
    <row r="399" spans="1:26" x14ac:dyDescent="0.35">
      <c r="A399" s="373"/>
      <c r="B399" s="354"/>
      <c r="C399" s="353"/>
      <c r="D399" s="353"/>
      <c r="E399" s="355"/>
      <c r="F399" s="385"/>
      <c r="G399" s="353"/>
      <c r="H399" s="353"/>
      <c r="I399" s="353"/>
      <c r="J399" s="353"/>
      <c r="K399" s="353"/>
      <c r="L399" s="353"/>
      <c r="M399" s="353"/>
      <c r="N399" s="353"/>
      <c r="O399" s="353"/>
      <c r="P399" s="353"/>
      <c r="Q399" s="353"/>
      <c r="R399" s="353"/>
      <c r="S399" s="353"/>
      <c r="T399" s="353"/>
      <c r="U399" s="353"/>
      <c r="V399" s="353"/>
      <c r="W399" s="353"/>
      <c r="X399" s="353"/>
      <c r="Y399" s="353"/>
      <c r="Z399" s="353"/>
    </row>
    <row r="400" spans="1:26" x14ac:dyDescent="0.35">
      <c r="A400" s="373"/>
      <c r="B400" s="354"/>
      <c r="C400" s="353"/>
      <c r="D400" s="353"/>
      <c r="E400" s="355"/>
      <c r="F400" s="385"/>
      <c r="G400" s="353"/>
      <c r="H400" s="353"/>
      <c r="I400" s="353"/>
      <c r="J400" s="353"/>
      <c r="K400" s="353"/>
      <c r="L400" s="353"/>
      <c r="M400" s="353"/>
      <c r="N400" s="353"/>
      <c r="O400" s="353"/>
      <c r="P400" s="353"/>
      <c r="Q400" s="353"/>
      <c r="R400" s="353"/>
      <c r="S400" s="353"/>
      <c r="T400" s="353"/>
      <c r="U400" s="353"/>
      <c r="V400" s="353"/>
      <c r="W400" s="353"/>
      <c r="X400" s="353"/>
      <c r="Y400" s="353"/>
      <c r="Z400" s="353"/>
    </row>
    <row r="401" spans="1:26" x14ac:dyDescent="0.35">
      <c r="A401" s="373"/>
      <c r="B401" s="354"/>
      <c r="C401" s="353"/>
      <c r="D401" s="353"/>
      <c r="E401" s="355"/>
      <c r="F401" s="385"/>
      <c r="G401" s="353"/>
      <c r="H401" s="353"/>
      <c r="I401" s="353"/>
      <c r="J401" s="353"/>
      <c r="K401" s="353"/>
      <c r="L401" s="353"/>
      <c r="M401" s="353"/>
      <c r="N401" s="353"/>
      <c r="O401" s="353"/>
      <c r="P401" s="353"/>
      <c r="Q401" s="353"/>
      <c r="R401" s="353"/>
      <c r="S401" s="353"/>
      <c r="T401" s="353"/>
      <c r="U401" s="353"/>
      <c r="V401" s="353"/>
      <c r="W401" s="353"/>
      <c r="X401" s="353"/>
      <c r="Y401" s="353"/>
      <c r="Z401" s="353"/>
    </row>
    <row r="402" spans="1:26" x14ac:dyDescent="0.35">
      <c r="A402" s="373"/>
      <c r="B402" s="354"/>
      <c r="C402" s="353"/>
      <c r="D402" s="353"/>
      <c r="E402" s="355"/>
      <c r="F402" s="385"/>
      <c r="G402" s="353"/>
      <c r="H402" s="353"/>
      <c r="I402" s="353"/>
      <c r="J402" s="353"/>
      <c r="K402" s="353"/>
      <c r="L402" s="353"/>
      <c r="M402" s="353"/>
      <c r="N402" s="353"/>
      <c r="O402" s="353"/>
      <c r="P402" s="353"/>
      <c r="Q402" s="353"/>
      <c r="R402" s="353"/>
      <c r="S402" s="353"/>
      <c r="T402" s="353"/>
      <c r="U402" s="353"/>
      <c r="V402" s="353"/>
      <c r="W402" s="353"/>
      <c r="X402" s="353"/>
      <c r="Y402" s="353"/>
      <c r="Z402" s="353"/>
    </row>
    <row r="403" spans="1:26" x14ac:dyDescent="0.35">
      <c r="A403" s="373"/>
      <c r="B403" s="354"/>
      <c r="C403" s="353"/>
      <c r="D403" s="353"/>
      <c r="E403" s="355"/>
      <c r="F403" s="385"/>
      <c r="G403" s="353"/>
      <c r="H403" s="353"/>
      <c r="I403" s="353"/>
      <c r="J403" s="353"/>
      <c r="K403" s="353"/>
      <c r="L403" s="353"/>
      <c r="M403" s="353"/>
      <c r="N403" s="353"/>
      <c r="O403" s="353"/>
      <c r="P403" s="353"/>
      <c r="Q403" s="353"/>
      <c r="R403" s="353"/>
      <c r="S403" s="353"/>
      <c r="T403" s="353"/>
      <c r="U403" s="353"/>
      <c r="V403" s="353"/>
      <c r="W403" s="353"/>
      <c r="X403" s="353"/>
      <c r="Y403" s="353"/>
      <c r="Z403" s="353"/>
    </row>
    <row r="404" spans="1:26" x14ac:dyDescent="0.35">
      <c r="A404" s="373"/>
      <c r="B404" s="354"/>
      <c r="C404" s="353"/>
      <c r="D404" s="353"/>
      <c r="E404" s="355"/>
      <c r="F404" s="385"/>
      <c r="G404" s="353"/>
      <c r="H404" s="353"/>
      <c r="I404" s="353"/>
      <c r="J404" s="353"/>
      <c r="K404" s="353"/>
      <c r="L404" s="353"/>
      <c r="M404" s="353"/>
      <c r="N404" s="353"/>
      <c r="O404" s="353"/>
      <c r="P404" s="353"/>
      <c r="Q404" s="353"/>
      <c r="R404" s="353"/>
      <c r="S404" s="353"/>
      <c r="T404" s="353"/>
      <c r="U404" s="353"/>
      <c r="V404" s="353"/>
      <c r="W404" s="353"/>
      <c r="X404" s="353"/>
      <c r="Y404" s="353"/>
      <c r="Z404" s="353"/>
    </row>
    <row r="405" spans="1:26" x14ac:dyDescent="0.35">
      <c r="A405" s="373"/>
      <c r="B405" s="354"/>
      <c r="C405" s="353"/>
      <c r="D405" s="353"/>
      <c r="E405" s="355"/>
      <c r="F405" s="385"/>
      <c r="G405" s="353"/>
      <c r="H405" s="353"/>
      <c r="I405" s="353"/>
      <c r="J405" s="353"/>
      <c r="K405" s="353"/>
      <c r="L405" s="353"/>
      <c r="M405" s="353"/>
      <c r="N405" s="353"/>
      <c r="O405" s="353"/>
      <c r="P405" s="353"/>
      <c r="Q405" s="353"/>
      <c r="R405" s="353"/>
      <c r="S405" s="353"/>
      <c r="T405" s="353"/>
      <c r="U405" s="353"/>
      <c r="V405" s="353"/>
      <c r="W405" s="353"/>
      <c r="X405" s="353"/>
      <c r="Y405" s="353"/>
      <c r="Z405" s="353"/>
    </row>
    <row r="406" spans="1:26" x14ac:dyDescent="0.35">
      <c r="A406" s="373"/>
      <c r="B406" s="354"/>
      <c r="C406" s="353"/>
      <c r="D406" s="353"/>
      <c r="E406" s="355"/>
      <c r="F406" s="385"/>
      <c r="G406" s="353"/>
      <c r="H406" s="353"/>
      <c r="I406" s="353"/>
      <c r="J406" s="353"/>
      <c r="K406" s="353"/>
      <c r="L406" s="353"/>
      <c r="M406" s="353"/>
      <c r="N406" s="353"/>
      <c r="O406" s="353"/>
      <c r="P406" s="353"/>
      <c r="Q406" s="353"/>
      <c r="R406" s="353"/>
      <c r="S406" s="353"/>
      <c r="T406" s="353"/>
      <c r="U406" s="353"/>
      <c r="V406" s="353"/>
      <c r="W406" s="353"/>
      <c r="X406" s="353"/>
      <c r="Y406" s="353"/>
      <c r="Z406" s="353"/>
    </row>
    <row r="407" spans="1:26" x14ac:dyDescent="0.35">
      <c r="A407" s="373"/>
      <c r="B407" s="354"/>
      <c r="C407" s="353"/>
      <c r="D407" s="353"/>
      <c r="E407" s="355"/>
      <c r="F407" s="385"/>
      <c r="G407" s="353"/>
      <c r="H407" s="353"/>
      <c r="I407" s="353"/>
      <c r="J407" s="353"/>
      <c r="K407" s="353"/>
      <c r="L407" s="353"/>
      <c r="M407" s="353"/>
      <c r="N407" s="353"/>
      <c r="O407" s="353"/>
      <c r="P407" s="353"/>
      <c r="Q407" s="353"/>
      <c r="R407" s="353"/>
      <c r="S407" s="353"/>
      <c r="T407" s="353"/>
      <c r="U407" s="353"/>
      <c r="V407" s="353"/>
      <c r="W407" s="353"/>
      <c r="X407" s="353"/>
      <c r="Y407" s="353"/>
      <c r="Z407" s="353"/>
    </row>
    <row r="408" spans="1:26" x14ac:dyDescent="0.35">
      <c r="A408" s="373"/>
      <c r="B408" s="354"/>
      <c r="C408" s="353"/>
      <c r="D408" s="353"/>
      <c r="E408" s="355"/>
      <c r="F408" s="385"/>
      <c r="G408" s="353"/>
      <c r="H408" s="353"/>
      <c r="I408" s="353"/>
      <c r="J408" s="353"/>
      <c r="K408" s="353"/>
      <c r="L408" s="353"/>
      <c r="M408" s="353"/>
      <c r="N408" s="353"/>
      <c r="O408" s="353"/>
      <c r="P408" s="353"/>
      <c r="Q408" s="353"/>
      <c r="R408" s="353"/>
      <c r="S408" s="353"/>
      <c r="T408" s="353"/>
      <c r="U408" s="353"/>
      <c r="V408" s="353"/>
      <c r="W408" s="353"/>
      <c r="X408" s="353"/>
      <c r="Y408" s="353"/>
      <c r="Z408" s="353"/>
    </row>
    <row r="409" spans="1:26" x14ac:dyDescent="0.35">
      <c r="A409" s="373"/>
      <c r="B409" s="354"/>
      <c r="C409" s="353"/>
      <c r="D409" s="353"/>
      <c r="E409" s="355"/>
      <c r="F409" s="385"/>
      <c r="G409" s="353"/>
      <c r="H409" s="353"/>
      <c r="I409" s="353"/>
      <c r="J409" s="353"/>
      <c r="K409" s="353"/>
      <c r="L409" s="353"/>
      <c r="M409" s="353"/>
      <c r="N409" s="353"/>
      <c r="O409" s="353"/>
      <c r="P409" s="353"/>
      <c r="Q409" s="353"/>
      <c r="R409" s="353"/>
      <c r="S409" s="353"/>
      <c r="T409" s="353"/>
      <c r="U409" s="353"/>
      <c r="V409" s="353"/>
      <c r="W409" s="353"/>
      <c r="X409" s="353"/>
      <c r="Y409" s="353"/>
      <c r="Z409" s="353"/>
    </row>
    <row r="410" spans="1:26" x14ac:dyDescent="0.35">
      <c r="A410" s="373"/>
      <c r="B410" s="354"/>
      <c r="C410" s="353"/>
      <c r="D410" s="353"/>
      <c r="E410" s="355"/>
      <c r="F410" s="385"/>
      <c r="G410" s="353"/>
      <c r="H410" s="353"/>
      <c r="I410" s="353"/>
      <c r="J410" s="353"/>
      <c r="K410" s="353"/>
      <c r="L410" s="353"/>
      <c r="M410" s="353"/>
      <c r="N410" s="353"/>
      <c r="O410" s="353"/>
      <c r="P410" s="353"/>
      <c r="Q410" s="353"/>
      <c r="R410" s="353"/>
      <c r="S410" s="353"/>
      <c r="T410" s="353"/>
      <c r="U410" s="353"/>
      <c r="V410" s="353"/>
      <c r="W410" s="353"/>
      <c r="X410" s="353"/>
      <c r="Y410" s="353"/>
      <c r="Z410" s="353"/>
    </row>
    <row r="411" spans="1:26" x14ac:dyDescent="0.35">
      <c r="A411" s="373"/>
      <c r="B411" s="354"/>
      <c r="C411" s="353"/>
      <c r="D411" s="353"/>
      <c r="E411" s="355"/>
      <c r="F411" s="385"/>
      <c r="G411" s="353"/>
      <c r="H411" s="353"/>
      <c r="I411" s="353"/>
      <c r="J411" s="353"/>
      <c r="K411" s="353"/>
      <c r="L411" s="353"/>
      <c r="M411" s="353"/>
      <c r="N411" s="353"/>
      <c r="O411" s="353"/>
      <c r="P411" s="353"/>
      <c r="Q411" s="353"/>
      <c r="R411" s="353"/>
      <c r="S411" s="353"/>
      <c r="T411" s="353"/>
      <c r="U411" s="353"/>
      <c r="V411" s="353"/>
      <c r="W411" s="353"/>
      <c r="X411" s="353"/>
      <c r="Y411" s="353"/>
      <c r="Z411" s="353"/>
    </row>
    <row r="412" spans="1:26" x14ac:dyDescent="0.35">
      <c r="A412" s="373"/>
      <c r="B412" s="354"/>
      <c r="C412" s="353"/>
      <c r="D412" s="353"/>
      <c r="E412" s="355"/>
      <c r="F412" s="385"/>
      <c r="G412" s="353"/>
      <c r="H412" s="353"/>
      <c r="I412" s="353"/>
      <c r="J412" s="353"/>
      <c r="K412" s="353"/>
      <c r="L412" s="353"/>
      <c r="M412" s="353"/>
      <c r="N412" s="353"/>
      <c r="O412" s="353"/>
      <c r="P412" s="353"/>
      <c r="Q412" s="353"/>
      <c r="R412" s="353"/>
      <c r="S412" s="353"/>
      <c r="T412" s="353"/>
      <c r="U412" s="353"/>
      <c r="V412" s="353"/>
      <c r="W412" s="353"/>
      <c r="X412" s="353"/>
      <c r="Y412" s="353"/>
      <c r="Z412" s="353"/>
    </row>
    <row r="413" spans="1:26" x14ac:dyDescent="0.35">
      <c r="A413" s="373"/>
      <c r="B413" s="354"/>
      <c r="C413" s="353"/>
      <c r="D413" s="353"/>
      <c r="E413" s="355"/>
      <c r="F413" s="385"/>
      <c r="G413" s="353"/>
      <c r="H413" s="353"/>
      <c r="I413" s="353"/>
      <c r="J413" s="353"/>
      <c r="K413" s="353"/>
      <c r="L413" s="353"/>
      <c r="M413" s="353"/>
      <c r="N413" s="353"/>
      <c r="O413" s="353"/>
      <c r="P413" s="353"/>
      <c r="Q413" s="353"/>
      <c r="R413" s="353"/>
      <c r="S413" s="353"/>
      <c r="T413" s="353"/>
      <c r="U413" s="353"/>
      <c r="V413" s="353"/>
      <c r="W413" s="353"/>
      <c r="X413" s="353"/>
      <c r="Y413" s="353"/>
      <c r="Z413" s="353"/>
    </row>
    <row r="414" spans="1:26" x14ac:dyDescent="0.35">
      <c r="A414" s="373"/>
      <c r="B414" s="354"/>
      <c r="C414" s="353"/>
      <c r="D414" s="353"/>
      <c r="E414" s="355"/>
      <c r="F414" s="385"/>
      <c r="G414" s="353"/>
      <c r="H414" s="353"/>
      <c r="I414" s="353"/>
      <c r="J414" s="353"/>
      <c r="K414" s="353"/>
      <c r="L414" s="353"/>
      <c r="M414" s="353"/>
      <c r="N414" s="353"/>
      <c r="O414" s="353"/>
      <c r="P414" s="353"/>
      <c r="Q414" s="353"/>
      <c r="R414" s="353"/>
      <c r="S414" s="353"/>
      <c r="T414" s="353"/>
      <c r="U414" s="353"/>
      <c r="V414" s="353"/>
      <c r="W414" s="353"/>
      <c r="X414" s="353"/>
      <c r="Y414" s="353"/>
      <c r="Z414" s="353"/>
    </row>
    <row r="415" spans="1:26" x14ac:dyDescent="0.35">
      <c r="A415" s="373"/>
      <c r="B415" s="354"/>
      <c r="C415" s="353"/>
      <c r="D415" s="353"/>
      <c r="E415" s="355"/>
      <c r="F415" s="385"/>
      <c r="G415" s="353"/>
      <c r="H415" s="353"/>
      <c r="I415" s="353"/>
      <c r="J415" s="353"/>
      <c r="K415" s="353"/>
      <c r="L415" s="353"/>
      <c r="M415" s="353"/>
      <c r="N415" s="353"/>
      <c r="O415" s="353"/>
      <c r="P415" s="353"/>
      <c r="Q415" s="353"/>
      <c r="R415" s="353"/>
      <c r="S415" s="353"/>
      <c r="T415" s="353"/>
      <c r="U415" s="353"/>
      <c r="V415" s="353"/>
      <c r="W415" s="353"/>
      <c r="X415" s="353"/>
      <c r="Y415" s="353"/>
      <c r="Z415" s="353"/>
    </row>
    <row r="416" spans="1:26" x14ac:dyDescent="0.35">
      <c r="A416" s="373"/>
      <c r="B416" s="354"/>
      <c r="C416" s="353"/>
      <c r="D416" s="353"/>
      <c r="E416" s="355"/>
      <c r="F416" s="385"/>
      <c r="G416" s="353"/>
      <c r="H416" s="353"/>
      <c r="I416" s="353"/>
      <c r="J416" s="353"/>
      <c r="K416" s="353"/>
      <c r="L416" s="353"/>
      <c r="M416" s="353"/>
      <c r="N416" s="353"/>
      <c r="O416" s="353"/>
      <c r="P416" s="353"/>
      <c r="Q416" s="353"/>
      <c r="R416" s="353"/>
      <c r="S416" s="353"/>
      <c r="T416" s="353"/>
      <c r="U416" s="353"/>
      <c r="V416" s="353"/>
      <c r="W416" s="353"/>
      <c r="X416" s="353"/>
      <c r="Y416" s="353"/>
      <c r="Z416" s="353"/>
    </row>
    <row r="417" spans="1:26" x14ac:dyDescent="0.35">
      <c r="A417" s="373"/>
      <c r="B417" s="354"/>
      <c r="C417" s="353"/>
      <c r="D417" s="353"/>
      <c r="E417" s="355"/>
      <c r="F417" s="385"/>
      <c r="G417" s="353"/>
      <c r="H417" s="353"/>
      <c r="I417" s="353"/>
      <c r="J417" s="353"/>
      <c r="K417" s="353"/>
      <c r="L417" s="353"/>
      <c r="M417" s="353"/>
      <c r="N417" s="353"/>
      <c r="O417" s="353"/>
      <c r="P417" s="353"/>
      <c r="Q417" s="353"/>
      <c r="R417" s="353"/>
      <c r="S417" s="353"/>
      <c r="T417" s="353"/>
      <c r="U417" s="353"/>
      <c r="V417" s="353"/>
      <c r="W417" s="353"/>
      <c r="X417" s="353"/>
      <c r="Y417" s="353"/>
      <c r="Z417" s="353"/>
    </row>
    <row r="418" spans="1:26" x14ac:dyDescent="0.35">
      <c r="A418" s="373"/>
      <c r="B418" s="354"/>
      <c r="C418" s="353"/>
      <c r="D418" s="353"/>
      <c r="E418" s="355"/>
      <c r="F418" s="385"/>
      <c r="G418" s="353"/>
      <c r="H418" s="353"/>
      <c r="I418" s="353"/>
      <c r="J418" s="353"/>
      <c r="K418" s="353"/>
      <c r="L418" s="353"/>
      <c r="M418" s="353"/>
      <c r="N418" s="353"/>
      <c r="O418" s="353"/>
      <c r="P418" s="353"/>
      <c r="Q418" s="353"/>
      <c r="R418" s="353"/>
      <c r="S418" s="353"/>
      <c r="T418" s="353"/>
      <c r="U418" s="353"/>
      <c r="V418" s="353"/>
      <c r="W418" s="353"/>
      <c r="X418" s="353"/>
      <c r="Y418" s="353"/>
      <c r="Z418" s="353"/>
    </row>
    <row r="419" spans="1:26" x14ac:dyDescent="0.35">
      <c r="A419" s="373"/>
      <c r="B419" s="354"/>
      <c r="C419" s="353"/>
      <c r="D419" s="353"/>
      <c r="E419" s="355"/>
      <c r="F419" s="385"/>
      <c r="G419" s="353"/>
      <c r="H419" s="353"/>
      <c r="I419" s="353"/>
      <c r="J419" s="353"/>
      <c r="K419" s="353"/>
      <c r="L419" s="353"/>
      <c r="M419" s="353"/>
      <c r="N419" s="353"/>
      <c r="O419" s="353"/>
      <c r="P419" s="353"/>
      <c r="Q419" s="353"/>
      <c r="R419" s="353"/>
      <c r="S419" s="353"/>
      <c r="T419" s="353"/>
      <c r="U419" s="353"/>
      <c r="V419" s="353"/>
      <c r="W419" s="353"/>
      <c r="X419" s="353"/>
      <c r="Y419" s="353"/>
      <c r="Z419" s="353"/>
    </row>
    <row r="420" spans="1:26" x14ac:dyDescent="0.35">
      <c r="A420" s="373"/>
      <c r="B420" s="354"/>
      <c r="C420" s="353"/>
      <c r="D420" s="353"/>
      <c r="E420" s="355"/>
      <c r="F420" s="385"/>
      <c r="G420" s="353"/>
      <c r="H420" s="353"/>
      <c r="I420" s="353"/>
      <c r="J420" s="353"/>
      <c r="K420" s="353"/>
      <c r="L420" s="353"/>
      <c r="M420" s="353"/>
      <c r="N420" s="353"/>
      <c r="O420" s="353"/>
      <c r="P420" s="353"/>
      <c r="Q420" s="353"/>
      <c r="R420" s="353"/>
      <c r="S420" s="353"/>
      <c r="T420" s="353"/>
      <c r="U420" s="353"/>
      <c r="V420" s="353"/>
      <c r="W420" s="353"/>
      <c r="X420" s="353"/>
      <c r="Y420" s="353"/>
      <c r="Z420" s="353"/>
    </row>
    <row r="421" spans="1:26" x14ac:dyDescent="0.35">
      <c r="A421" s="373"/>
      <c r="B421" s="354"/>
      <c r="C421" s="353"/>
      <c r="D421" s="353"/>
      <c r="E421" s="355"/>
      <c r="F421" s="385"/>
      <c r="G421" s="353"/>
      <c r="H421" s="353"/>
      <c r="I421" s="353"/>
      <c r="J421" s="353"/>
      <c r="K421" s="353"/>
      <c r="L421" s="353"/>
      <c r="M421" s="353"/>
      <c r="N421" s="353"/>
      <c r="O421" s="353"/>
      <c r="P421" s="353"/>
      <c r="Q421" s="353"/>
      <c r="R421" s="353"/>
      <c r="S421" s="353"/>
      <c r="T421" s="353"/>
      <c r="U421" s="353"/>
      <c r="V421" s="353"/>
      <c r="W421" s="353"/>
      <c r="X421" s="353"/>
      <c r="Y421" s="353"/>
      <c r="Z421" s="353"/>
    </row>
    <row r="422" spans="1:26" x14ac:dyDescent="0.35">
      <c r="A422" s="373"/>
      <c r="B422" s="354"/>
      <c r="C422" s="353"/>
      <c r="D422" s="353"/>
      <c r="E422" s="355"/>
      <c r="F422" s="385"/>
      <c r="G422" s="353"/>
      <c r="H422" s="353"/>
      <c r="I422" s="353"/>
      <c r="J422" s="353"/>
      <c r="K422" s="353"/>
      <c r="L422" s="353"/>
      <c r="M422" s="353"/>
      <c r="N422" s="353"/>
      <c r="O422" s="353"/>
      <c r="P422" s="353"/>
      <c r="Q422" s="353"/>
      <c r="R422" s="353"/>
      <c r="S422" s="353"/>
      <c r="T422" s="353"/>
      <c r="U422" s="353"/>
      <c r="V422" s="353"/>
      <c r="W422" s="353"/>
      <c r="X422" s="353"/>
      <c r="Y422" s="353"/>
      <c r="Z422" s="353"/>
    </row>
    <row r="423" spans="1:26" x14ac:dyDescent="0.35">
      <c r="A423" s="373"/>
      <c r="B423" s="354"/>
      <c r="C423" s="353"/>
      <c r="D423" s="353"/>
      <c r="E423" s="355"/>
      <c r="F423" s="385"/>
      <c r="G423" s="353"/>
      <c r="H423" s="353"/>
      <c r="I423" s="353"/>
      <c r="J423" s="353"/>
      <c r="K423" s="353"/>
      <c r="L423" s="353"/>
      <c r="M423" s="353"/>
      <c r="N423" s="353"/>
      <c r="O423" s="353"/>
      <c r="P423" s="353"/>
      <c r="Q423" s="353"/>
      <c r="R423" s="353"/>
      <c r="S423" s="353"/>
      <c r="T423" s="353"/>
      <c r="U423" s="353"/>
      <c r="V423" s="353"/>
      <c r="W423" s="353"/>
      <c r="X423" s="353"/>
      <c r="Y423" s="353"/>
      <c r="Z423" s="353"/>
    </row>
    <row r="424" spans="1:26" x14ac:dyDescent="0.35">
      <c r="A424" s="373"/>
      <c r="B424" s="354"/>
      <c r="C424" s="353"/>
      <c r="D424" s="353"/>
      <c r="E424" s="355"/>
      <c r="F424" s="385"/>
      <c r="G424" s="353"/>
      <c r="H424" s="353"/>
      <c r="I424" s="353"/>
      <c r="J424" s="353"/>
      <c r="K424" s="353"/>
      <c r="L424" s="353"/>
      <c r="M424" s="353"/>
      <c r="N424" s="353"/>
      <c r="O424" s="353"/>
      <c r="P424" s="353"/>
      <c r="Q424" s="353"/>
      <c r="R424" s="353"/>
      <c r="S424" s="353"/>
      <c r="T424" s="353"/>
      <c r="U424" s="353"/>
      <c r="V424" s="353"/>
      <c r="W424" s="353"/>
      <c r="X424" s="353"/>
      <c r="Y424" s="353"/>
      <c r="Z424" s="353"/>
    </row>
    <row r="425" spans="1:26" x14ac:dyDescent="0.35">
      <c r="A425" s="373"/>
      <c r="B425" s="354"/>
      <c r="C425" s="353"/>
      <c r="D425" s="353"/>
      <c r="E425" s="355"/>
      <c r="F425" s="385"/>
      <c r="G425" s="353"/>
      <c r="H425" s="353"/>
      <c r="I425" s="353"/>
      <c r="J425" s="353"/>
      <c r="K425" s="353"/>
      <c r="L425" s="353"/>
      <c r="M425" s="353"/>
      <c r="N425" s="353"/>
      <c r="O425" s="353"/>
      <c r="P425" s="353"/>
      <c r="Q425" s="353"/>
      <c r="R425" s="353"/>
      <c r="S425" s="353"/>
      <c r="T425" s="353"/>
      <c r="U425" s="353"/>
      <c r="V425" s="353"/>
      <c r="W425" s="353"/>
      <c r="X425" s="353"/>
      <c r="Y425" s="353"/>
      <c r="Z425" s="353"/>
    </row>
    <row r="426" spans="1:26" x14ac:dyDescent="0.35">
      <c r="A426" s="373"/>
      <c r="B426" s="354"/>
      <c r="C426" s="353"/>
      <c r="D426" s="353"/>
      <c r="E426" s="355"/>
      <c r="F426" s="385"/>
      <c r="G426" s="353"/>
      <c r="H426" s="353"/>
      <c r="I426" s="353"/>
      <c r="J426" s="353"/>
      <c r="K426" s="353"/>
      <c r="L426" s="353"/>
      <c r="M426" s="353"/>
      <c r="N426" s="353"/>
      <c r="O426" s="353"/>
      <c r="P426" s="353"/>
      <c r="Q426" s="353"/>
      <c r="R426" s="353"/>
      <c r="S426" s="353"/>
      <c r="T426" s="353"/>
      <c r="U426" s="353"/>
      <c r="V426" s="353"/>
      <c r="W426" s="353"/>
      <c r="X426" s="353"/>
      <c r="Y426" s="353"/>
      <c r="Z426" s="353"/>
    </row>
    <row r="427" spans="1:26" x14ac:dyDescent="0.35">
      <c r="A427" s="373"/>
      <c r="B427" s="354"/>
      <c r="C427" s="353"/>
      <c r="D427" s="353"/>
      <c r="E427" s="355"/>
      <c r="F427" s="385"/>
      <c r="G427" s="353"/>
      <c r="H427" s="353"/>
      <c r="I427" s="353"/>
      <c r="J427" s="353"/>
      <c r="K427" s="353"/>
      <c r="L427" s="353"/>
      <c r="M427" s="353"/>
      <c r="N427" s="353"/>
      <c r="O427" s="353"/>
      <c r="P427" s="353"/>
      <c r="Q427" s="353"/>
      <c r="R427" s="353"/>
      <c r="S427" s="353"/>
      <c r="T427" s="353"/>
      <c r="U427" s="353"/>
      <c r="V427" s="353"/>
      <c r="W427" s="353"/>
      <c r="X427" s="353"/>
      <c r="Y427" s="353"/>
      <c r="Z427" s="353"/>
    </row>
    <row r="428" spans="1:26" x14ac:dyDescent="0.35">
      <c r="A428" s="373"/>
      <c r="B428" s="354"/>
      <c r="C428" s="353"/>
      <c r="D428" s="353"/>
      <c r="E428" s="355"/>
      <c r="F428" s="385"/>
      <c r="G428" s="353"/>
      <c r="H428" s="353"/>
      <c r="I428" s="353"/>
      <c r="J428" s="353"/>
      <c r="K428" s="353"/>
      <c r="L428" s="353"/>
      <c r="M428" s="353"/>
      <c r="N428" s="353"/>
      <c r="O428" s="353"/>
      <c r="P428" s="353"/>
      <c r="Q428" s="353"/>
      <c r="R428" s="353"/>
      <c r="S428" s="353"/>
      <c r="T428" s="353"/>
      <c r="U428" s="353"/>
      <c r="V428" s="353"/>
      <c r="W428" s="353"/>
      <c r="X428" s="353"/>
      <c r="Y428" s="353"/>
      <c r="Z428" s="353"/>
    </row>
    <row r="429" spans="1:26" x14ac:dyDescent="0.35">
      <c r="A429" s="373"/>
      <c r="B429" s="354"/>
      <c r="C429" s="353"/>
      <c r="D429" s="353"/>
      <c r="E429" s="355"/>
      <c r="F429" s="385"/>
      <c r="G429" s="353"/>
      <c r="H429" s="353"/>
      <c r="I429" s="353"/>
      <c r="J429" s="353"/>
      <c r="K429" s="353"/>
      <c r="L429" s="353"/>
      <c r="M429" s="353"/>
      <c r="N429" s="353"/>
      <c r="O429" s="353"/>
      <c r="P429" s="353"/>
      <c r="Q429" s="353"/>
      <c r="R429" s="353"/>
      <c r="S429" s="353"/>
      <c r="T429" s="353"/>
      <c r="U429" s="353"/>
      <c r="V429" s="353"/>
      <c r="W429" s="353"/>
      <c r="X429" s="353"/>
      <c r="Y429" s="353"/>
      <c r="Z429" s="353"/>
    </row>
    <row r="430" spans="1:26" x14ac:dyDescent="0.35">
      <c r="A430" s="373"/>
      <c r="B430" s="354"/>
      <c r="C430" s="353"/>
      <c r="D430" s="353"/>
      <c r="E430" s="355"/>
      <c r="F430" s="385"/>
      <c r="G430" s="353"/>
      <c r="H430" s="353"/>
      <c r="I430" s="353"/>
      <c r="J430" s="353"/>
      <c r="K430" s="353"/>
      <c r="L430" s="353"/>
      <c r="M430" s="353"/>
      <c r="N430" s="353"/>
      <c r="O430" s="353"/>
      <c r="P430" s="353"/>
      <c r="Q430" s="353"/>
      <c r="R430" s="353"/>
      <c r="S430" s="353"/>
      <c r="T430" s="353"/>
      <c r="U430" s="353"/>
      <c r="V430" s="353"/>
      <c r="W430" s="353"/>
      <c r="X430" s="353"/>
      <c r="Y430" s="353"/>
      <c r="Z430" s="353"/>
    </row>
    <row r="431" spans="1:26" x14ac:dyDescent="0.35">
      <c r="A431" s="373"/>
      <c r="B431" s="354"/>
      <c r="C431" s="353"/>
      <c r="D431" s="353"/>
      <c r="E431" s="355"/>
      <c r="F431" s="385"/>
      <c r="G431" s="353"/>
      <c r="H431" s="353"/>
      <c r="I431" s="353"/>
      <c r="J431" s="353"/>
      <c r="K431" s="353"/>
      <c r="L431" s="353"/>
      <c r="M431" s="353"/>
      <c r="N431" s="353"/>
      <c r="O431" s="353"/>
      <c r="P431" s="353"/>
      <c r="Q431" s="353"/>
      <c r="R431" s="353"/>
      <c r="S431" s="353"/>
      <c r="T431" s="353"/>
      <c r="U431" s="353"/>
      <c r="V431" s="353"/>
      <c r="W431" s="353"/>
      <c r="X431" s="353"/>
      <c r="Y431" s="353"/>
      <c r="Z431" s="353"/>
    </row>
    <row r="432" spans="1:26" x14ac:dyDescent="0.35">
      <c r="A432" s="373"/>
      <c r="B432" s="354"/>
      <c r="C432" s="353"/>
      <c r="D432" s="353"/>
      <c r="E432" s="355"/>
      <c r="F432" s="385"/>
      <c r="G432" s="353"/>
      <c r="H432" s="353"/>
      <c r="I432" s="353"/>
      <c r="J432" s="353"/>
      <c r="K432" s="353"/>
      <c r="L432" s="353"/>
      <c r="M432" s="353"/>
      <c r="N432" s="353"/>
      <c r="O432" s="353"/>
      <c r="P432" s="353"/>
      <c r="Q432" s="353"/>
      <c r="R432" s="353"/>
      <c r="S432" s="353"/>
      <c r="T432" s="353"/>
      <c r="U432" s="353"/>
      <c r="V432" s="353"/>
      <c r="W432" s="353"/>
      <c r="X432" s="353"/>
      <c r="Y432" s="353"/>
      <c r="Z432" s="353"/>
    </row>
    <row r="433" spans="1:26" x14ac:dyDescent="0.35">
      <c r="A433" s="373"/>
      <c r="B433" s="354"/>
      <c r="C433" s="353"/>
      <c r="D433" s="353"/>
      <c r="E433" s="355"/>
      <c r="F433" s="385"/>
      <c r="G433" s="353"/>
      <c r="H433" s="353"/>
      <c r="I433" s="353"/>
      <c r="J433" s="353"/>
      <c r="K433" s="353"/>
      <c r="L433" s="353"/>
      <c r="M433" s="353"/>
      <c r="N433" s="353"/>
      <c r="O433" s="353"/>
      <c r="P433" s="353"/>
      <c r="Q433" s="353"/>
      <c r="R433" s="353"/>
      <c r="S433" s="353"/>
      <c r="T433" s="353"/>
      <c r="U433" s="353"/>
      <c r="V433" s="353"/>
      <c r="W433" s="353"/>
      <c r="X433" s="353"/>
      <c r="Y433" s="353"/>
      <c r="Z433" s="353"/>
    </row>
    <row r="434" spans="1:26" x14ac:dyDescent="0.35">
      <c r="A434" s="373"/>
      <c r="B434" s="354"/>
      <c r="C434" s="353"/>
      <c r="D434" s="353"/>
      <c r="E434" s="355"/>
      <c r="F434" s="385"/>
      <c r="G434" s="353"/>
      <c r="H434" s="353"/>
      <c r="I434" s="353"/>
      <c r="J434" s="353"/>
      <c r="K434" s="353"/>
      <c r="L434" s="353"/>
      <c r="M434" s="353"/>
      <c r="N434" s="353"/>
      <c r="O434" s="353"/>
      <c r="P434" s="353"/>
      <c r="Q434" s="353"/>
      <c r="R434" s="353"/>
      <c r="S434" s="353"/>
      <c r="T434" s="353"/>
      <c r="U434" s="353"/>
      <c r="V434" s="353"/>
      <c r="W434" s="353"/>
      <c r="X434" s="353"/>
      <c r="Y434" s="353"/>
      <c r="Z434" s="353"/>
    </row>
    <row r="435" spans="1:26" x14ac:dyDescent="0.35">
      <c r="A435" s="373"/>
      <c r="B435" s="354"/>
      <c r="C435" s="353"/>
      <c r="D435" s="353"/>
      <c r="E435" s="355"/>
      <c r="F435" s="385"/>
      <c r="G435" s="353"/>
      <c r="H435" s="353"/>
      <c r="I435" s="353"/>
      <c r="J435" s="353"/>
      <c r="K435" s="353"/>
      <c r="L435" s="353"/>
      <c r="M435" s="353"/>
      <c r="N435" s="353"/>
      <c r="O435" s="353"/>
      <c r="P435" s="353"/>
      <c r="Q435" s="353"/>
      <c r="R435" s="353"/>
      <c r="S435" s="353"/>
      <c r="T435" s="353"/>
      <c r="U435" s="353"/>
      <c r="V435" s="353"/>
      <c r="W435" s="353"/>
      <c r="X435" s="353"/>
      <c r="Y435" s="353"/>
      <c r="Z435" s="353"/>
    </row>
    <row r="436" spans="1:26" x14ac:dyDescent="0.35">
      <c r="A436" s="373"/>
      <c r="B436" s="354"/>
      <c r="C436" s="353"/>
      <c r="D436" s="353"/>
      <c r="E436" s="355"/>
      <c r="F436" s="385"/>
      <c r="G436" s="353"/>
      <c r="H436" s="353"/>
      <c r="I436" s="353"/>
      <c r="J436" s="353"/>
      <c r="K436" s="353"/>
      <c r="L436" s="353"/>
      <c r="M436" s="353"/>
      <c r="N436" s="353"/>
      <c r="O436" s="353"/>
      <c r="P436" s="353"/>
      <c r="Q436" s="353"/>
      <c r="R436" s="353"/>
      <c r="S436" s="353"/>
      <c r="T436" s="353"/>
      <c r="U436" s="353"/>
      <c r="V436" s="353"/>
      <c r="W436" s="353"/>
      <c r="X436" s="353"/>
      <c r="Y436" s="353"/>
      <c r="Z436" s="353"/>
    </row>
    <row r="437" spans="1:26" x14ac:dyDescent="0.35">
      <c r="A437" s="373"/>
      <c r="B437" s="354"/>
      <c r="C437" s="353"/>
      <c r="D437" s="353"/>
      <c r="E437" s="355"/>
      <c r="F437" s="385"/>
      <c r="G437" s="353"/>
      <c r="H437" s="353"/>
      <c r="I437" s="353"/>
      <c r="J437" s="353"/>
      <c r="K437" s="353"/>
      <c r="L437" s="353"/>
      <c r="M437" s="353"/>
      <c r="N437" s="353"/>
      <c r="O437" s="353"/>
      <c r="P437" s="353"/>
      <c r="Q437" s="353"/>
      <c r="R437" s="353"/>
      <c r="S437" s="353"/>
      <c r="T437" s="353"/>
      <c r="U437" s="353"/>
      <c r="V437" s="353"/>
      <c r="W437" s="353"/>
      <c r="X437" s="353"/>
      <c r="Y437" s="353"/>
      <c r="Z437" s="353"/>
    </row>
    <row r="438" spans="1:26" x14ac:dyDescent="0.35">
      <c r="A438" s="373"/>
      <c r="B438" s="354"/>
      <c r="C438" s="353"/>
      <c r="D438" s="353"/>
      <c r="E438" s="355"/>
      <c r="F438" s="385"/>
      <c r="G438" s="353"/>
      <c r="H438" s="353"/>
      <c r="I438" s="353"/>
      <c r="J438" s="353"/>
      <c r="K438" s="353"/>
      <c r="L438" s="353"/>
      <c r="M438" s="353"/>
      <c r="N438" s="353"/>
      <c r="O438" s="353"/>
      <c r="P438" s="353"/>
      <c r="Q438" s="353"/>
      <c r="R438" s="353"/>
      <c r="S438" s="353"/>
      <c r="T438" s="353"/>
      <c r="U438" s="353"/>
      <c r="V438" s="353"/>
      <c r="W438" s="353"/>
      <c r="X438" s="353"/>
      <c r="Y438" s="353"/>
      <c r="Z438" s="353"/>
    </row>
    <row r="439" spans="1:26" x14ac:dyDescent="0.35">
      <c r="A439" s="373"/>
      <c r="B439" s="354"/>
      <c r="C439" s="353"/>
      <c r="D439" s="353"/>
      <c r="E439" s="355"/>
      <c r="F439" s="385"/>
      <c r="G439" s="353"/>
      <c r="H439" s="353"/>
      <c r="I439" s="353"/>
      <c r="J439" s="353"/>
      <c r="K439" s="353"/>
      <c r="L439" s="353"/>
      <c r="M439" s="353"/>
      <c r="N439" s="353"/>
      <c r="O439" s="353"/>
      <c r="P439" s="353"/>
      <c r="Q439" s="353"/>
      <c r="R439" s="353"/>
      <c r="S439" s="353"/>
      <c r="T439" s="353"/>
      <c r="U439" s="353"/>
      <c r="V439" s="353"/>
      <c r="W439" s="353"/>
      <c r="X439" s="353"/>
      <c r="Y439" s="353"/>
      <c r="Z439" s="353"/>
    </row>
    <row r="440" spans="1:26" x14ac:dyDescent="0.35">
      <c r="A440" s="373"/>
      <c r="B440" s="354"/>
      <c r="C440" s="353"/>
      <c r="D440" s="353"/>
      <c r="E440" s="355"/>
      <c r="F440" s="385"/>
      <c r="G440" s="353"/>
      <c r="H440" s="353"/>
      <c r="I440" s="353"/>
      <c r="J440" s="353"/>
      <c r="K440" s="353"/>
      <c r="L440" s="353"/>
      <c r="M440" s="353"/>
      <c r="N440" s="353"/>
      <c r="O440" s="353"/>
      <c r="P440" s="353"/>
      <c r="Q440" s="353"/>
      <c r="R440" s="353"/>
      <c r="S440" s="353"/>
      <c r="T440" s="353"/>
      <c r="U440" s="353"/>
      <c r="V440" s="353"/>
      <c r="W440" s="353"/>
      <c r="X440" s="353"/>
      <c r="Y440" s="353"/>
      <c r="Z440" s="353"/>
    </row>
    <row r="441" spans="1:26" x14ac:dyDescent="0.35">
      <c r="A441" s="373"/>
      <c r="B441" s="354"/>
      <c r="C441" s="353"/>
      <c r="D441" s="353"/>
      <c r="E441" s="355"/>
      <c r="F441" s="385"/>
      <c r="G441" s="353"/>
      <c r="H441" s="353"/>
      <c r="I441" s="353"/>
      <c r="J441" s="353"/>
      <c r="K441" s="353"/>
      <c r="L441" s="353"/>
      <c r="M441" s="353"/>
      <c r="N441" s="353"/>
      <c r="O441" s="353"/>
      <c r="P441" s="353"/>
      <c r="Q441" s="353"/>
      <c r="R441" s="353"/>
      <c r="S441" s="353"/>
      <c r="T441" s="353"/>
      <c r="U441" s="353"/>
      <c r="V441" s="353"/>
      <c r="W441" s="353"/>
      <c r="X441" s="353"/>
      <c r="Y441" s="353"/>
      <c r="Z441" s="353"/>
    </row>
    <row r="442" spans="1:26" x14ac:dyDescent="0.35">
      <c r="A442" s="373"/>
      <c r="B442" s="354"/>
      <c r="C442" s="353"/>
      <c r="D442" s="353"/>
      <c r="E442" s="355"/>
      <c r="F442" s="385"/>
      <c r="G442" s="353"/>
      <c r="H442" s="353"/>
      <c r="I442" s="353"/>
      <c r="J442" s="353"/>
      <c r="K442" s="353"/>
      <c r="L442" s="353"/>
      <c r="M442" s="353"/>
      <c r="N442" s="353"/>
      <c r="O442" s="353"/>
      <c r="P442" s="353"/>
      <c r="Q442" s="353"/>
      <c r="R442" s="353"/>
      <c r="S442" s="353"/>
      <c r="T442" s="353"/>
      <c r="U442" s="353"/>
      <c r="V442" s="353"/>
      <c r="W442" s="353"/>
      <c r="X442" s="353"/>
      <c r="Y442" s="353"/>
      <c r="Z442" s="353"/>
    </row>
    <row r="443" spans="1:26" x14ac:dyDescent="0.35">
      <c r="A443" s="373"/>
      <c r="B443" s="354"/>
      <c r="C443" s="353"/>
      <c r="D443" s="353"/>
      <c r="E443" s="355"/>
      <c r="F443" s="385"/>
      <c r="G443" s="353"/>
      <c r="H443" s="353"/>
      <c r="I443" s="353"/>
      <c r="J443" s="353"/>
      <c r="K443" s="353"/>
      <c r="L443" s="353"/>
      <c r="M443" s="353"/>
      <c r="N443" s="353"/>
      <c r="O443" s="353"/>
      <c r="P443" s="353"/>
      <c r="Q443" s="353"/>
      <c r="R443" s="353"/>
      <c r="S443" s="353"/>
      <c r="T443" s="353"/>
      <c r="U443" s="353"/>
      <c r="V443" s="353"/>
      <c r="W443" s="353"/>
      <c r="X443" s="353"/>
      <c r="Y443" s="353"/>
      <c r="Z443" s="353"/>
    </row>
    <row r="444" spans="1:26" x14ac:dyDescent="0.35">
      <c r="A444" s="373"/>
      <c r="B444" s="354"/>
      <c r="C444" s="353"/>
      <c r="D444" s="353"/>
      <c r="E444" s="355"/>
      <c r="F444" s="385"/>
      <c r="G444" s="353"/>
      <c r="H444" s="353"/>
      <c r="I444" s="353"/>
      <c r="J444" s="353"/>
      <c r="K444" s="353"/>
      <c r="L444" s="353"/>
      <c r="M444" s="353"/>
      <c r="N444" s="353"/>
      <c r="O444" s="353"/>
      <c r="P444" s="353"/>
      <c r="Q444" s="353"/>
      <c r="R444" s="353"/>
      <c r="S444" s="353"/>
      <c r="T444" s="353"/>
      <c r="U444" s="353"/>
      <c r="V444" s="353"/>
      <c r="W444" s="353"/>
      <c r="X444" s="353"/>
      <c r="Y444" s="353"/>
      <c r="Z444" s="353"/>
    </row>
    <row r="445" spans="1:26" x14ac:dyDescent="0.35">
      <c r="A445" s="373"/>
      <c r="B445" s="354"/>
      <c r="C445" s="353"/>
      <c r="D445" s="353"/>
      <c r="E445" s="355"/>
      <c r="F445" s="385"/>
      <c r="G445" s="353"/>
      <c r="H445" s="353"/>
      <c r="I445" s="353"/>
      <c r="J445" s="353"/>
      <c r="K445" s="353"/>
      <c r="L445" s="353"/>
      <c r="M445" s="353"/>
      <c r="N445" s="353"/>
      <c r="O445" s="353"/>
      <c r="P445" s="353"/>
      <c r="Q445" s="353"/>
      <c r="R445" s="353"/>
      <c r="S445" s="353"/>
      <c r="T445" s="353"/>
      <c r="U445" s="353"/>
      <c r="V445" s="353"/>
      <c r="W445" s="353"/>
      <c r="X445" s="353"/>
      <c r="Y445" s="353"/>
      <c r="Z445" s="353"/>
    </row>
    <row r="446" spans="1:26" x14ac:dyDescent="0.35">
      <c r="A446" s="373"/>
      <c r="B446" s="354"/>
      <c r="C446" s="353"/>
      <c r="D446" s="353"/>
      <c r="E446" s="355"/>
      <c r="F446" s="385"/>
      <c r="G446" s="353"/>
      <c r="H446" s="353"/>
      <c r="I446" s="353"/>
      <c r="J446" s="353"/>
      <c r="K446" s="353"/>
      <c r="L446" s="353"/>
      <c r="M446" s="353"/>
      <c r="N446" s="353"/>
      <c r="O446" s="353"/>
      <c r="P446" s="353"/>
      <c r="Q446" s="353"/>
      <c r="R446" s="353"/>
      <c r="S446" s="353"/>
      <c r="T446" s="353"/>
      <c r="U446" s="353"/>
      <c r="V446" s="353"/>
      <c r="W446" s="353"/>
      <c r="X446" s="353"/>
      <c r="Y446" s="353"/>
      <c r="Z446" s="353"/>
    </row>
    <row r="447" spans="1:26" x14ac:dyDescent="0.35">
      <c r="A447" s="373"/>
      <c r="B447" s="354"/>
      <c r="C447" s="353"/>
      <c r="D447" s="353"/>
      <c r="E447" s="355"/>
      <c r="F447" s="385"/>
      <c r="G447" s="353"/>
      <c r="H447" s="353"/>
      <c r="I447" s="353"/>
      <c r="J447" s="353"/>
      <c r="K447" s="353"/>
      <c r="L447" s="353"/>
      <c r="M447" s="353"/>
      <c r="N447" s="353"/>
      <c r="O447" s="353"/>
      <c r="P447" s="353"/>
      <c r="Q447" s="353"/>
      <c r="R447" s="353"/>
      <c r="S447" s="353"/>
      <c r="T447" s="353"/>
      <c r="U447" s="353"/>
      <c r="V447" s="353"/>
      <c r="W447" s="353"/>
      <c r="X447" s="353"/>
      <c r="Y447" s="353"/>
      <c r="Z447" s="353"/>
    </row>
    <row r="448" spans="1:26" x14ac:dyDescent="0.35">
      <c r="A448" s="373"/>
      <c r="B448" s="354"/>
      <c r="C448" s="353"/>
      <c r="D448" s="353"/>
      <c r="E448" s="355"/>
      <c r="F448" s="385"/>
      <c r="G448" s="353"/>
      <c r="H448" s="353"/>
      <c r="I448" s="353"/>
      <c r="J448" s="353"/>
      <c r="K448" s="353"/>
      <c r="L448" s="353"/>
      <c r="M448" s="353"/>
      <c r="N448" s="353"/>
      <c r="O448" s="353"/>
      <c r="P448" s="353"/>
      <c r="Q448" s="353"/>
      <c r="R448" s="353"/>
      <c r="S448" s="353"/>
      <c r="T448" s="353"/>
      <c r="U448" s="353"/>
      <c r="V448" s="353"/>
      <c r="W448" s="353"/>
      <c r="X448" s="353"/>
      <c r="Y448" s="353"/>
      <c r="Z448" s="353"/>
    </row>
    <row r="449" spans="1:26" x14ac:dyDescent="0.35">
      <c r="A449" s="373"/>
      <c r="B449" s="354"/>
      <c r="C449" s="353"/>
      <c r="D449" s="353"/>
      <c r="E449" s="355"/>
      <c r="F449" s="385"/>
      <c r="G449" s="353"/>
      <c r="H449" s="353"/>
      <c r="I449" s="353"/>
      <c r="J449" s="353"/>
      <c r="K449" s="353"/>
      <c r="L449" s="353"/>
      <c r="M449" s="353"/>
      <c r="N449" s="353"/>
      <c r="O449" s="353"/>
      <c r="P449" s="353"/>
      <c r="Q449" s="353"/>
      <c r="R449" s="353"/>
      <c r="S449" s="353"/>
      <c r="T449" s="353"/>
      <c r="U449" s="353"/>
      <c r="V449" s="353"/>
      <c r="W449" s="353"/>
      <c r="X449" s="353"/>
      <c r="Y449" s="353"/>
      <c r="Z449" s="353"/>
    </row>
    <row r="450" spans="1:26" x14ac:dyDescent="0.35">
      <c r="A450" s="373"/>
      <c r="B450" s="354"/>
      <c r="C450" s="353"/>
      <c r="D450" s="353"/>
      <c r="E450" s="355"/>
      <c r="F450" s="385"/>
      <c r="G450" s="353"/>
      <c r="H450" s="353"/>
      <c r="I450" s="353"/>
      <c r="J450" s="353"/>
      <c r="K450" s="353"/>
      <c r="L450" s="353"/>
      <c r="M450" s="353"/>
      <c r="N450" s="353"/>
      <c r="O450" s="353"/>
      <c r="P450" s="353"/>
      <c r="Q450" s="353"/>
      <c r="R450" s="353"/>
      <c r="S450" s="353"/>
      <c r="T450" s="353"/>
      <c r="U450" s="353"/>
      <c r="V450" s="353"/>
      <c r="W450" s="353"/>
      <c r="X450" s="353"/>
      <c r="Y450" s="353"/>
      <c r="Z450" s="353"/>
    </row>
    <row r="451" spans="1:26" x14ac:dyDescent="0.35">
      <c r="A451" s="373"/>
      <c r="B451" s="354"/>
      <c r="C451" s="353"/>
      <c r="D451" s="353"/>
      <c r="E451" s="355"/>
      <c r="F451" s="385"/>
      <c r="G451" s="353"/>
      <c r="H451" s="353"/>
      <c r="I451" s="353"/>
      <c r="J451" s="353"/>
      <c r="K451" s="353"/>
      <c r="L451" s="353"/>
      <c r="M451" s="353"/>
      <c r="N451" s="353"/>
      <c r="O451" s="353"/>
      <c r="P451" s="353"/>
      <c r="Q451" s="353"/>
      <c r="R451" s="353"/>
      <c r="S451" s="353"/>
      <c r="T451" s="353"/>
      <c r="U451" s="353"/>
      <c r="V451" s="353"/>
      <c r="W451" s="353"/>
      <c r="X451" s="353"/>
      <c r="Y451" s="353"/>
      <c r="Z451" s="353"/>
    </row>
    <row r="452" spans="1:26" x14ac:dyDescent="0.35">
      <c r="A452" s="373"/>
      <c r="B452" s="354"/>
      <c r="C452" s="353"/>
      <c r="D452" s="353"/>
      <c r="E452" s="355"/>
      <c r="F452" s="385"/>
      <c r="G452" s="353"/>
      <c r="H452" s="353"/>
      <c r="I452" s="353"/>
      <c r="J452" s="353"/>
      <c r="K452" s="353"/>
      <c r="L452" s="353"/>
      <c r="M452" s="353"/>
      <c r="N452" s="353"/>
      <c r="O452" s="353"/>
      <c r="P452" s="353"/>
      <c r="Q452" s="353"/>
      <c r="R452" s="353"/>
      <c r="S452" s="353"/>
      <c r="T452" s="353"/>
      <c r="U452" s="353"/>
      <c r="V452" s="353"/>
      <c r="W452" s="353"/>
      <c r="X452" s="353"/>
      <c r="Y452" s="353"/>
      <c r="Z452" s="353"/>
    </row>
    <row r="453" spans="1:26" x14ac:dyDescent="0.35">
      <c r="A453" s="373"/>
      <c r="B453" s="354"/>
      <c r="C453" s="353"/>
      <c r="D453" s="353"/>
      <c r="E453" s="355"/>
      <c r="F453" s="385"/>
      <c r="G453" s="353"/>
      <c r="H453" s="353"/>
      <c r="I453" s="353"/>
      <c r="J453" s="353"/>
      <c r="K453" s="353"/>
      <c r="L453" s="353"/>
      <c r="M453" s="353"/>
      <c r="N453" s="353"/>
      <c r="O453" s="353"/>
      <c r="P453" s="353"/>
      <c r="Q453" s="353"/>
      <c r="R453" s="353"/>
      <c r="S453" s="353"/>
      <c r="T453" s="353"/>
      <c r="U453" s="353"/>
      <c r="V453" s="353"/>
      <c r="W453" s="353"/>
      <c r="X453" s="353"/>
      <c r="Y453" s="353"/>
      <c r="Z453" s="353"/>
    </row>
    <row r="454" spans="1:26" x14ac:dyDescent="0.35">
      <c r="A454" s="373"/>
      <c r="B454" s="354"/>
      <c r="C454" s="353"/>
      <c r="D454" s="353"/>
      <c r="E454" s="355"/>
      <c r="F454" s="385"/>
      <c r="G454" s="353"/>
      <c r="H454" s="353"/>
      <c r="I454" s="353"/>
      <c r="J454" s="353"/>
      <c r="K454" s="353"/>
      <c r="L454" s="353"/>
      <c r="M454" s="353"/>
      <c r="N454" s="353"/>
      <c r="O454" s="353"/>
      <c r="P454" s="353"/>
      <c r="Q454" s="353"/>
      <c r="R454" s="353"/>
      <c r="S454" s="353"/>
      <c r="T454" s="353"/>
      <c r="U454" s="353"/>
      <c r="V454" s="353"/>
      <c r="W454" s="353"/>
      <c r="X454" s="353"/>
      <c r="Y454" s="353"/>
      <c r="Z454" s="353"/>
    </row>
    <row r="455" spans="1:26" x14ac:dyDescent="0.35">
      <c r="A455" s="373"/>
      <c r="B455" s="354"/>
      <c r="C455" s="353"/>
      <c r="D455" s="353"/>
      <c r="E455" s="355"/>
      <c r="F455" s="385"/>
      <c r="G455" s="353"/>
      <c r="H455" s="353"/>
      <c r="I455" s="353"/>
      <c r="J455" s="353"/>
      <c r="K455" s="353"/>
      <c r="L455" s="353"/>
      <c r="M455" s="353"/>
      <c r="N455" s="353"/>
      <c r="O455" s="353"/>
      <c r="P455" s="353"/>
      <c r="Q455" s="353"/>
      <c r="R455" s="353"/>
      <c r="S455" s="353"/>
      <c r="T455" s="353"/>
      <c r="U455" s="353"/>
      <c r="V455" s="353"/>
      <c r="W455" s="353"/>
      <c r="X455" s="353"/>
      <c r="Y455" s="353"/>
      <c r="Z455" s="353"/>
    </row>
    <row r="456" spans="1:26" x14ac:dyDescent="0.35">
      <c r="A456" s="373"/>
      <c r="B456" s="354"/>
      <c r="C456" s="353"/>
      <c r="D456" s="353"/>
      <c r="E456" s="355"/>
      <c r="F456" s="385"/>
      <c r="G456" s="353"/>
      <c r="H456" s="353"/>
      <c r="I456" s="353"/>
      <c r="J456" s="353"/>
      <c r="K456" s="353"/>
      <c r="L456" s="353"/>
      <c r="M456" s="353"/>
      <c r="N456" s="353"/>
      <c r="O456" s="353"/>
      <c r="P456" s="353"/>
      <c r="Q456" s="353"/>
      <c r="R456" s="353"/>
      <c r="S456" s="353"/>
      <c r="T456" s="353"/>
      <c r="U456" s="353"/>
      <c r="V456" s="353"/>
      <c r="W456" s="353"/>
      <c r="X456" s="353"/>
      <c r="Y456" s="353"/>
      <c r="Z456" s="353"/>
    </row>
    <row r="457" spans="1:26" x14ac:dyDescent="0.35">
      <c r="A457" s="373"/>
      <c r="B457" s="354"/>
      <c r="C457" s="353"/>
      <c r="D457" s="353"/>
      <c r="E457" s="355"/>
      <c r="F457" s="385"/>
      <c r="G457" s="353"/>
      <c r="H457" s="353"/>
      <c r="I457" s="353"/>
      <c r="J457" s="353"/>
      <c r="K457" s="353"/>
      <c r="L457" s="353"/>
      <c r="M457" s="353"/>
      <c r="N457" s="353"/>
      <c r="O457" s="353"/>
      <c r="P457" s="353"/>
      <c r="Q457" s="353"/>
      <c r="R457" s="353"/>
      <c r="S457" s="353"/>
      <c r="T457" s="353"/>
      <c r="U457" s="353"/>
      <c r="V457" s="353"/>
      <c r="W457" s="353"/>
      <c r="X457" s="353"/>
      <c r="Y457" s="353"/>
      <c r="Z457" s="353"/>
    </row>
    <row r="458" spans="1:26" x14ac:dyDescent="0.35">
      <c r="A458" s="373"/>
      <c r="B458" s="354"/>
      <c r="C458" s="353"/>
      <c r="D458" s="353"/>
      <c r="E458" s="355"/>
      <c r="F458" s="385"/>
      <c r="G458" s="353"/>
      <c r="H458" s="353"/>
      <c r="I458" s="353"/>
      <c r="J458" s="353"/>
      <c r="K458" s="353"/>
      <c r="L458" s="353"/>
      <c r="M458" s="353"/>
      <c r="N458" s="353"/>
      <c r="O458" s="353"/>
      <c r="P458" s="353"/>
      <c r="Q458" s="353"/>
      <c r="R458" s="353"/>
      <c r="S458" s="353"/>
      <c r="T458" s="353"/>
      <c r="U458" s="353"/>
      <c r="V458" s="353"/>
      <c r="W458" s="353"/>
      <c r="X458" s="353"/>
      <c r="Y458" s="353"/>
      <c r="Z458" s="353"/>
    </row>
    <row r="459" spans="1:26" x14ac:dyDescent="0.35">
      <c r="A459" s="373"/>
      <c r="B459" s="354"/>
      <c r="C459" s="353"/>
      <c r="D459" s="353"/>
      <c r="E459" s="355"/>
      <c r="F459" s="385"/>
      <c r="G459" s="353"/>
      <c r="H459" s="353"/>
      <c r="I459" s="353"/>
      <c r="J459" s="353"/>
      <c r="K459" s="353"/>
      <c r="L459" s="353"/>
      <c r="M459" s="353"/>
      <c r="N459" s="353"/>
      <c r="O459" s="353"/>
      <c r="P459" s="353"/>
      <c r="Q459" s="353"/>
      <c r="R459" s="353"/>
      <c r="S459" s="353"/>
      <c r="T459" s="353"/>
      <c r="U459" s="353"/>
      <c r="V459" s="353"/>
      <c r="W459" s="353"/>
      <c r="X459" s="353"/>
      <c r="Y459" s="353"/>
      <c r="Z459" s="353"/>
    </row>
    <row r="460" spans="1:26" x14ac:dyDescent="0.35">
      <c r="A460" s="373"/>
      <c r="B460" s="354"/>
      <c r="C460" s="353"/>
      <c r="D460" s="353"/>
      <c r="E460" s="355"/>
      <c r="F460" s="385"/>
      <c r="G460" s="353"/>
      <c r="H460" s="353"/>
      <c r="I460" s="353"/>
      <c r="J460" s="353"/>
      <c r="K460" s="353"/>
      <c r="L460" s="353"/>
      <c r="M460" s="353"/>
      <c r="N460" s="353"/>
      <c r="O460" s="353"/>
      <c r="P460" s="353"/>
      <c r="Q460" s="353"/>
      <c r="R460" s="353"/>
      <c r="S460" s="353"/>
      <c r="T460" s="353"/>
      <c r="U460" s="353"/>
      <c r="V460" s="353"/>
      <c r="W460" s="353"/>
      <c r="X460" s="353"/>
      <c r="Y460" s="353"/>
      <c r="Z460" s="353"/>
    </row>
    <row r="461" spans="1:26" x14ac:dyDescent="0.35">
      <c r="A461" s="373"/>
      <c r="B461" s="354"/>
      <c r="C461" s="353"/>
      <c r="D461" s="353"/>
      <c r="E461" s="355"/>
      <c r="F461" s="385"/>
      <c r="G461" s="353"/>
      <c r="H461" s="353"/>
      <c r="I461" s="353"/>
      <c r="J461" s="353"/>
      <c r="K461" s="353"/>
      <c r="L461" s="353"/>
      <c r="M461" s="353"/>
      <c r="N461" s="353"/>
      <c r="O461" s="353"/>
      <c r="P461" s="353"/>
      <c r="Q461" s="353"/>
      <c r="R461" s="353"/>
      <c r="S461" s="353"/>
      <c r="T461" s="353"/>
      <c r="U461" s="353"/>
      <c r="V461" s="353"/>
      <c r="W461" s="353"/>
      <c r="X461" s="353"/>
      <c r="Y461" s="353"/>
      <c r="Z461" s="353"/>
    </row>
    <row r="462" spans="1:26" x14ac:dyDescent="0.35">
      <c r="A462" s="373"/>
      <c r="B462" s="354"/>
      <c r="C462" s="353"/>
      <c r="D462" s="353"/>
      <c r="E462" s="355"/>
      <c r="F462" s="385"/>
      <c r="G462" s="353"/>
      <c r="H462" s="353"/>
      <c r="I462" s="353"/>
      <c r="J462" s="353"/>
      <c r="K462" s="353"/>
      <c r="L462" s="353"/>
      <c r="M462" s="353"/>
      <c r="N462" s="353"/>
      <c r="O462" s="353"/>
      <c r="P462" s="353"/>
      <c r="Q462" s="353"/>
      <c r="R462" s="353"/>
      <c r="S462" s="353"/>
      <c r="T462" s="353"/>
      <c r="U462" s="353"/>
      <c r="V462" s="353"/>
      <c r="W462" s="353"/>
      <c r="X462" s="353"/>
      <c r="Y462" s="353"/>
      <c r="Z462" s="353"/>
    </row>
    <row r="463" spans="1:26" x14ac:dyDescent="0.35">
      <c r="A463" s="373"/>
      <c r="B463" s="354"/>
      <c r="C463" s="353"/>
      <c r="D463" s="353"/>
      <c r="E463" s="355"/>
      <c r="F463" s="385"/>
      <c r="G463" s="353"/>
      <c r="H463" s="353"/>
      <c r="I463" s="353"/>
      <c r="J463" s="353"/>
      <c r="K463" s="353"/>
      <c r="L463" s="353"/>
      <c r="M463" s="353"/>
      <c r="N463" s="353"/>
      <c r="O463" s="353"/>
      <c r="P463" s="353"/>
      <c r="Q463" s="353"/>
      <c r="R463" s="353"/>
      <c r="S463" s="353"/>
      <c r="T463" s="353"/>
      <c r="U463" s="353"/>
      <c r="V463" s="353"/>
      <c r="W463" s="353"/>
      <c r="X463" s="353"/>
      <c r="Y463" s="353"/>
      <c r="Z463" s="353"/>
    </row>
    <row r="464" spans="1:26" x14ac:dyDescent="0.35">
      <c r="A464" s="373"/>
      <c r="B464" s="354"/>
      <c r="C464" s="353"/>
      <c r="D464" s="353"/>
      <c r="E464" s="355"/>
      <c r="F464" s="385"/>
      <c r="G464" s="353"/>
      <c r="H464" s="353"/>
      <c r="I464" s="353"/>
      <c r="J464" s="353"/>
      <c r="K464" s="353"/>
      <c r="L464" s="353"/>
      <c r="M464" s="353"/>
      <c r="N464" s="353"/>
      <c r="O464" s="353"/>
      <c r="P464" s="353"/>
      <c r="Q464" s="353"/>
      <c r="R464" s="353"/>
      <c r="S464" s="353"/>
      <c r="T464" s="353"/>
      <c r="U464" s="353"/>
      <c r="V464" s="353"/>
      <c r="W464" s="353"/>
      <c r="X464" s="353"/>
      <c r="Y464" s="353"/>
      <c r="Z464" s="353"/>
    </row>
    <row r="465" spans="1:26" x14ac:dyDescent="0.35">
      <c r="A465" s="373"/>
      <c r="B465" s="354"/>
      <c r="C465" s="353"/>
      <c r="D465" s="353"/>
      <c r="E465" s="355"/>
      <c r="F465" s="385"/>
      <c r="G465" s="353"/>
      <c r="H465" s="353"/>
      <c r="I465" s="353"/>
      <c r="J465" s="353"/>
      <c r="K465" s="353"/>
      <c r="L465" s="353"/>
      <c r="M465" s="353"/>
      <c r="N465" s="353"/>
      <c r="O465" s="353"/>
      <c r="P465" s="353"/>
      <c r="Q465" s="353"/>
      <c r="R465" s="353"/>
      <c r="S465" s="353"/>
      <c r="T465" s="353"/>
      <c r="U465" s="353"/>
      <c r="V465" s="353"/>
      <c r="W465" s="353"/>
      <c r="X465" s="353"/>
      <c r="Y465" s="353"/>
      <c r="Z465" s="353"/>
    </row>
    <row r="466" spans="1:26" x14ac:dyDescent="0.35">
      <c r="A466" s="373"/>
      <c r="B466" s="354"/>
      <c r="C466" s="353"/>
      <c r="D466" s="353"/>
      <c r="E466" s="355"/>
      <c r="F466" s="385"/>
      <c r="G466" s="353"/>
      <c r="H466" s="353"/>
      <c r="I466" s="353"/>
      <c r="J466" s="353"/>
      <c r="K466" s="353"/>
      <c r="L466" s="353"/>
      <c r="M466" s="353"/>
      <c r="N466" s="353"/>
      <c r="O466" s="353"/>
      <c r="P466" s="353"/>
      <c r="Q466" s="353"/>
      <c r="R466" s="353"/>
      <c r="S466" s="353"/>
      <c r="T466" s="353"/>
      <c r="U466" s="353"/>
      <c r="V466" s="353"/>
      <c r="W466" s="353"/>
      <c r="X466" s="353"/>
      <c r="Y466" s="353"/>
      <c r="Z466" s="353"/>
    </row>
    <row r="467" spans="1:26" x14ac:dyDescent="0.35">
      <c r="A467" s="373"/>
      <c r="B467" s="354"/>
      <c r="C467" s="353"/>
      <c r="D467" s="353"/>
      <c r="E467" s="355"/>
      <c r="F467" s="385"/>
      <c r="G467" s="353"/>
      <c r="H467" s="353"/>
      <c r="I467" s="353"/>
      <c r="J467" s="353"/>
      <c r="K467" s="353"/>
      <c r="L467" s="353"/>
      <c r="M467" s="353"/>
      <c r="N467" s="353"/>
      <c r="O467" s="353"/>
      <c r="P467" s="353"/>
      <c r="Q467" s="353"/>
      <c r="R467" s="353"/>
      <c r="S467" s="353"/>
      <c r="T467" s="353"/>
      <c r="U467" s="353"/>
      <c r="V467" s="353"/>
      <c r="W467" s="353"/>
      <c r="X467" s="353"/>
      <c r="Y467" s="353"/>
      <c r="Z467" s="353"/>
    </row>
    <row r="468" spans="1:26" x14ac:dyDescent="0.35">
      <c r="A468" s="373"/>
      <c r="B468" s="354"/>
      <c r="C468" s="353"/>
      <c r="D468" s="353"/>
      <c r="E468" s="355"/>
      <c r="F468" s="385"/>
      <c r="G468" s="353"/>
      <c r="H468" s="353"/>
      <c r="I468" s="353"/>
      <c r="J468" s="353"/>
      <c r="K468" s="353"/>
      <c r="L468" s="353"/>
      <c r="M468" s="353"/>
      <c r="N468" s="353"/>
      <c r="O468" s="353"/>
      <c r="P468" s="353"/>
      <c r="Q468" s="353"/>
      <c r="R468" s="353"/>
      <c r="S468" s="353"/>
      <c r="T468" s="353"/>
      <c r="U468" s="353"/>
      <c r="V468" s="353"/>
      <c r="W468" s="353"/>
      <c r="X468" s="353"/>
      <c r="Y468" s="353"/>
      <c r="Z468" s="353"/>
    </row>
    <row r="469" spans="1:26" x14ac:dyDescent="0.35">
      <c r="A469" s="373"/>
      <c r="B469" s="354"/>
      <c r="C469" s="353"/>
      <c r="D469" s="353"/>
      <c r="E469" s="355"/>
      <c r="F469" s="385"/>
      <c r="G469" s="353"/>
      <c r="H469" s="353"/>
      <c r="I469" s="353"/>
      <c r="J469" s="353"/>
      <c r="K469" s="353"/>
      <c r="L469" s="353"/>
      <c r="M469" s="353"/>
      <c r="N469" s="353"/>
      <c r="O469" s="353"/>
      <c r="P469" s="353"/>
      <c r="Q469" s="353"/>
      <c r="R469" s="353"/>
      <c r="S469" s="353"/>
      <c r="T469" s="353"/>
      <c r="U469" s="353"/>
      <c r="V469" s="353"/>
      <c r="W469" s="353"/>
      <c r="X469" s="353"/>
      <c r="Y469" s="353"/>
      <c r="Z469" s="353"/>
    </row>
    <row r="470" spans="1:26" x14ac:dyDescent="0.35">
      <c r="A470" s="373"/>
      <c r="B470" s="354"/>
      <c r="C470" s="353"/>
      <c r="D470" s="353"/>
      <c r="E470" s="355"/>
      <c r="F470" s="385"/>
      <c r="G470" s="353"/>
      <c r="H470" s="353"/>
      <c r="I470" s="353"/>
      <c r="J470" s="353"/>
      <c r="K470" s="353"/>
      <c r="L470" s="353"/>
      <c r="M470" s="353"/>
      <c r="N470" s="353"/>
      <c r="O470" s="353"/>
      <c r="P470" s="353"/>
      <c r="Q470" s="353"/>
      <c r="R470" s="353"/>
      <c r="S470" s="353"/>
      <c r="T470" s="353"/>
      <c r="U470" s="353"/>
      <c r="V470" s="353"/>
      <c r="W470" s="353"/>
      <c r="X470" s="353"/>
      <c r="Y470" s="353"/>
      <c r="Z470" s="353"/>
    </row>
    <row r="471" spans="1:26" x14ac:dyDescent="0.35">
      <c r="A471" s="373"/>
      <c r="B471" s="354"/>
      <c r="C471" s="353"/>
      <c r="D471" s="353"/>
      <c r="E471" s="355"/>
      <c r="F471" s="385"/>
      <c r="G471" s="353"/>
      <c r="H471" s="353"/>
      <c r="I471" s="353"/>
      <c r="J471" s="353"/>
      <c r="K471" s="353"/>
      <c r="L471" s="353"/>
      <c r="M471" s="353"/>
      <c r="N471" s="353"/>
      <c r="O471" s="353"/>
      <c r="P471" s="353"/>
      <c r="Q471" s="353"/>
      <c r="R471" s="353"/>
      <c r="S471" s="353"/>
      <c r="T471" s="353"/>
      <c r="U471" s="353"/>
      <c r="V471" s="353"/>
      <c r="W471" s="353"/>
      <c r="X471" s="353"/>
      <c r="Y471" s="353"/>
      <c r="Z471" s="353"/>
    </row>
    <row r="472" spans="1:26" x14ac:dyDescent="0.35">
      <c r="A472" s="373"/>
      <c r="B472" s="354"/>
      <c r="C472" s="353"/>
      <c r="D472" s="353"/>
      <c r="E472" s="355"/>
      <c r="F472" s="385"/>
      <c r="G472" s="353"/>
      <c r="H472" s="353"/>
      <c r="I472" s="353"/>
      <c r="J472" s="353"/>
      <c r="K472" s="353"/>
      <c r="L472" s="353"/>
      <c r="M472" s="353"/>
      <c r="N472" s="353"/>
      <c r="O472" s="353"/>
      <c r="P472" s="353"/>
      <c r="Q472" s="353"/>
      <c r="R472" s="353"/>
      <c r="S472" s="353"/>
      <c r="T472" s="353"/>
      <c r="U472" s="353"/>
      <c r="V472" s="353"/>
      <c r="W472" s="353"/>
      <c r="X472" s="353"/>
      <c r="Y472" s="353"/>
      <c r="Z472" s="353"/>
    </row>
    <row r="473" spans="1:26" x14ac:dyDescent="0.35">
      <c r="A473" s="373"/>
      <c r="B473" s="354"/>
      <c r="C473" s="353"/>
      <c r="D473" s="353"/>
      <c r="E473" s="355"/>
      <c r="F473" s="385"/>
      <c r="G473" s="353"/>
      <c r="H473" s="353"/>
      <c r="I473" s="353"/>
      <c r="J473" s="353"/>
      <c r="K473" s="353"/>
      <c r="L473" s="353"/>
      <c r="M473" s="353"/>
      <c r="N473" s="353"/>
      <c r="O473" s="353"/>
      <c r="P473" s="353"/>
      <c r="Q473" s="353"/>
      <c r="R473" s="353"/>
      <c r="S473" s="353"/>
      <c r="T473" s="353"/>
      <c r="U473" s="353"/>
      <c r="V473" s="353"/>
      <c r="W473" s="353"/>
      <c r="X473" s="353"/>
      <c r="Y473" s="353"/>
      <c r="Z473" s="353"/>
    </row>
    <row r="474" spans="1:26" x14ac:dyDescent="0.35">
      <c r="A474" s="373"/>
      <c r="B474" s="354"/>
      <c r="C474" s="353"/>
      <c r="D474" s="353"/>
      <c r="E474" s="355"/>
      <c r="F474" s="385"/>
      <c r="G474" s="353"/>
      <c r="H474" s="353"/>
      <c r="I474" s="353"/>
      <c r="J474" s="353"/>
      <c r="K474" s="353"/>
      <c r="L474" s="353"/>
      <c r="M474" s="353"/>
      <c r="N474" s="353"/>
      <c r="O474" s="353"/>
      <c r="P474" s="353"/>
      <c r="Q474" s="353"/>
      <c r="R474" s="353"/>
      <c r="S474" s="353"/>
      <c r="T474" s="353"/>
      <c r="U474" s="353"/>
      <c r="V474" s="353"/>
      <c r="W474" s="353"/>
      <c r="X474" s="353"/>
      <c r="Y474" s="353"/>
      <c r="Z474" s="353"/>
    </row>
    <row r="475" spans="1:26" x14ac:dyDescent="0.35">
      <c r="A475" s="373"/>
      <c r="B475" s="354"/>
      <c r="C475" s="353"/>
      <c r="D475" s="353"/>
      <c r="E475" s="355"/>
      <c r="F475" s="385"/>
      <c r="G475" s="353"/>
      <c r="H475" s="353"/>
      <c r="I475" s="353"/>
      <c r="J475" s="353"/>
      <c r="K475" s="353"/>
      <c r="L475" s="353"/>
      <c r="M475" s="353"/>
      <c r="N475" s="353"/>
      <c r="O475" s="353"/>
      <c r="P475" s="353"/>
      <c r="Q475" s="353"/>
      <c r="R475" s="353"/>
      <c r="S475" s="353"/>
      <c r="T475" s="353"/>
      <c r="U475" s="353"/>
      <c r="V475" s="353"/>
      <c r="W475" s="353"/>
      <c r="X475" s="353"/>
      <c r="Y475" s="353"/>
      <c r="Z475" s="353"/>
    </row>
    <row r="476" spans="1:26" x14ac:dyDescent="0.35">
      <c r="A476" s="373"/>
      <c r="B476" s="354"/>
      <c r="C476" s="353"/>
      <c r="D476" s="353"/>
      <c r="E476" s="355"/>
      <c r="F476" s="385"/>
      <c r="G476" s="353"/>
      <c r="H476" s="353"/>
      <c r="I476" s="353"/>
      <c r="J476" s="353"/>
      <c r="K476" s="353"/>
      <c r="L476" s="353"/>
      <c r="M476" s="353"/>
      <c r="N476" s="353"/>
      <c r="O476" s="353"/>
      <c r="P476" s="353"/>
      <c r="Q476" s="353"/>
      <c r="R476" s="353"/>
      <c r="S476" s="353"/>
      <c r="T476" s="353"/>
      <c r="U476" s="353"/>
      <c r="V476" s="353"/>
      <c r="W476" s="353"/>
      <c r="X476" s="353"/>
      <c r="Y476" s="353"/>
      <c r="Z476" s="353"/>
    </row>
    <row r="477" spans="1:26" x14ac:dyDescent="0.35">
      <c r="A477" s="373"/>
      <c r="B477" s="354"/>
      <c r="C477" s="353"/>
      <c r="D477" s="353"/>
      <c r="E477" s="355"/>
      <c r="F477" s="385"/>
      <c r="G477" s="353"/>
      <c r="H477" s="353"/>
      <c r="I477" s="353"/>
      <c r="J477" s="353"/>
      <c r="K477" s="353"/>
      <c r="L477" s="353"/>
      <c r="M477" s="353"/>
      <c r="N477" s="353"/>
      <c r="O477" s="353"/>
      <c r="P477" s="353"/>
      <c r="Q477" s="353"/>
      <c r="R477" s="353"/>
      <c r="S477" s="353"/>
      <c r="T477" s="353"/>
      <c r="U477" s="353"/>
      <c r="V477" s="353"/>
      <c r="W477" s="353"/>
      <c r="X477" s="353"/>
      <c r="Y477" s="353"/>
      <c r="Z477" s="353"/>
    </row>
    <row r="478" spans="1:26" x14ac:dyDescent="0.35">
      <c r="A478" s="373"/>
      <c r="B478" s="354"/>
      <c r="C478" s="353"/>
      <c r="D478" s="353"/>
      <c r="E478" s="355"/>
      <c r="F478" s="385"/>
      <c r="G478" s="353"/>
      <c r="H478" s="353"/>
      <c r="I478" s="353"/>
      <c r="J478" s="353"/>
      <c r="K478" s="353"/>
      <c r="L478" s="353"/>
      <c r="M478" s="353"/>
      <c r="N478" s="353"/>
      <c r="O478" s="353"/>
      <c r="P478" s="353"/>
      <c r="Q478" s="353"/>
      <c r="R478" s="353"/>
      <c r="S478" s="353"/>
      <c r="T478" s="353"/>
      <c r="U478" s="353"/>
      <c r="V478" s="353"/>
      <c r="W478" s="353"/>
      <c r="X478" s="353"/>
      <c r="Y478" s="353"/>
      <c r="Z478" s="353"/>
    </row>
    <row r="479" spans="1:26" x14ac:dyDescent="0.35">
      <c r="A479" s="373"/>
      <c r="B479" s="354"/>
      <c r="C479" s="353"/>
      <c r="D479" s="353"/>
      <c r="E479" s="355"/>
      <c r="F479" s="385"/>
      <c r="G479" s="353"/>
      <c r="H479" s="353"/>
      <c r="I479" s="353"/>
      <c r="J479" s="353"/>
      <c r="K479" s="353"/>
      <c r="L479" s="353"/>
      <c r="M479" s="353"/>
      <c r="N479" s="353"/>
      <c r="O479" s="353"/>
      <c r="P479" s="353"/>
      <c r="Q479" s="353"/>
      <c r="R479" s="353"/>
      <c r="S479" s="353"/>
      <c r="T479" s="353"/>
      <c r="U479" s="353"/>
      <c r="V479" s="353"/>
      <c r="W479" s="353"/>
      <c r="X479" s="353"/>
      <c r="Y479" s="353"/>
      <c r="Z479" s="353"/>
    </row>
    <row r="480" spans="1:26" x14ac:dyDescent="0.35">
      <c r="A480" s="373"/>
      <c r="B480" s="354"/>
      <c r="C480" s="353"/>
      <c r="D480" s="353"/>
      <c r="E480" s="355"/>
      <c r="F480" s="385"/>
      <c r="G480" s="353"/>
      <c r="H480" s="353"/>
      <c r="I480" s="353"/>
      <c r="J480" s="353"/>
      <c r="K480" s="353"/>
      <c r="L480" s="353"/>
      <c r="M480" s="353"/>
      <c r="N480" s="353"/>
      <c r="O480" s="353"/>
      <c r="P480" s="353"/>
      <c r="Q480" s="353"/>
      <c r="R480" s="353"/>
      <c r="S480" s="353"/>
      <c r="T480" s="353"/>
      <c r="U480" s="353"/>
      <c r="V480" s="353"/>
      <c r="W480" s="353"/>
      <c r="X480" s="353"/>
      <c r="Y480" s="353"/>
      <c r="Z480" s="353"/>
    </row>
    <row r="481" spans="1:26" x14ac:dyDescent="0.35">
      <c r="A481" s="373"/>
      <c r="B481" s="354"/>
      <c r="C481" s="353"/>
      <c r="D481" s="353"/>
      <c r="E481" s="355"/>
      <c r="F481" s="385"/>
      <c r="G481" s="353"/>
      <c r="H481" s="353"/>
      <c r="I481" s="353"/>
      <c r="J481" s="353"/>
      <c r="K481" s="353"/>
      <c r="L481" s="353"/>
      <c r="M481" s="353"/>
      <c r="N481" s="353"/>
      <c r="O481" s="353"/>
      <c r="P481" s="353"/>
      <c r="Q481" s="353"/>
      <c r="R481" s="353"/>
      <c r="S481" s="353"/>
      <c r="T481" s="353"/>
      <c r="U481" s="353"/>
      <c r="V481" s="353"/>
      <c r="W481" s="353"/>
      <c r="X481" s="353"/>
      <c r="Y481" s="353"/>
      <c r="Z481" s="353"/>
    </row>
    <row r="482" spans="1:26" x14ac:dyDescent="0.35">
      <c r="A482" s="373"/>
      <c r="B482" s="354"/>
      <c r="C482" s="353"/>
      <c r="D482" s="353"/>
      <c r="E482" s="355"/>
      <c r="F482" s="385"/>
      <c r="G482" s="353"/>
      <c r="H482" s="353"/>
      <c r="I482" s="353"/>
      <c r="J482" s="353"/>
      <c r="K482" s="353"/>
      <c r="L482" s="353"/>
      <c r="M482" s="353"/>
      <c r="N482" s="353"/>
      <c r="O482" s="353"/>
      <c r="P482" s="353"/>
      <c r="Q482" s="353"/>
      <c r="R482" s="353"/>
      <c r="S482" s="353"/>
      <c r="T482" s="353"/>
      <c r="U482" s="353"/>
      <c r="V482" s="353"/>
      <c r="W482" s="353"/>
      <c r="X482" s="353"/>
      <c r="Y482" s="353"/>
      <c r="Z482" s="353"/>
    </row>
    <row r="483" spans="1:26" x14ac:dyDescent="0.35">
      <c r="A483" s="373"/>
      <c r="B483" s="354"/>
      <c r="C483" s="353"/>
      <c r="D483" s="353"/>
      <c r="E483" s="355"/>
      <c r="F483" s="385"/>
      <c r="G483" s="353"/>
      <c r="H483" s="353"/>
      <c r="I483" s="353"/>
      <c r="J483" s="353"/>
      <c r="K483" s="353"/>
      <c r="L483" s="353"/>
      <c r="M483" s="353"/>
      <c r="N483" s="353"/>
      <c r="O483" s="353"/>
      <c r="P483" s="353"/>
      <c r="Q483" s="353"/>
      <c r="R483" s="353"/>
      <c r="S483" s="353"/>
      <c r="T483" s="353"/>
      <c r="U483" s="353"/>
      <c r="V483" s="353"/>
      <c r="W483" s="353"/>
      <c r="X483" s="353"/>
      <c r="Y483" s="353"/>
      <c r="Z483" s="353"/>
    </row>
    <row r="484" spans="1:26" x14ac:dyDescent="0.35">
      <c r="A484" s="373"/>
      <c r="B484" s="354"/>
      <c r="C484" s="353"/>
      <c r="D484" s="353"/>
      <c r="E484" s="355"/>
      <c r="F484" s="385"/>
      <c r="G484" s="353"/>
      <c r="H484" s="353"/>
      <c r="I484" s="353"/>
      <c r="J484" s="353"/>
      <c r="K484" s="353"/>
      <c r="L484" s="353"/>
      <c r="M484" s="353"/>
      <c r="N484" s="353"/>
      <c r="O484" s="353"/>
      <c r="P484" s="353"/>
      <c r="Q484" s="353"/>
      <c r="R484" s="353"/>
      <c r="S484" s="353"/>
      <c r="T484" s="353"/>
      <c r="U484" s="353"/>
      <c r="V484" s="353"/>
      <c r="W484" s="353"/>
      <c r="X484" s="353"/>
      <c r="Y484" s="353"/>
      <c r="Z484" s="353"/>
    </row>
    <row r="485" spans="1:26" x14ac:dyDescent="0.35">
      <c r="A485" s="373"/>
      <c r="B485" s="354"/>
      <c r="C485" s="353"/>
      <c r="D485" s="353"/>
      <c r="E485" s="355"/>
      <c r="F485" s="385"/>
      <c r="G485" s="353"/>
      <c r="H485" s="353"/>
      <c r="I485" s="353"/>
      <c r="J485" s="353"/>
      <c r="K485" s="353"/>
      <c r="L485" s="353"/>
      <c r="M485" s="353"/>
      <c r="N485" s="353"/>
      <c r="O485" s="353"/>
      <c r="P485" s="353"/>
      <c r="Q485" s="353"/>
      <c r="R485" s="353"/>
      <c r="S485" s="353"/>
      <c r="T485" s="353"/>
      <c r="U485" s="353"/>
      <c r="V485" s="353"/>
      <c r="W485" s="353"/>
      <c r="X485" s="353"/>
      <c r="Y485" s="353"/>
      <c r="Z485" s="353"/>
    </row>
    <row r="486" spans="1:26" x14ac:dyDescent="0.35">
      <c r="A486" s="373"/>
      <c r="B486" s="354"/>
      <c r="C486" s="353"/>
      <c r="D486" s="353"/>
      <c r="E486" s="355"/>
      <c r="F486" s="385"/>
      <c r="G486" s="353"/>
      <c r="H486" s="353"/>
      <c r="I486" s="353"/>
      <c r="J486" s="353"/>
      <c r="K486" s="353"/>
      <c r="L486" s="353"/>
      <c r="M486" s="353"/>
      <c r="N486" s="353"/>
      <c r="O486" s="353"/>
      <c r="P486" s="353"/>
      <c r="Q486" s="353"/>
      <c r="R486" s="353"/>
      <c r="S486" s="353"/>
      <c r="T486" s="353"/>
      <c r="U486" s="353"/>
      <c r="V486" s="353"/>
      <c r="W486" s="353"/>
      <c r="X486" s="353"/>
      <c r="Y486" s="353"/>
      <c r="Z486" s="353"/>
    </row>
    <row r="487" spans="1:26" x14ac:dyDescent="0.35">
      <c r="A487" s="373"/>
      <c r="B487" s="354"/>
      <c r="C487" s="353"/>
      <c r="D487" s="353"/>
      <c r="E487" s="355"/>
      <c r="F487" s="385"/>
      <c r="G487" s="353"/>
      <c r="H487" s="353"/>
      <c r="I487" s="353"/>
      <c r="J487" s="353"/>
      <c r="K487" s="353"/>
      <c r="L487" s="353"/>
      <c r="M487" s="353"/>
      <c r="N487" s="353"/>
      <c r="O487" s="353"/>
      <c r="P487" s="353"/>
      <c r="Q487" s="353"/>
      <c r="R487" s="353"/>
      <c r="S487" s="353"/>
      <c r="T487" s="353"/>
      <c r="U487" s="353"/>
      <c r="V487" s="353"/>
      <c r="W487" s="353"/>
      <c r="X487" s="353"/>
      <c r="Y487" s="353"/>
      <c r="Z487" s="353"/>
    </row>
    <row r="488" spans="1:26" x14ac:dyDescent="0.35">
      <c r="A488" s="373"/>
      <c r="B488" s="354"/>
      <c r="C488" s="353"/>
      <c r="D488" s="353"/>
      <c r="E488" s="355"/>
      <c r="F488" s="385"/>
      <c r="G488" s="353"/>
      <c r="H488" s="353"/>
      <c r="I488" s="353"/>
      <c r="J488" s="353"/>
      <c r="K488" s="353"/>
      <c r="L488" s="353"/>
      <c r="M488" s="353"/>
      <c r="N488" s="353"/>
      <c r="O488" s="353"/>
      <c r="P488" s="353"/>
      <c r="Q488" s="353"/>
      <c r="R488" s="353"/>
      <c r="S488" s="353"/>
      <c r="T488" s="353"/>
      <c r="U488" s="353"/>
      <c r="V488" s="353"/>
      <c r="W488" s="353"/>
      <c r="X488" s="353"/>
      <c r="Y488" s="353"/>
      <c r="Z488" s="353"/>
    </row>
    <row r="489" spans="1:26" x14ac:dyDescent="0.35">
      <c r="A489" s="373"/>
      <c r="B489" s="354"/>
      <c r="C489" s="353"/>
      <c r="D489" s="353"/>
      <c r="E489" s="355"/>
      <c r="F489" s="385"/>
      <c r="G489" s="353"/>
      <c r="H489" s="353"/>
      <c r="I489" s="353"/>
      <c r="J489" s="353"/>
      <c r="K489" s="353"/>
      <c r="L489" s="353"/>
      <c r="M489" s="353"/>
      <c r="N489" s="353"/>
      <c r="O489" s="353"/>
      <c r="P489" s="353"/>
      <c r="Q489" s="353"/>
      <c r="R489" s="353"/>
      <c r="S489" s="353"/>
      <c r="T489" s="353"/>
      <c r="U489" s="353"/>
      <c r="V489" s="353"/>
      <c r="W489" s="353"/>
      <c r="X489" s="353"/>
      <c r="Y489" s="353"/>
      <c r="Z489" s="353"/>
    </row>
    <row r="490" spans="1:26" x14ac:dyDescent="0.35">
      <c r="A490" s="373"/>
      <c r="B490" s="354"/>
      <c r="C490" s="353"/>
      <c r="D490" s="353"/>
      <c r="E490" s="355"/>
      <c r="F490" s="385"/>
      <c r="G490" s="353"/>
      <c r="H490" s="353"/>
      <c r="I490" s="353"/>
      <c r="J490" s="353"/>
      <c r="K490" s="353"/>
      <c r="L490" s="353"/>
      <c r="M490" s="353"/>
      <c r="N490" s="353"/>
      <c r="O490" s="353"/>
      <c r="P490" s="353"/>
      <c r="Q490" s="353"/>
      <c r="R490" s="353"/>
      <c r="S490" s="353"/>
      <c r="T490" s="353"/>
      <c r="U490" s="353"/>
      <c r="V490" s="353"/>
      <c r="W490" s="353"/>
      <c r="X490" s="353"/>
      <c r="Y490" s="353"/>
      <c r="Z490" s="353"/>
    </row>
    <row r="491" spans="1:26" x14ac:dyDescent="0.35">
      <c r="A491" s="373"/>
      <c r="B491" s="354"/>
      <c r="C491" s="353"/>
      <c r="D491" s="353"/>
      <c r="E491" s="355"/>
      <c r="F491" s="385"/>
      <c r="G491" s="353"/>
      <c r="H491" s="353"/>
      <c r="I491" s="353"/>
      <c r="J491" s="353"/>
      <c r="K491" s="353"/>
      <c r="L491" s="353"/>
      <c r="M491" s="353"/>
      <c r="N491" s="353"/>
      <c r="O491" s="353"/>
      <c r="P491" s="353"/>
      <c r="Q491" s="353"/>
      <c r="R491" s="353"/>
      <c r="S491" s="353"/>
      <c r="T491" s="353"/>
      <c r="U491" s="353"/>
      <c r="V491" s="353"/>
      <c r="W491" s="353"/>
      <c r="X491" s="353"/>
      <c r="Y491" s="353"/>
      <c r="Z491" s="353"/>
    </row>
    <row r="492" spans="1:26" x14ac:dyDescent="0.35">
      <c r="A492" s="373"/>
      <c r="B492" s="354"/>
      <c r="C492" s="353"/>
      <c r="D492" s="353"/>
      <c r="E492" s="355"/>
      <c r="F492" s="385"/>
      <c r="G492" s="353"/>
      <c r="H492" s="353"/>
      <c r="I492" s="353"/>
      <c r="J492" s="353"/>
      <c r="K492" s="353"/>
      <c r="L492" s="353"/>
      <c r="M492" s="353"/>
      <c r="N492" s="353"/>
      <c r="O492" s="353"/>
      <c r="P492" s="353"/>
      <c r="Q492" s="353"/>
      <c r="R492" s="353"/>
      <c r="S492" s="353"/>
      <c r="T492" s="353"/>
      <c r="U492" s="353"/>
      <c r="V492" s="353"/>
      <c r="W492" s="353"/>
      <c r="X492" s="353"/>
      <c r="Y492" s="353"/>
      <c r="Z492" s="353"/>
    </row>
    <row r="493" spans="1:26" x14ac:dyDescent="0.35">
      <c r="A493" s="373"/>
      <c r="B493" s="354"/>
      <c r="C493" s="353"/>
      <c r="D493" s="353"/>
      <c r="E493" s="355"/>
      <c r="F493" s="385"/>
      <c r="G493" s="353"/>
      <c r="H493" s="353"/>
      <c r="I493" s="353"/>
      <c r="J493" s="353"/>
      <c r="K493" s="353"/>
      <c r="L493" s="353"/>
      <c r="M493" s="353"/>
      <c r="N493" s="353"/>
      <c r="O493" s="353"/>
      <c r="P493" s="353"/>
      <c r="Q493" s="353"/>
      <c r="R493" s="353"/>
      <c r="S493" s="353"/>
      <c r="T493" s="353"/>
      <c r="U493" s="353"/>
      <c r="V493" s="353"/>
      <c r="W493" s="353"/>
      <c r="X493" s="353"/>
      <c r="Y493" s="353"/>
      <c r="Z493" s="353"/>
    </row>
    <row r="494" spans="1:26" x14ac:dyDescent="0.35">
      <c r="A494" s="373"/>
      <c r="B494" s="354"/>
      <c r="C494" s="353"/>
      <c r="D494" s="353"/>
      <c r="E494" s="355"/>
      <c r="F494" s="385"/>
      <c r="G494" s="353"/>
      <c r="H494" s="353"/>
      <c r="I494" s="353"/>
      <c r="J494" s="353"/>
      <c r="K494" s="353"/>
      <c r="L494" s="353"/>
      <c r="M494" s="353"/>
      <c r="N494" s="353"/>
      <c r="O494" s="353"/>
      <c r="P494" s="353"/>
      <c r="Q494" s="353"/>
      <c r="R494" s="353"/>
      <c r="S494" s="353"/>
      <c r="T494" s="353"/>
      <c r="U494" s="353"/>
      <c r="V494" s="353"/>
      <c r="W494" s="353"/>
      <c r="X494" s="353"/>
      <c r="Y494" s="353"/>
      <c r="Z494" s="353"/>
    </row>
    <row r="495" spans="1:26" x14ac:dyDescent="0.35">
      <c r="A495" s="373"/>
      <c r="B495" s="354"/>
      <c r="C495" s="353"/>
      <c r="D495" s="353"/>
      <c r="E495" s="355"/>
      <c r="F495" s="385"/>
      <c r="G495" s="353"/>
      <c r="H495" s="353"/>
      <c r="I495" s="353"/>
      <c r="J495" s="353"/>
      <c r="K495" s="353"/>
      <c r="L495" s="353"/>
      <c r="M495" s="353"/>
      <c r="N495" s="353"/>
      <c r="O495" s="353"/>
      <c r="P495" s="353"/>
      <c r="Q495" s="353"/>
      <c r="R495" s="353"/>
      <c r="S495" s="353"/>
      <c r="T495" s="353"/>
      <c r="U495" s="353"/>
      <c r="V495" s="353"/>
      <c r="W495" s="353"/>
      <c r="X495" s="353"/>
      <c r="Y495" s="353"/>
      <c r="Z495" s="353"/>
    </row>
    <row r="496" spans="1:26" x14ac:dyDescent="0.35">
      <c r="A496" s="373"/>
      <c r="B496" s="354"/>
      <c r="C496" s="353"/>
      <c r="D496" s="353"/>
      <c r="E496" s="355"/>
      <c r="F496" s="385"/>
      <c r="G496" s="353"/>
      <c r="H496" s="353"/>
      <c r="I496" s="353"/>
      <c r="J496" s="353"/>
      <c r="K496" s="353"/>
      <c r="L496" s="353"/>
      <c r="M496" s="353"/>
      <c r="N496" s="353"/>
      <c r="O496" s="353"/>
      <c r="P496" s="353"/>
      <c r="Q496" s="353"/>
      <c r="R496" s="353"/>
      <c r="S496" s="353"/>
      <c r="T496" s="353"/>
      <c r="U496" s="353"/>
      <c r="V496" s="353"/>
      <c r="W496" s="353"/>
      <c r="X496" s="353"/>
      <c r="Y496" s="353"/>
      <c r="Z496" s="353"/>
    </row>
    <row r="497" spans="1:26" x14ac:dyDescent="0.35">
      <c r="A497" s="373"/>
      <c r="B497" s="354"/>
      <c r="C497" s="353"/>
      <c r="D497" s="353"/>
      <c r="E497" s="355"/>
      <c r="F497" s="385"/>
      <c r="G497" s="353"/>
      <c r="H497" s="353"/>
      <c r="I497" s="353"/>
      <c r="J497" s="353"/>
      <c r="K497" s="353"/>
      <c r="L497" s="353"/>
      <c r="M497" s="353"/>
      <c r="N497" s="353"/>
      <c r="O497" s="353"/>
      <c r="P497" s="353"/>
      <c r="Q497" s="353"/>
      <c r="R497" s="353"/>
      <c r="S497" s="353"/>
      <c r="T497" s="353"/>
      <c r="U497" s="353"/>
      <c r="V497" s="353"/>
      <c r="W497" s="353"/>
      <c r="X497" s="353"/>
      <c r="Y497" s="353"/>
      <c r="Z497" s="353"/>
    </row>
    <row r="498" spans="1:26" x14ac:dyDescent="0.35">
      <c r="A498" s="373"/>
      <c r="B498" s="354"/>
      <c r="C498" s="353"/>
      <c r="D498" s="353"/>
      <c r="E498" s="355"/>
      <c r="F498" s="385"/>
      <c r="G498" s="353"/>
      <c r="H498" s="353"/>
      <c r="I498" s="353"/>
      <c r="J498" s="353"/>
      <c r="K498" s="353"/>
      <c r="L498" s="353"/>
      <c r="M498" s="353"/>
      <c r="N498" s="353"/>
      <c r="O498" s="353"/>
      <c r="P498" s="353"/>
      <c r="Q498" s="353"/>
      <c r="R498" s="353"/>
      <c r="S498" s="353"/>
      <c r="T498" s="353"/>
      <c r="U498" s="353"/>
      <c r="V498" s="353"/>
      <c r="W498" s="353"/>
      <c r="X498" s="353"/>
      <c r="Y498" s="353"/>
      <c r="Z498" s="353"/>
    </row>
    <row r="499" spans="1:26" x14ac:dyDescent="0.35">
      <c r="A499" s="373"/>
      <c r="B499" s="354"/>
      <c r="C499" s="353"/>
      <c r="D499" s="353"/>
      <c r="E499" s="355"/>
      <c r="F499" s="385"/>
      <c r="G499" s="353"/>
      <c r="H499" s="353"/>
      <c r="I499" s="353"/>
      <c r="J499" s="353"/>
      <c r="K499" s="353"/>
      <c r="L499" s="353"/>
      <c r="M499" s="353"/>
      <c r="N499" s="353"/>
      <c r="O499" s="353"/>
      <c r="P499" s="353"/>
      <c r="Q499" s="353"/>
      <c r="R499" s="353"/>
      <c r="S499" s="353"/>
      <c r="T499" s="353"/>
      <c r="U499" s="353"/>
      <c r="V499" s="353"/>
      <c r="W499" s="353"/>
      <c r="X499" s="353"/>
      <c r="Y499" s="353"/>
      <c r="Z499" s="353"/>
    </row>
    <row r="500" spans="1:26" x14ac:dyDescent="0.35">
      <c r="A500" s="373"/>
      <c r="B500" s="354"/>
      <c r="C500" s="353"/>
      <c r="D500" s="353"/>
      <c r="E500" s="355"/>
      <c r="F500" s="385"/>
      <c r="G500" s="353"/>
      <c r="H500" s="353"/>
      <c r="I500" s="353"/>
      <c r="J500" s="353"/>
      <c r="K500" s="353"/>
      <c r="L500" s="353"/>
      <c r="M500" s="353"/>
      <c r="N500" s="353"/>
      <c r="O500" s="353"/>
      <c r="P500" s="353"/>
      <c r="Q500" s="353"/>
      <c r="R500" s="353"/>
      <c r="S500" s="353"/>
      <c r="T500" s="353"/>
      <c r="U500" s="353"/>
      <c r="V500" s="353"/>
      <c r="W500" s="353"/>
      <c r="X500" s="353"/>
      <c r="Y500" s="353"/>
      <c r="Z500" s="353"/>
    </row>
    <row r="501" spans="1:26" x14ac:dyDescent="0.35">
      <c r="A501" s="373"/>
      <c r="B501" s="354"/>
      <c r="C501" s="353"/>
      <c r="D501" s="353"/>
      <c r="E501" s="355"/>
      <c r="F501" s="385"/>
      <c r="G501" s="353"/>
      <c r="H501" s="353"/>
      <c r="I501" s="353"/>
      <c r="J501" s="353"/>
      <c r="K501" s="353"/>
      <c r="L501" s="353"/>
      <c r="M501" s="353"/>
      <c r="N501" s="353"/>
      <c r="O501" s="353"/>
      <c r="P501" s="353"/>
      <c r="Q501" s="353"/>
      <c r="R501" s="353"/>
      <c r="S501" s="353"/>
      <c r="T501" s="353"/>
      <c r="U501" s="353"/>
      <c r="V501" s="353"/>
      <c r="W501" s="353"/>
      <c r="X501" s="353"/>
      <c r="Y501" s="353"/>
      <c r="Z501" s="353"/>
    </row>
    <row r="502" spans="1:26" x14ac:dyDescent="0.35">
      <c r="A502" s="373"/>
      <c r="B502" s="354"/>
      <c r="C502" s="353"/>
      <c r="D502" s="353"/>
      <c r="E502" s="355"/>
      <c r="F502" s="385"/>
      <c r="G502" s="353"/>
      <c r="H502" s="353"/>
      <c r="I502" s="353"/>
      <c r="J502" s="353"/>
      <c r="K502" s="353"/>
      <c r="L502" s="353"/>
      <c r="M502" s="353"/>
      <c r="N502" s="353"/>
      <c r="O502" s="353"/>
      <c r="P502" s="353"/>
      <c r="Q502" s="353"/>
      <c r="R502" s="353"/>
      <c r="S502" s="353"/>
      <c r="T502" s="353"/>
      <c r="U502" s="353"/>
      <c r="V502" s="353"/>
      <c r="W502" s="353"/>
      <c r="X502" s="353"/>
      <c r="Y502" s="353"/>
      <c r="Z502" s="353"/>
    </row>
    <row r="503" spans="1:26" x14ac:dyDescent="0.35">
      <c r="A503" s="373"/>
      <c r="B503" s="354"/>
      <c r="C503" s="353"/>
      <c r="D503" s="353"/>
      <c r="E503" s="355"/>
      <c r="F503" s="385"/>
      <c r="G503" s="353"/>
      <c r="H503" s="353"/>
      <c r="I503" s="353"/>
      <c r="J503" s="353"/>
      <c r="K503" s="353"/>
      <c r="L503" s="353"/>
      <c r="M503" s="353"/>
      <c r="N503" s="353"/>
      <c r="O503" s="353"/>
      <c r="P503" s="353"/>
      <c r="Q503" s="353"/>
      <c r="R503" s="353"/>
      <c r="S503" s="353"/>
      <c r="T503" s="353"/>
      <c r="U503" s="353"/>
      <c r="V503" s="353"/>
      <c r="W503" s="353"/>
      <c r="X503" s="353"/>
      <c r="Y503" s="353"/>
      <c r="Z503" s="353"/>
    </row>
    <row r="504" spans="1:26" x14ac:dyDescent="0.35">
      <c r="A504" s="373"/>
      <c r="B504" s="354"/>
      <c r="C504" s="353"/>
      <c r="D504" s="353"/>
      <c r="E504" s="355"/>
      <c r="F504" s="385"/>
      <c r="G504" s="353"/>
      <c r="H504" s="353"/>
      <c r="I504" s="353"/>
      <c r="J504" s="353"/>
      <c r="K504" s="353"/>
      <c r="L504" s="353"/>
      <c r="M504" s="353"/>
      <c r="N504" s="353"/>
      <c r="O504" s="353"/>
      <c r="P504" s="353"/>
      <c r="Q504" s="353"/>
      <c r="R504" s="353"/>
      <c r="S504" s="353"/>
      <c r="T504" s="353"/>
      <c r="U504" s="353"/>
      <c r="V504" s="353"/>
      <c r="W504" s="353"/>
      <c r="X504" s="353"/>
      <c r="Y504" s="353"/>
      <c r="Z504" s="353"/>
    </row>
    <row r="505" spans="1:26" x14ac:dyDescent="0.35">
      <c r="A505" s="373"/>
      <c r="B505" s="354"/>
      <c r="C505" s="353"/>
      <c r="D505" s="353"/>
      <c r="E505" s="355"/>
      <c r="F505" s="385"/>
      <c r="G505" s="353"/>
      <c r="H505" s="353"/>
      <c r="I505" s="353"/>
      <c r="J505" s="353"/>
      <c r="K505" s="353"/>
      <c r="L505" s="353"/>
      <c r="M505" s="353"/>
      <c r="N505" s="353"/>
      <c r="O505" s="353"/>
      <c r="P505" s="353"/>
      <c r="Q505" s="353"/>
      <c r="R505" s="353"/>
      <c r="S505" s="353"/>
      <c r="T505" s="353"/>
      <c r="U505" s="353"/>
      <c r="V505" s="353"/>
      <c r="W505" s="353"/>
      <c r="X505" s="353"/>
      <c r="Y505" s="353"/>
      <c r="Z505" s="353"/>
    </row>
    <row r="506" spans="1:26" x14ac:dyDescent="0.35">
      <c r="A506" s="373"/>
      <c r="B506" s="354"/>
      <c r="C506" s="353"/>
      <c r="D506" s="353"/>
      <c r="E506" s="355"/>
      <c r="F506" s="385"/>
      <c r="G506" s="353"/>
      <c r="H506" s="353"/>
      <c r="I506" s="353"/>
      <c r="J506" s="353"/>
      <c r="K506" s="353"/>
      <c r="L506" s="353"/>
      <c r="M506" s="353"/>
      <c r="N506" s="353"/>
      <c r="O506" s="353"/>
      <c r="P506" s="353"/>
      <c r="Q506" s="353"/>
      <c r="R506" s="353"/>
      <c r="S506" s="353"/>
      <c r="T506" s="353"/>
      <c r="U506" s="353"/>
      <c r="V506" s="353"/>
      <c r="W506" s="353"/>
      <c r="X506" s="353"/>
      <c r="Y506" s="353"/>
      <c r="Z506" s="353"/>
    </row>
    <row r="507" spans="1:26" x14ac:dyDescent="0.35">
      <c r="A507" s="373"/>
      <c r="B507" s="354"/>
      <c r="C507" s="353"/>
      <c r="D507" s="353"/>
      <c r="E507" s="355"/>
      <c r="F507" s="385"/>
      <c r="G507" s="353"/>
      <c r="H507" s="353"/>
      <c r="I507" s="353"/>
      <c r="J507" s="353"/>
      <c r="K507" s="353"/>
      <c r="L507" s="353"/>
      <c r="M507" s="353"/>
      <c r="N507" s="353"/>
      <c r="O507" s="353"/>
      <c r="P507" s="353"/>
      <c r="Q507" s="353"/>
      <c r="R507" s="353"/>
      <c r="S507" s="353"/>
      <c r="T507" s="353"/>
      <c r="U507" s="353"/>
      <c r="V507" s="353"/>
      <c r="W507" s="353"/>
      <c r="X507" s="353"/>
      <c r="Y507" s="353"/>
      <c r="Z507" s="353"/>
    </row>
    <row r="508" spans="1:26" x14ac:dyDescent="0.35">
      <c r="A508" s="373"/>
      <c r="B508" s="354"/>
      <c r="C508" s="353"/>
      <c r="D508" s="353"/>
      <c r="E508" s="355"/>
      <c r="F508" s="385"/>
      <c r="G508" s="353"/>
      <c r="H508" s="353"/>
      <c r="I508" s="353"/>
      <c r="J508" s="353"/>
      <c r="K508" s="353"/>
      <c r="L508" s="353"/>
      <c r="M508" s="353"/>
      <c r="N508" s="353"/>
      <c r="O508" s="353"/>
      <c r="P508" s="353"/>
      <c r="Q508" s="353"/>
      <c r="R508" s="353"/>
      <c r="S508" s="353"/>
      <c r="T508" s="353"/>
      <c r="U508" s="353"/>
      <c r="V508" s="353"/>
      <c r="W508" s="353"/>
      <c r="X508" s="353"/>
      <c r="Y508" s="353"/>
      <c r="Z508" s="353"/>
    </row>
    <row r="509" spans="1:26" x14ac:dyDescent="0.35">
      <c r="A509" s="373"/>
      <c r="B509" s="354"/>
      <c r="C509" s="353"/>
      <c r="D509" s="353"/>
      <c r="E509" s="355"/>
      <c r="F509" s="385"/>
      <c r="G509" s="353"/>
      <c r="H509" s="353"/>
      <c r="I509" s="353"/>
      <c r="J509" s="353"/>
      <c r="K509" s="353"/>
      <c r="L509" s="353"/>
      <c r="M509" s="353"/>
      <c r="N509" s="353"/>
      <c r="O509" s="353"/>
      <c r="P509" s="353"/>
      <c r="Q509" s="353"/>
      <c r="R509" s="353"/>
      <c r="S509" s="353"/>
      <c r="T509" s="353"/>
      <c r="U509" s="353"/>
      <c r="V509" s="353"/>
      <c r="W509" s="353"/>
      <c r="X509" s="353"/>
      <c r="Y509" s="353"/>
      <c r="Z509" s="353"/>
    </row>
    <row r="510" spans="1:26" x14ac:dyDescent="0.35">
      <c r="A510" s="373"/>
      <c r="B510" s="354"/>
      <c r="C510" s="353"/>
      <c r="D510" s="353"/>
      <c r="E510" s="355"/>
      <c r="F510" s="385"/>
      <c r="G510" s="353"/>
      <c r="H510" s="353"/>
      <c r="I510" s="353"/>
      <c r="J510" s="353"/>
      <c r="K510" s="353"/>
      <c r="L510" s="353"/>
      <c r="M510" s="353"/>
      <c r="N510" s="353"/>
      <c r="O510" s="353"/>
      <c r="P510" s="353"/>
      <c r="Q510" s="353"/>
      <c r="R510" s="353"/>
      <c r="S510" s="353"/>
      <c r="T510" s="353"/>
      <c r="U510" s="353"/>
      <c r="V510" s="353"/>
      <c r="W510" s="353"/>
      <c r="X510" s="353"/>
      <c r="Y510" s="353"/>
      <c r="Z510" s="353"/>
    </row>
    <row r="511" spans="1:26" x14ac:dyDescent="0.35">
      <c r="A511" s="373"/>
      <c r="B511" s="354"/>
      <c r="C511" s="353"/>
      <c r="D511" s="353"/>
      <c r="E511" s="355"/>
      <c r="F511" s="385"/>
      <c r="G511" s="353"/>
      <c r="H511" s="353"/>
      <c r="I511" s="353"/>
      <c r="J511" s="353"/>
      <c r="K511" s="353"/>
      <c r="L511" s="353"/>
      <c r="M511" s="353"/>
      <c r="N511" s="353"/>
      <c r="O511" s="353"/>
      <c r="P511" s="353"/>
      <c r="Q511" s="353"/>
      <c r="R511" s="353"/>
      <c r="S511" s="353"/>
      <c r="T511" s="353"/>
      <c r="U511" s="353"/>
      <c r="V511" s="353"/>
      <c r="W511" s="353"/>
      <c r="X511" s="353"/>
      <c r="Y511" s="353"/>
      <c r="Z511" s="353"/>
    </row>
    <row r="512" spans="1:26" x14ac:dyDescent="0.35">
      <c r="A512" s="373"/>
      <c r="B512" s="354"/>
      <c r="C512" s="353"/>
      <c r="D512" s="353"/>
      <c r="E512" s="355"/>
      <c r="F512" s="385"/>
      <c r="G512" s="353"/>
      <c r="H512" s="353"/>
      <c r="I512" s="353"/>
      <c r="J512" s="353"/>
      <c r="K512" s="353"/>
      <c r="L512" s="353"/>
      <c r="M512" s="353"/>
      <c r="N512" s="353"/>
      <c r="O512" s="353"/>
      <c r="P512" s="353"/>
      <c r="Q512" s="353"/>
      <c r="R512" s="353"/>
      <c r="S512" s="353"/>
      <c r="T512" s="353"/>
      <c r="U512" s="353"/>
      <c r="V512" s="353"/>
      <c r="W512" s="353"/>
      <c r="X512" s="353"/>
      <c r="Y512" s="353"/>
      <c r="Z512" s="353"/>
    </row>
    <row r="513" spans="1:26" x14ac:dyDescent="0.35">
      <c r="A513" s="373"/>
      <c r="B513" s="354"/>
      <c r="C513" s="353"/>
      <c r="D513" s="353"/>
      <c r="E513" s="355"/>
      <c r="F513" s="385"/>
      <c r="G513" s="353"/>
      <c r="H513" s="353"/>
      <c r="I513" s="353"/>
      <c r="J513" s="353"/>
      <c r="K513" s="353"/>
      <c r="L513" s="353"/>
      <c r="M513" s="353"/>
      <c r="N513" s="353"/>
      <c r="O513" s="353"/>
      <c r="P513" s="353"/>
      <c r="Q513" s="353"/>
      <c r="R513" s="353"/>
      <c r="S513" s="353"/>
      <c r="T513" s="353"/>
      <c r="U513" s="353"/>
      <c r="V513" s="353"/>
      <c r="W513" s="353"/>
      <c r="X513" s="353"/>
      <c r="Y513" s="353"/>
      <c r="Z513" s="353"/>
    </row>
    <row r="514" spans="1:26" x14ac:dyDescent="0.35">
      <c r="A514" s="373"/>
      <c r="B514" s="354"/>
      <c r="C514" s="353"/>
      <c r="D514" s="353"/>
      <c r="E514" s="355"/>
      <c r="F514" s="385"/>
      <c r="G514" s="353"/>
      <c r="H514" s="353"/>
      <c r="I514" s="353"/>
      <c r="J514" s="353"/>
      <c r="K514" s="353"/>
      <c r="L514" s="353"/>
      <c r="M514" s="353"/>
      <c r="N514" s="353"/>
      <c r="O514" s="353"/>
      <c r="P514" s="353"/>
      <c r="Q514" s="353"/>
      <c r="R514" s="353"/>
      <c r="S514" s="353"/>
      <c r="T514" s="353"/>
      <c r="U514" s="353"/>
      <c r="V514" s="353"/>
      <c r="W514" s="353"/>
      <c r="X514" s="353"/>
      <c r="Y514" s="353"/>
      <c r="Z514" s="353"/>
    </row>
    <row r="515" spans="1:26" x14ac:dyDescent="0.35">
      <c r="A515" s="373"/>
      <c r="B515" s="354"/>
      <c r="C515" s="353"/>
      <c r="D515" s="353"/>
      <c r="E515" s="355"/>
      <c r="F515" s="385"/>
      <c r="G515" s="353"/>
      <c r="H515" s="353"/>
      <c r="I515" s="353"/>
      <c r="J515" s="353"/>
      <c r="K515" s="353"/>
      <c r="L515" s="353"/>
      <c r="M515" s="353"/>
      <c r="N515" s="353"/>
      <c r="O515" s="353"/>
      <c r="P515" s="353"/>
      <c r="Q515" s="353"/>
      <c r="R515" s="353"/>
      <c r="S515" s="353"/>
      <c r="T515" s="353"/>
      <c r="U515" s="353"/>
      <c r="V515" s="353"/>
      <c r="W515" s="353"/>
      <c r="X515" s="353"/>
      <c r="Y515" s="353"/>
      <c r="Z515" s="353"/>
    </row>
    <row r="516" spans="1:26" x14ac:dyDescent="0.35">
      <c r="A516" s="373"/>
      <c r="B516" s="354"/>
      <c r="C516" s="353"/>
      <c r="D516" s="353"/>
      <c r="E516" s="355"/>
      <c r="F516" s="385"/>
      <c r="G516" s="353"/>
      <c r="H516" s="353"/>
      <c r="I516" s="353"/>
      <c r="J516" s="353"/>
      <c r="K516" s="353"/>
      <c r="L516" s="353"/>
      <c r="M516" s="353"/>
      <c r="N516" s="353"/>
      <c r="O516" s="353"/>
      <c r="P516" s="353"/>
      <c r="Q516" s="353"/>
      <c r="R516" s="353"/>
      <c r="S516" s="353"/>
      <c r="T516" s="353"/>
      <c r="U516" s="353"/>
      <c r="V516" s="353"/>
      <c r="W516" s="353"/>
      <c r="X516" s="353"/>
      <c r="Y516" s="353"/>
      <c r="Z516" s="353"/>
    </row>
    <row r="517" spans="1:26" x14ac:dyDescent="0.35">
      <c r="A517" s="373"/>
      <c r="B517" s="354"/>
      <c r="C517" s="353"/>
      <c r="D517" s="353"/>
      <c r="E517" s="355"/>
      <c r="F517" s="385"/>
      <c r="G517" s="353"/>
      <c r="H517" s="353"/>
      <c r="I517" s="353"/>
      <c r="J517" s="353"/>
      <c r="K517" s="353"/>
      <c r="L517" s="353"/>
      <c r="M517" s="353"/>
      <c r="N517" s="353"/>
      <c r="O517" s="353"/>
      <c r="P517" s="353"/>
      <c r="Q517" s="353"/>
      <c r="R517" s="353"/>
      <c r="S517" s="353"/>
      <c r="T517" s="353"/>
      <c r="U517" s="353"/>
      <c r="V517" s="353"/>
      <c r="W517" s="353"/>
      <c r="X517" s="353"/>
      <c r="Y517" s="353"/>
      <c r="Z517" s="353"/>
    </row>
    <row r="518" spans="1:26" x14ac:dyDescent="0.35">
      <c r="A518" s="373"/>
      <c r="B518" s="354"/>
      <c r="C518" s="353"/>
      <c r="D518" s="353"/>
      <c r="E518" s="355"/>
      <c r="F518" s="385"/>
      <c r="G518" s="353"/>
      <c r="H518" s="353"/>
      <c r="I518" s="353"/>
      <c r="J518" s="353"/>
      <c r="K518" s="353"/>
      <c r="L518" s="353"/>
      <c r="M518" s="353"/>
      <c r="N518" s="353"/>
      <c r="O518" s="353"/>
      <c r="P518" s="353"/>
      <c r="Q518" s="353"/>
      <c r="R518" s="353"/>
      <c r="S518" s="353"/>
      <c r="T518" s="353"/>
      <c r="U518" s="353"/>
      <c r="V518" s="353"/>
      <c r="W518" s="353"/>
      <c r="X518" s="353"/>
      <c r="Y518" s="353"/>
      <c r="Z518" s="353"/>
    </row>
    <row r="519" spans="1:26" x14ac:dyDescent="0.35">
      <c r="A519" s="373"/>
      <c r="B519" s="354"/>
      <c r="C519" s="353"/>
      <c r="D519" s="353"/>
      <c r="E519" s="355"/>
      <c r="F519" s="385"/>
      <c r="G519" s="353"/>
      <c r="H519" s="353"/>
      <c r="I519" s="353"/>
      <c r="J519" s="353"/>
      <c r="K519" s="353"/>
      <c r="L519" s="353"/>
      <c r="M519" s="353"/>
      <c r="N519" s="353"/>
      <c r="O519" s="353"/>
      <c r="P519" s="353"/>
      <c r="Q519" s="353"/>
      <c r="R519" s="353"/>
      <c r="S519" s="353"/>
      <c r="T519" s="353"/>
      <c r="U519" s="353"/>
      <c r="V519" s="353"/>
      <c r="W519" s="353"/>
      <c r="X519" s="353"/>
      <c r="Y519" s="353"/>
      <c r="Z519" s="353"/>
    </row>
    <row r="520" spans="1:26" x14ac:dyDescent="0.35">
      <c r="A520" s="373"/>
      <c r="B520" s="354"/>
      <c r="C520" s="353"/>
      <c r="D520" s="353"/>
      <c r="E520" s="355"/>
      <c r="F520" s="385"/>
      <c r="G520" s="353"/>
      <c r="H520" s="353"/>
      <c r="I520" s="353"/>
      <c r="J520" s="353"/>
      <c r="K520" s="353"/>
      <c r="L520" s="353"/>
      <c r="M520" s="353"/>
      <c r="N520" s="353"/>
      <c r="O520" s="353"/>
      <c r="P520" s="353"/>
      <c r="Q520" s="353"/>
      <c r="R520" s="353"/>
      <c r="S520" s="353"/>
      <c r="T520" s="353"/>
      <c r="U520" s="353"/>
      <c r="V520" s="353"/>
      <c r="W520" s="353"/>
      <c r="X520" s="353"/>
      <c r="Y520" s="353"/>
      <c r="Z520" s="353"/>
    </row>
    <row r="521" spans="1:26" x14ac:dyDescent="0.35">
      <c r="A521" s="373"/>
      <c r="B521" s="354"/>
      <c r="C521" s="353"/>
      <c r="D521" s="353"/>
      <c r="E521" s="355"/>
      <c r="F521" s="385"/>
      <c r="G521" s="353"/>
      <c r="H521" s="353"/>
      <c r="I521" s="353"/>
      <c r="J521" s="353"/>
      <c r="K521" s="353"/>
      <c r="L521" s="353"/>
      <c r="M521" s="353"/>
      <c r="N521" s="353"/>
      <c r="O521" s="353"/>
      <c r="P521" s="353"/>
      <c r="Q521" s="353"/>
      <c r="R521" s="353"/>
      <c r="S521" s="353"/>
      <c r="T521" s="353"/>
      <c r="U521" s="353"/>
      <c r="V521" s="353"/>
      <c r="W521" s="353"/>
      <c r="X521" s="353"/>
      <c r="Y521" s="353"/>
      <c r="Z521" s="353"/>
    </row>
    <row r="522" spans="1:26" x14ac:dyDescent="0.35">
      <c r="A522" s="373"/>
      <c r="B522" s="354"/>
      <c r="C522" s="353"/>
      <c r="D522" s="353"/>
      <c r="E522" s="355"/>
      <c r="F522" s="385"/>
      <c r="G522" s="353"/>
      <c r="H522" s="353"/>
      <c r="I522" s="353"/>
      <c r="J522" s="353"/>
      <c r="K522" s="353"/>
      <c r="L522" s="353"/>
      <c r="M522" s="353"/>
      <c r="N522" s="353"/>
      <c r="O522" s="353"/>
      <c r="P522" s="353"/>
      <c r="Q522" s="353"/>
      <c r="R522" s="353"/>
      <c r="S522" s="353"/>
      <c r="T522" s="353"/>
      <c r="U522" s="353"/>
      <c r="V522" s="353"/>
      <c r="W522" s="353"/>
      <c r="X522" s="353"/>
      <c r="Y522" s="353"/>
      <c r="Z522" s="353"/>
    </row>
    <row r="523" spans="1:26" x14ac:dyDescent="0.35">
      <c r="A523" s="373"/>
      <c r="B523" s="354"/>
      <c r="C523" s="353"/>
      <c r="D523" s="353"/>
      <c r="E523" s="355"/>
      <c r="F523" s="385"/>
      <c r="G523" s="353"/>
      <c r="H523" s="353"/>
      <c r="I523" s="353"/>
      <c r="J523" s="353"/>
      <c r="K523" s="353"/>
      <c r="L523" s="353"/>
      <c r="M523" s="353"/>
      <c r="N523" s="353"/>
      <c r="O523" s="353"/>
      <c r="P523" s="353"/>
      <c r="Q523" s="353"/>
      <c r="R523" s="353"/>
      <c r="S523" s="353"/>
      <c r="T523" s="353"/>
      <c r="U523" s="353"/>
      <c r="V523" s="353"/>
      <c r="W523" s="353"/>
      <c r="X523" s="353"/>
      <c r="Y523" s="353"/>
      <c r="Z523" s="353"/>
    </row>
    <row r="524" spans="1:26" x14ac:dyDescent="0.35">
      <c r="A524" s="373"/>
      <c r="B524" s="354"/>
      <c r="C524" s="353"/>
      <c r="D524" s="353"/>
      <c r="E524" s="355"/>
      <c r="F524" s="385"/>
      <c r="G524" s="353"/>
      <c r="H524" s="353"/>
      <c r="I524" s="353"/>
      <c r="J524" s="353"/>
      <c r="K524" s="353"/>
      <c r="L524" s="353"/>
      <c r="M524" s="353"/>
      <c r="N524" s="353"/>
      <c r="O524" s="353"/>
      <c r="P524" s="353"/>
      <c r="Q524" s="353"/>
      <c r="R524" s="353"/>
      <c r="S524" s="353"/>
      <c r="T524" s="353"/>
      <c r="U524" s="353"/>
      <c r="V524" s="353"/>
      <c r="W524" s="353"/>
      <c r="X524" s="353"/>
      <c r="Y524" s="353"/>
      <c r="Z524" s="353"/>
    </row>
    <row r="525" spans="1:26" x14ac:dyDescent="0.35">
      <c r="A525" s="373"/>
      <c r="B525" s="354"/>
      <c r="C525" s="353"/>
      <c r="D525" s="353"/>
      <c r="E525" s="355"/>
      <c r="F525" s="385"/>
      <c r="G525" s="353"/>
      <c r="H525" s="353"/>
      <c r="I525" s="353"/>
      <c r="J525" s="353"/>
      <c r="K525" s="353"/>
      <c r="L525" s="353"/>
      <c r="M525" s="353"/>
      <c r="N525" s="353"/>
      <c r="O525" s="353"/>
      <c r="P525" s="353"/>
      <c r="Q525" s="353"/>
      <c r="R525" s="353"/>
      <c r="S525" s="353"/>
      <c r="T525" s="353"/>
      <c r="U525" s="353"/>
      <c r="V525" s="353"/>
      <c r="W525" s="353"/>
      <c r="X525" s="353"/>
      <c r="Y525" s="353"/>
      <c r="Z525" s="353"/>
    </row>
    <row r="526" spans="1:26" x14ac:dyDescent="0.35">
      <c r="A526" s="373"/>
      <c r="B526" s="354"/>
      <c r="C526" s="353"/>
      <c r="D526" s="353"/>
      <c r="E526" s="355"/>
      <c r="F526" s="385"/>
      <c r="G526" s="353"/>
      <c r="H526" s="353"/>
      <c r="I526" s="353"/>
      <c r="J526" s="353"/>
      <c r="K526" s="353"/>
      <c r="L526" s="353"/>
      <c r="M526" s="353"/>
      <c r="N526" s="353"/>
      <c r="O526" s="353"/>
      <c r="P526" s="353"/>
      <c r="Q526" s="353"/>
      <c r="R526" s="353"/>
      <c r="S526" s="353"/>
      <c r="T526" s="353"/>
      <c r="U526" s="353"/>
      <c r="V526" s="353"/>
      <c r="W526" s="353"/>
      <c r="X526" s="353"/>
      <c r="Y526" s="353"/>
      <c r="Z526" s="353"/>
    </row>
    <row r="527" spans="1:26" x14ac:dyDescent="0.35">
      <c r="A527" s="373"/>
      <c r="B527" s="354"/>
      <c r="C527" s="353"/>
      <c r="D527" s="353"/>
      <c r="E527" s="355"/>
      <c r="F527" s="385"/>
      <c r="G527" s="353"/>
      <c r="H527" s="353"/>
      <c r="I527" s="353"/>
      <c r="J527" s="353"/>
      <c r="K527" s="353"/>
      <c r="L527" s="353"/>
      <c r="M527" s="353"/>
      <c r="N527" s="353"/>
      <c r="O527" s="353"/>
      <c r="P527" s="353"/>
      <c r="Q527" s="353"/>
      <c r="R527" s="353"/>
      <c r="S527" s="353"/>
      <c r="T527" s="353"/>
      <c r="U527" s="353"/>
      <c r="V527" s="353"/>
      <c r="W527" s="353"/>
      <c r="X527" s="353"/>
      <c r="Y527" s="353"/>
      <c r="Z527" s="353"/>
    </row>
    <row r="528" spans="1:26" x14ac:dyDescent="0.35">
      <c r="A528" s="373"/>
      <c r="B528" s="354"/>
      <c r="C528" s="353"/>
      <c r="D528" s="353"/>
      <c r="E528" s="355"/>
      <c r="F528" s="385"/>
      <c r="G528" s="353"/>
      <c r="H528" s="353"/>
      <c r="I528" s="353"/>
      <c r="J528" s="353"/>
      <c r="K528" s="353"/>
      <c r="L528" s="353"/>
      <c r="M528" s="353"/>
      <c r="N528" s="353"/>
      <c r="O528" s="353"/>
      <c r="P528" s="353"/>
      <c r="Q528" s="353"/>
      <c r="R528" s="353"/>
      <c r="S528" s="353"/>
      <c r="T528" s="353"/>
      <c r="U528" s="353"/>
      <c r="V528" s="353"/>
      <c r="W528" s="353"/>
      <c r="X528" s="353"/>
      <c r="Y528" s="353"/>
      <c r="Z528" s="353"/>
    </row>
    <row r="529" spans="1:26" x14ac:dyDescent="0.35">
      <c r="A529" s="373"/>
      <c r="B529" s="354"/>
      <c r="C529" s="353"/>
      <c r="D529" s="353"/>
      <c r="E529" s="355"/>
      <c r="F529" s="385"/>
      <c r="G529" s="353"/>
      <c r="H529" s="353"/>
      <c r="I529" s="353"/>
      <c r="J529" s="353"/>
      <c r="K529" s="353"/>
      <c r="L529" s="353"/>
      <c r="M529" s="353"/>
      <c r="N529" s="353"/>
      <c r="O529" s="353"/>
      <c r="P529" s="353"/>
      <c r="Q529" s="353"/>
      <c r="R529" s="353"/>
      <c r="S529" s="353"/>
      <c r="T529" s="353"/>
      <c r="U529" s="353"/>
      <c r="V529" s="353"/>
      <c r="W529" s="353"/>
      <c r="X529" s="353"/>
      <c r="Y529" s="353"/>
      <c r="Z529" s="353"/>
    </row>
    <row r="530" spans="1:26" x14ac:dyDescent="0.35">
      <c r="A530" s="373"/>
      <c r="B530" s="354"/>
      <c r="C530" s="353"/>
      <c r="D530" s="353"/>
      <c r="E530" s="355"/>
      <c r="F530" s="385"/>
      <c r="G530" s="353"/>
      <c r="H530" s="353"/>
      <c r="I530" s="353"/>
      <c r="J530" s="353"/>
      <c r="K530" s="353"/>
      <c r="L530" s="353"/>
      <c r="M530" s="353"/>
      <c r="N530" s="353"/>
      <c r="O530" s="353"/>
      <c r="P530" s="353"/>
      <c r="Q530" s="353"/>
      <c r="R530" s="353"/>
      <c r="S530" s="353"/>
      <c r="T530" s="353"/>
      <c r="U530" s="353"/>
      <c r="V530" s="353"/>
      <c r="W530" s="353"/>
      <c r="X530" s="353"/>
      <c r="Y530" s="353"/>
      <c r="Z530" s="353"/>
    </row>
    <row r="531" spans="1:26" x14ac:dyDescent="0.35">
      <c r="A531" s="373"/>
      <c r="B531" s="354"/>
      <c r="C531" s="353"/>
      <c r="D531" s="353"/>
      <c r="E531" s="355"/>
      <c r="F531" s="385"/>
      <c r="G531" s="353"/>
      <c r="H531" s="353"/>
      <c r="I531" s="353"/>
      <c r="J531" s="353"/>
      <c r="K531" s="353"/>
      <c r="L531" s="353"/>
      <c r="M531" s="353"/>
      <c r="N531" s="353"/>
      <c r="O531" s="353"/>
      <c r="P531" s="353"/>
      <c r="Q531" s="353"/>
      <c r="R531" s="353"/>
      <c r="S531" s="353"/>
      <c r="T531" s="353"/>
      <c r="U531" s="353"/>
      <c r="V531" s="353"/>
      <c r="W531" s="353"/>
      <c r="X531" s="353"/>
      <c r="Y531" s="353"/>
      <c r="Z531" s="353"/>
    </row>
    <row r="532" spans="1:26" x14ac:dyDescent="0.35">
      <c r="A532" s="373"/>
      <c r="B532" s="354"/>
      <c r="C532" s="353"/>
      <c r="D532" s="353"/>
      <c r="E532" s="355"/>
      <c r="F532" s="385"/>
      <c r="G532" s="353"/>
      <c r="H532" s="353"/>
      <c r="I532" s="353"/>
      <c r="J532" s="353"/>
      <c r="K532" s="353"/>
      <c r="L532" s="353"/>
      <c r="M532" s="353"/>
      <c r="N532" s="353"/>
      <c r="O532" s="353"/>
      <c r="P532" s="353"/>
      <c r="Q532" s="353"/>
      <c r="R532" s="353"/>
      <c r="S532" s="353"/>
      <c r="T532" s="353"/>
      <c r="U532" s="353"/>
      <c r="V532" s="353"/>
      <c r="W532" s="353"/>
      <c r="X532" s="353"/>
      <c r="Y532" s="353"/>
      <c r="Z532" s="353"/>
    </row>
    <row r="533" spans="1:26" x14ac:dyDescent="0.35">
      <c r="A533" s="373"/>
      <c r="B533" s="354"/>
      <c r="C533" s="353"/>
      <c r="D533" s="353"/>
      <c r="E533" s="355"/>
      <c r="F533" s="385"/>
      <c r="G533" s="353"/>
      <c r="H533" s="353"/>
      <c r="I533" s="353"/>
      <c r="J533" s="353"/>
      <c r="K533" s="353"/>
      <c r="L533" s="353"/>
      <c r="M533" s="353"/>
      <c r="N533" s="353"/>
      <c r="O533" s="353"/>
      <c r="P533" s="353"/>
      <c r="Q533" s="353"/>
      <c r="R533" s="353"/>
      <c r="S533" s="353"/>
      <c r="T533" s="353"/>
      <c r="U533" s="353"/>
      <c r="V533" s="353"/>
      <c r="W533" s="353"/>
      <c r="X533" s="353"/>
      <c r="Y533" s="353"/>
      <c r="Z533" s="353"/>
    </row>
    <row r="534" spans="1:26" x14ac:dyDescent="0.35">
      <c r="A534" s="373"/>
      <c r="B534" s="354"/>
      <c r="C534" s="353"/>
      <c r="D534" s="353"/>
      <c r="E534" s="355"/>
      <c r="F534" s="385"/>
      <c r="G534" s="353"/>
      <c r="H534" s="353"/>
      <c r="I534" s="353"/>
      <c r="J534" s="353"/>
      <c r="K534" s="353"/>
      <c r="L534" s="353"/>
      <c r="M534" s="353"/>
      <c r="N534" s="353"/>
      <c r="O534" s="353"/>
      <c r="P534" s="353"/>
      <c r="Q534" s="353"/>
      <c r="R534" s="353"/>
      <c r="S534" s="353"/>
      <c r="T534" s="353"/>
      <c r="U534" s="353"/>
      <c r="V534" s="353"/>
      <c r="W534" s="353"/>
      <c r="X534" s="353"/>
      <c r="Y534" s="353"/>
      <c r="Z534" s="353"/>
    </row>
    <row r="535" spans="1:26" x14ac:dyDescent="0.35">
      <c r="A535" s="373"/>
      <c r="B535" s="354"/>
      <c r="C535" s="353"/>
      <c r="D535" s="353"/>
      <c r="E535" s="355"/>
      <c r="F535" s="385"/>
      <c r="G535" s="353"/>
      <c r="H535" s="353"/>
      <c r="I535" s="353"/>
      <c r="J535" s="353"/>
      <c r="K535" s="353"/>
      <c r="L535" s="353"/>
      <c r="M535" s="353"/>
      <c r="N535" s="353"/>
      <c r="O535" s="353"/>
      <c r="P535" s="353"/>
      <c r="Q535" s="353"/>
      <c r="R535" s="353"/>
      <c r="S535" s="353"/>
      <c r="T535" s="353"/>
      <c r="U535" s="353"/>
      <c r="V535" s="353"/>
      <c r="W535" s="353"/>
      <c r="X535" s="353"/>
      <c r="Y535" s="353"/>
      <c r="Z535" s="353"/>
    </row>
    <row r="536" spans="1:26" x14ac:dyDescent="0.35">
      <c r="A536" s="373"/>
      <c r="B536" s="354"/>
      <c r="C536" s="353"/>
      <c r="D536" s="353"/>
      <c r="E536" s="355"/>
      <c r="F536" s="385"/>
      <c r="G536" s="353"/>
      <c r="H536" s="353"/>
      <c r="I536" s="353"/>
      <c r="J536" s="353"/>
      <c r="K536" s="353"/>
      <c r="L536" s="353"/>
      <c r="M536" s="353"/>
      <c r="N536" s="353"/>
      <c r="O536" s="353"/>
      <c r="P536" s="353"/>
      <c r="Q536" s="353"/>
      <c r="R536" s="353"/>
      <c r="S536" s="353"/>
      <c r="T536" s="353"/>
      <c r="U536" s="353"/>
      <c r="V536" s="353"/>
      <c r="W536" s="353"/>
      <c r="X536" s="353"/>
      <c r="Y536" s="353"/>
      <c r="Z536" s="353"/>
    </row>
    <row r="537" spans="1:26" x14ac:dyDescent="0.35">
      <c r="A537" s="373"/>
      <c r="B537" s="354"/>
      <c r="C537" s="353"/>
      <c r="D537" s="353"/>
      <c r="E537" s="355"/>
      <c r="F537" s="385"/>
      <c r="G537" s="353"/>
      <c r="H537" s="353"/>
      <c r="I537" s="353"/>
      <c r="J537" s="353"/>
      <c r="K537" s="353"/>
      <c r="L537" s="353"/>
      <c r="M537" s="353"/>
      <c r="N537" s="353"/>
      <c r="O537" s="353"/>
      <c r="P537" s="353"/>
      <c r="Q537" s="353"/>
      <c r="R537" s="353"/>
      <c r="S537" s="353"/>
      <c r="T537" s="353"/>
      <c r="U537" s="353"/>
      <c r="V537" s="353"/>
      <c r="W537" s="353"/>
      <c r="X537" s="353"/>
      <c r="Y537" s="353"/>
      <c r="Z537" s="353"/>
    </row>
    <row r="538" spans="1:26" x14ac:dyDescent="0.35">
      <c r="A538" s="373"/>
      <c r="B538" s="354"/>
      <c r="C538" s="353"/>
      <c r="D538" s="353"/>
      <c r="E538" s="355"/>
      <c r="F538" s="385"/>
      <c r="G538" s="353"/>
      <c r="H538" s="353"/>
      <c r="I538" s="353"/>
      <c r="J538" s="353"/>
      <c r="K538" s="353"/>
      <c r="L538" s="353"/>
      <c r="M538" s="353"/>
      <c r="N538" s="353"/>
      <c r="O538" s="353"/>
      <c r="P538" s="353"/>
      <c r="Q538" s="353"/>
      <c r="R538" s="353"/>
      <c r="S538" s="353"/>
      <c r="T538" s="353"/>
      <c r="U538" s="353"/>
      <c r="V538" s="353"/>
      <c r="W538" s="353"/>
      <c r="X538" s="353"/>
      <c r="Y538" s="353"/>
      <c r="Z538" s="353"/>
    </row>
    <row r="539" spans="1:26" x14ac:dyDescent="0.35">
      <c r="A539" s="373"/>
      <c r="B539" s="354"/>
      <c r="C539" s="353"/>
      <c r="D539" s="353"/>
      <c r="E539" s="355"/>
      <c r="F539" s="385"/>
      <c r="G539" s="353"/>
      <c r="H539" s="353"/>
      <c r="I539" s="353"/>
      <c r="J539" s="353"/>
      <c r="K539" s="353"/>
      <c r="L539" s="353"/>
      <c r="M539" s="353"/>
      <c r="N539" s="353"/>
      <c r="O539" s="353"/>
      <c r="P539" s="353"/>
      <c r="Q539" s="353"/>
      <c r="R539" s="353"/>
      <c r="S539" s="353"/>
      <c r="T539" s="353"/>
      <c r="U539" s="353"/>
      <c r="V539" s="353"/>
      <c r="W539" s="353"/>
      <c r="X539" s="353"/>
      <c r="Y539" s="353"/>
      <c r="Z539" s="353"/>
    </row>
    <row r="540" spans="1:26" x14ac:dyDescent="0.35">
      <c r="A540" s="373"/>
      <c r="B540" s="354"/>
      <c r="C540" s="353"/>
      <c r="D540" s="353"/>
      <c r="E540" s="355"/>
      <c r="F540" s="385"/>
      <c r="G540" s="353"/>
      <c r="H540" s="353"/>
      <c r="I540" s="353"/>
      <c r="J540" s="353"/>
      <c r="K540" s="353"/>
      <c r="L540" s="353"/>
      <c r="M540" s="353"/>
      <c r="N540" s="353"/>
      <c r="O540" s="353"/>
      <c r="P540" s="353"/>
      <c r="Q540" s="353"/>
      <c r="R540" s="353"/>
      <c r="S540" s="353"/>
      <c r="T540" s="353"/>
      <c r="U540" s="353"/>
      <c r="V540" s="353"/>
      <c r="W540" s="353"/>
      <c r="X540" s="353"/>
      <c r="Y540" s="353"/>
      <c r="Z540" s="353"/>
    </row>
    <row r="541" spans="1:26" x14ac:dyDescent="0.35">
      <c r="A541" s="373"/>
      <c r="B541" s="354"/>
      <c r="C541" s="353"/>
      <c r="D541" s="353"/>
      <c r="E541" s="355"/>
      <c r="F541" s="385"/>
      <c r="G541" s="353"/>
      <c r="H541" s="353"/>
      <c r="I541" s="353"/>
      <c r="J541" s="353"/>
      <c r="K541" s="353"/>
      <c r="L541" s="353"/>
      <c r="M541" s="353"/>
      <c r="N541" s="353"/>
      <c r="O541" s="353"/>
      <c r="P541" s="353"/>
      <c r="Q541" s="353"/>
      <c r="R541" s="353"/>
      <c r="S541" s="353"/>
      <c r="T541" s="353"/>
      <c r="U541" s="353"/>
      <c r="V541" s="353"/>
      <c r="W541" s="353"/>
      <c r="X541" s="353"/>
      <c r="Y541" s="353"/>
      <c r="Z541" s="353"/>
    </row>
    <row r="542" spans="1:26" x14ac:dyDescent="0.35">
      <c r="A542" s="373"/>
      <c r="B542" s="354"/>
      <c r="C542" s="353"/>
      <c r="D542" s="353"/>
      <c r="E542" s="355"/>
      <c r="F542" s="385"/>
      <c r="G542" s="353"/>
      <c r="H542" s="353"/>
      <c r="I542" s="353"/>
      <c r="J542" s="353"/>
      <c r="K542" s="353"/>
      <c r="L542" s="353"/>
      <c r="M542" s="353"/>
      <c r="N542" s="353"/>
      <c r="O542" s="353"/>
      <c r="P542" s="353"/>
      <c r="Q542" s="353"/>
      <c r="R542" s="353"/>
      <c r="S542" s="353"/>
      <c r="T542" s="353"/>
      <c r="U542" s="353"/>
      <c r="V542" s="353"/>
      <c r="W542" s="353"/>
      <c r="X542" s="353"/>
      <c r="Y542" s="353"/>
      <c r="Z542" s="353"/>
    </row>
    <row r="543" spans="1:26" x14ac:dyDescent="0.35">
      <c r="A543" s="373"/>
      <c r="B543" s="354"/>
      <c r="C543" s="353"/>
      <c r="D543" s="353"/>
      <c r="E543" s="355"/>
      <c r="F543" s="385"/>
      <c r="G543" s="353"/>
      <c r="H543" s="353"/>
      <c r="I543" s="353"/>
      <c r="J543" s="353"/>
      <c r="K543" s="353"/>
      <c r="L543" s="353"/>
      <c r="M543" s="353"/>
      <c r="N543" s="353"/>
      <c r="O543" s="353"/>
      <c r="P543" s="353"/>
      <c r="Q543" s="353"/>
      <c r="R543" s="353"/>
      <c r="S543" s="353"/>
      <c r="T543" s="353"/>
      <c r="U543" s="353"/>
      <c r="V543" s="353"/>
      <c r="W543" s="353"/>
      <c r="X543" s="353"/>
      <c r="Y543" s="353"/>
      <c r="Z543" s="353"/>
    </row>
    <row r="544" spans="1:26" x14ac:dyDescent="0.35">
      <c r="A544" s="373"/>
      <c r="B544" s="354"/>
      <c r="C544" s="353"/>
      <c r="D544" s="353"/>
      <c r="E544" s="355"/>
      <c r="F544" s="385"/>
      <c r="G544" s="353"/>
      <c r="H544" s="353"/>
      <c r="I544" s="353"/>
      <c r="J544" s="353"/>
      <c r="K544" s="353"/>
      <c r="L544" s="353"/>
      <c r="M544" s="353"/>
      <c r="N544" s="353"/>
      <c r="O544" s="353"/>
      <c r="P544" s="353"/>
      <c r="Q544" s="353"/>
      <c r="R544" s="353"/>
      <c r="S544" s="353"/>
      <c r="T544" s="353"/>
      <c r="U544" s="353"/>
      <c r="V544" s="353"/>
      <c r="W544" s="353"/>
      <c r="X544" s="353"/>
      <c r="Y544" s="353"/>
      <c r="Z544" s="353"/>
    </row>
    <row r="545" spans="1:26" x14ac:dyDescent="0.35">
      <c r="A545" s="373"/>
      <c r="B545" s="354"/>
      <c r="C545" s="353"/>
      <c r="D545" s="353"/>
      <c r="E545" s="355"/>
      <c r="F545" s="385"/>
      <c r="G545" s="353"/>
      <c r="H545" s="353"/>
      <c r="I545" s="353"/>
      <c r="J545" s="353"/>
      <c r="K545" s="353"/>
      <c r="L545" s="353"/>
      <c r="M545" s="353"/>
      <c r="N545" s="353"/>
      <c r="O545" s="353"/>
      <c r="P545" s="353"/>
      <c r="Q545" s="353"/>
      <c r="R545" s="353"/>
      <c r="S545" s="353"/>
      <c r="T545" s="353"/>
      <c r="U545" s="353"/>
      <c r="V545" s="353"/>
      <c r="W545" s="353"/>
      <c r="X545" s="353"/>
      <c r="Y545" s="353"/>
      <c r="Z545" s="353"/>
    </row>
    <row r="546" spans="1:26" x14ac:dyDescent="0.35">
      <c r="A546" s="373"/>
      <c r="B546" s="354"/>
      <c r="C546" s="353"/>
      <c r="D546" s="353"/>
      <c r="E546" s="355"/>
      <c r="F546" s="385"/>
      <c r="G546" s="353"/>
      <c r="H546" s="353"/>
      <c r="I546" s="353"/>
      <c r="J546" s="353"/>
      <c r="K546" s="353"/>
      <c r="L546" s="353"/>
      <c r="M546" s="353"/>
      <c r="N546" s="353"/>
      <c r="O546" s="353"/>
      <c r="P546" s="353"/>
      <c r="Q546" s="353"/>
      <c r="R546" s="353"/>
      <c r="S546" s="353"/>
      <c r="T546" s="353"/>
      <c r="U546" s="353"/>
      <c r="V546" s="353"/>
      <c r="W546" s="353"/>
      <c r="X546" s="353"/>
      <c r="Y546" s="353"/>
      <c r="Z546" s="353"/>
    </row>
    <row r="547" spans="1:26" x14ac:dyDescent="0.35">
      <c r="A547" s="373"/>
      <c r="B547" s="354"/>
      <c r="C547" s="353"/>
      <c r="D547" s="353"/>
      <c r="E547" s="355"/>
      <c r="F547" s="385"/>
      <c r="G547" s="353"/>
      <c r="H547" s="353"/>
      <c r="I547" s="353"/>
      <c r="J547" s="353"/>
      <c r="K547" s="353"/>
      <c r="L547" s="353"/>
      <c r="M547" s="353"/>
      <c r="N547" s="353"/>
      <c r="O547" s="353"/>
      <c r="P547" s="353"/>
      <c r="Q547" s="353"/>
      <c r="R547" s="353"/>
      <c r="S547" s="353"/>
      <c r="T547" s="353"/>
      <c r="U547" s="353"/>
      <c r="V547" s="353"/>
      <c r="W547" s="353"/>
      <c r="X547" s="353"/>
      <c r="Y547" s="353"/>
      <c r="Z547" s="353"/>
    </row>
    <row r="548" spans="1:26" x14ac:dyDescent="0.35">
      <c r="A548" s="373"/>
      <c r="B548" s="354"/>
      <c r="C548" s="353"/>
      <c r="D548" s="353"/>
      <c r="E548" s="355"/>
      <c r="F548" s="385"/>
      <c r="G548" s="353"/>
      <c r="H548" s="353"/>
      <c r="I548" s="353"/>
      <c r="J548" s="353"/>
      <c r="K548" s="353"/>
      <c r="L548" s="353"/>
      <c r="M548" s="353"/>
      <c r="N548" s="353"/>
      <c r="O548" s="353"/>
      <c r="P548" s="353"/>
      <c r="Q548" s="353"/>
      <c r="R548" s="353"/>
      <c r="S548" s="353"/>
      <c r="T548" s="353"/>
      <c r="U548" s="353"/>
      <c r="V548" s="353"/>
      <c r="W548" s="353"/>
      <c r="X548" s="353"/>
      <c r="Y548" s="353"/>
      <c r="Z548" s="353"/>
    </row>
    <row r="549" spans="1:26" x14ac:dyDescent="0.35">
      <c r="A549" s="373"/>
      <c r="B549" s="354"/>
      <c r="C549" s="353"/>
      <c r="D549" s="353"/>
      <c r="E549" s="355"/>
      <c r="F549" s="385"/>
      <c r="G549" s="353"/>
      <c r="H549" s="353"/>
      <c r="I549" s="353"/>
      <c r="J549" s="353"/>
      <c r="K549" s="353"/>
      <c r="L549" s="353"/>
      <c r="M549" s="353"/>
      <c r="N549" s="353"/>
      <c r="O549" s="353"/>
      <c r="P549" s="353"/>
      <c r="Q549" s="353"/>
      <c r="R549" s="353"/>
      <c r="S549" s="353"/>
      <c r="T549" s="353"/>
      <c r="U549" s="353"/>
      <c r="V549" s="353"/>
      <c r="W549" s="353"/>
      <c r="X549" s="353"/>
      <c r="Y549" s="353"/>
      <c r="Z549" s="353"/>
    </row>
    <row r="550" spans="1:26" x14ac:dyDescent="0.35">
      <c r="A550" s="373"/>
      <c r="B550" s="354"/>
      <c r="C550" s="353"/>
      <c r="D550" s="353"/>
      <c r="E550" s="355"/>
      <c r="F550" s="385"/>
      <c r="G550" s="353"/>
      <c r="H550" s="353"/>
      <c r="I550" s="353"/>
      <c r="J550" s="353"/>
      <c r="K550" s="353"/>
      <c r="L550" s="353"/>
      <c r="M550" s="353"/>
      <c r="N550" s="353"/>
      <c r="O550" s="353"/>
      <c r="P550" s="353"/>
      <c r="Q550" s="353"/>
      <c r="R550" s="353"/>
      <c r="S550" s="353"/>
      <c r="T550" s="353"/>
      <c r="U550" s="353"/>
      <c r="V550" s="353"/>
      <c r="W550" s="353"/>
      <c r="X550" s="353"/>
      <c r="Y550" s="353"/>
      <c r="Z550" s="353"/>
    </row>
    <row r="551" spans="1:26" x14ac:dyDescent="0.35">
      <c r="A551" s="373"/>
      <c r="B551" s="354"/>
      <c r="C551" s="353"/>
      <c r="D551" s="353"/>
      <c r="E551" s="355"/>
      <c r="F551" s="385"/>
      <c r="G551" s="353"/>
      <c r="H551" s="353"/>
      <c r="I551" s="353"/>
      <c r="J551" s="353"/>
      <c r="K551" s="353"/>
      <c r="L551" s="353"/>
      <c r="M551" s="353"/>
      <c r="N551" s="353"/>
      <c r="O551" s="353"/>
      <c r="P551" s="353"/>
      <c r="Q551" s="353"/>
      <c r="R551" s="353"/>
      <c r="S551" s="353"/>
      <c r="T551" s="353"/>
      <c r="U551" s="353"/>
      <c r="V551" s="353"/>
      <c r="W551" s="353"/>
      <c r="X551" s="353"/>
      <c r="Y551" s="353"/>
      <c r="Z551" s="353"/>
    </row>
    <row r="552" spans="1:26" x14ac:dyDescent="0.35">
      <c r="A552" s="373"/>
      <c r="B552" s="354"/>
      <c r="C552" s="353"/>
      <c r="D552" s="353"/>
      <c r="E552" s="355"/>
      <c r="F552" s="385"/>
      <c r="G552" s="353"/>
      <c r="H552" s="353"/>
      <c r="I552" s="353"/>
      <c r="J552" s="353"/>
      <c r="K552" s="353"/>
      <c r="L552" s="353"/>
      <c r="M552" s="353"/>
      <c r="N552" s="353"/>
      <c r="O552" s="353"/>
      <c r="P552" s="353"/>
      <c r="Q552" s="353"/>
      <c r="R552" s="353"/>
      <c r="S552" s="353"/>
      <c r="T552" s="353"/>
      <c r="U552" s="353"/>
      <c r="V552" s="353"/>
      <c r="W552" s="353"/>
      <c r="X552" s="353"/>
      <c r="Y552" s="353"/>
      <c r="Z552" s="353"/>
    </row>
    <row r="553" spans="1:26" x14ac:dyDescent="0.35">
      <c r="A553" s="373"/>
      <c r="B553" s="354"/>
      <c r="C553" s="353"/>
      <c r="D553" s="353"/>
      <c r="E553" s="355"/>
      <c r="F553" s="385"/>
      <c r="G553" s="353"/>
      <c r="H553" s="353"/>
      <c r="I553" s="353"/>
      <c r="J553" s="353"/>
      <c r="K553" s="353"/>
      <c r="L553" s="353"/>
      <c r="M553" s="353"/>
      <c r="N553" s="353"/>
      <c r="O553" s="353"/>
      <c r="P553" s="353"/>
      <c r="Q553" s="353"/>
      <c r="R553" s="353"/>
      <c r="S553" s="353"/>
      <c r="T553" s="353"/>
      <c r="U553" s="353"/>
      <c r="V553" s="353"/>
      <c r="W553" s="353"/>
      <c r="X553" s="353"/>
      <c r="Y553" s="353"/>
      <c r="Z553" s="353"/>
    </row>
    <row r="554" spans="1:26" x14ac:dyDescent="0.35">
      <c r="A554" s="373"/>
      <c r="B554" s="354"/>
      <c r="C554" s="353"/>
      <c r="D554" s="353"/>
      <c r="E554" s="355"/>
      <c r="F554" s="385"/>
      <c r="G554" s="353"/>
      <c r="H554" s="353"/>
      <c r="I554" s="353"/>
      <c r="J554" s="353"/>
      <c r="K554" s="353"/>
      <c r="L554" s="353"/>
      <c r="M554" s="353"/>
      <c r="N554" s="353"/>
      <c r="O554" s="353"/>
      <c r="P554" s="353"/>
      <c r="Q554" s="353"/>
      <c r="R554" s="353"/>
      <c r="S554" s="353"/>
      <c r="T554" s="353"/>
      <c r="U554" s="353"/>
      <c r="V554" s="353"/>
      <c r="W554" s="353"/>
      <c r="X554" s="353"/>
      <c r="Y554" s="353"/>
      <c r="Z554" s="353"/>
    </row>
    <row r="555" spans="1:26" x14ac:dyDescent="0.35">
      <c r="A555" s="373"/>
      <c r="B555" s="354"/>
      <c r="C555" s="353"/>
      <c r="D555" s="353"/>
      <c r="E555" s="355"/>
      <c r="F555" s="385"/>
      <c r="G555" s="353"/>
      <c r="H555" s="353"/>
      <c r="I555" s="353"/>
      <c r="J555" s="353"/>
      <c r="K555" s="353"/>
      <c r="L555" s="353"/>
      <c r="M555" s="353"/>
      <c r="N555" s="353"/>
      <c r="O555" s="353"/>
      <c r="P555" s="353"/>
      <c r="Q555" s="353"/>
      <c r="R555" s="353"/>
      <c r="S555" s="353"/>
      <c r="T555" s="353"/>
      <c r="U555" s="353"/>
      <c r="V555" s="353"/>
      <c r="W555" s="353"/>
      <c r="X555" s="353"/>
      <c r="Y555" s="353"/>
      <c r="Z555" s="353"/>
    </row>
    <row r="556" spans="1:26" x14ac:dyDescent="0.35">
      <c r="A556" s="373"/>
      <c r="B556" s="354"/>
      <c r="C556" s="353"/>
      <c r="D556" s="353"/>
      <c r="E556" s="355"/>
      <c r="F556" s="385"/>
      <c r="G556" s="353"/>
      <c r="H556" s="353"/>
      <c r="I556" s="353"/>
      <c r="J556" s="353"/>
      <c r="K556" s="353"/>
      <c r="L556" s="353"/>
      <c r="M556" s="353"/>
      <c r="N556" s="353"/>
      <c r="O556" s="353"/>
      <c r="P556" s="353"/>
      <c r="Q556" s="353"/>
      <c r="R556" s="353"/>
      <c r="S556" s="353"/>
      <c r="T556" s="353"/>
      <c r="U556" s="353"/>
      <c r="V556" s="353"/>
      <c r="W556" s="353"/>
      <c r="X556" s="353"/>
      <c r="Y556" s="353"/>
      <c r="Z556" s="353"/>
    </row>
    <row r="557" spans="1:26" x14ac:dyDescent="0.35">
      <c r="A557" s="373"/>
      <c r="B557" s="354"/>
      <c r="C557" s="353"/>
      <c r="D557" s="353"/>
      <c r="E557" s="355"/>
      <c r="F557" s="385"/>
      <c r="G557" s="353"/>
      <c r="H557" s="353"/>
      <c r="I557" s="353"/>
      <c r="J557" s="353"/>
      <c r="K557" s="353"/>
      <c r="L557" s="353"/>
      <c r="M557" s="353"/>
      <c r="N557" s="353"/>
      <c r="O557" s="353"/>
      <c r="P557" s="353"/>
      <c r="Q557" s="353"/>
      <c r="R557" s="353"/>
      <c r="S557" s="353"/>
      <c r="T557" s="353"/>
      <c r="U557" s="353"/>
      <c r="V557" s="353"/>
      <c r="W557" s="353"/>
      <c r="X557" s="353"/>
      <c r="Y557" s="353"/>
      <c r="Z557" s="353"/>
    </row>
    <row r="558" spans="1:26" x14ac:dyDescent="0.35">
      <c r="A558" s="373"/>
      <c r="B558" s="354"/>
      <c r="C558" s="353"/>
      <c r="D558" s="353"/>
      <c r="E558" s="355"/>
      <c r="F558" s="385"/>
      <c r="G558" s="353"/>
      <c r="H558" s="353"/>
      <c r="I558" s="353"/>
      <c r="J558" s="353"/>
      <c r="K558" s="353"/>
      <c r="L558" s="353"/>
      <c r="M558" s="353"/>
      <c r="N558" s="353"/>
      <c r="O558" s="353"/>
      <c r="P558" s="353"/>
      <c r="Q558" s="353"/>
      <c r="R558" s="353"/>
      <c r="S558" s="353"/>
      <c r="T558" s="353"/>
      <c r="U558" s="353"/>
      <c r="V558" s="353"/>
      <c r="W558" s="353"/>
      <c r="X558" s="353"/>
      <c r="Y558" s="353"/>
      <c r="Z558" s="353"/>
    </row>
    <row r="559" spans="1:26" x14ac:dyDescent="0.35">
      <c r="A559" s="373"/>
      <c r="B559" s="354"/>
      <c r="C559" s="353"/>
      <c r="D559" s="353"/>
      <c r="E559" s="355"/>
      <c r="F559" s="385"/>
      <c r="G559" s="353"/>
      <c r="H559" s="353"/>
      <c r="I559" s="353"/>
      <c r="J559" s="353"/>
      <c r="K559" s="353"/>
      <c r="L559" s="353"/>
      <c r="M559" s="353"/>
      <c r="N559" s="353"/>
      <c r="O559" s="353"/>
      <c r="P559" s="353"/>
      <c r="Q559" s="353"/>
      <c r="R559" s="353"/>
      <c r="S559" s="353"/>
      <c r="T559" s="353"/>
      <c r="U559" s="353"/>
      <c r="V559" s="353"/>
      <c r="W559" s="353"/>
      <c r="X559" s="353"/>
      <c r="Y559" s="353"/>
      <c r="Z559" s="353"/>
    </row>
    <row r="560" spans="1:26" x14ac:dyDescent="0.35">
      <c r="A560" s="373"/>
      <c r="B560" s="354"/>
      <c r="C560" s="353"/>
      <c r="D560" s="353"/>
      <c r="E560" s="355"/>
      <c r="F560" s="385"/>
      <c r="G560" s="353"/>
      <c r="H560" s="353"/>
      <c r="I560" s="353"/>
      <c r="J560" s="353"/>
      <c r="K560" s="353"/>
      <c r="L560" s="353"/>
      <c r="M560" s="353"/>
      <c r="N560" s="353"/>
      <c r="O560" s="353"/>
      <c r="P560" s="353"/>
      <c r="Q560" s="353"/>
      <c r="R560" s="353"/>
      <c r="S560" s="353"/>
      <c r="T560" s="353"/>
      <c r="U560" s="353"/>
      <c r="V560" s="353"/>
      <c r="W560" s="353"/>
      <c r="X560" s="353"/>
      <c r="Y560" s="353"/>
      <c r="Z560" s="353"/>
    </row>
    <row r="561" spans="1:26" x14ac:dyDescent="0.35">
      <c r="A561" s="373"/>
      <c r="B561" s="354"/>
      <c r="C561" s="353"/>
      <c r="D561" s="353"/>
      <c r="E561" s="355"/>
      <c r="F561" s="385"/>
      <c r="G561" s="353"/>
      <c r="H561" s="353"/>
      <c r="I561" s="353"/>
      <c r="J561" s="353"/>
      <c r="K561" s="353"/>
      <c r="L561" s="353"/>
      <c r="M561" s="353"/>
      <c r="N561" s="353"/>
      <c r="O561" s="353"/>
      <c r="P561" s="353"/>
      <c r="Q561" s="353"/>
      <c r="R561" s="353"/>
      <c r="S561" s="353"/>
      <c r="T561" s="353"/>
      <c r="U561" s="353"/>
      <c r="V561" s="353"/>
      <c r="W561" s="353"/>
      <c r="X561" s="353"/>
      <c r="Y561" s="353"/>
      <c r="Z561" s="353"/>
    </row>
    <row r="562" spans="1:26" x14ac:dyDescent="0.35">
      <c r="A562" s="373"/>
      <c r="B562" s="354"/>
      <c r="C562" s="353"/>
      <c r="D562" s="353"/>
      <c r="E562" s="355"/>
      <c r="F562" s="385"/>
      <c r="G562" s="353"/>
      <c r="H562" s="353"/>
      <c r="I562" s="353"/>
      <c r="J562" s="353"/>
      <c r="K562" s="353"/>
      <c r="L562" s="353"/>
      <c r="M562" s="353"/>
      <c r="N562" s="353"/>
      <c r="O562" s="353"/>
      <c r="P562" s="353"/>
      <c r="Q562" s="353"/>
      <c r="R562" s="353"/>
      <c r="S562" s="353"/>
      <c r="T562" s="353"/>
      <c r="U562" s="353"/>
      <c r="V562" s="353"/>
      <c r="W562" s="353"/>
      <c r="X562" s="353"/>
      <c r="Y562" s="353"/>
      <c r="Z562" s="353"/>
    </row>
    <row r="563" spans="1:26" x14ac:dyDescent="0.35">
      <c r="A563" s="373"/>
      <c r="B563" s="354"/>
      <c r="C563" s="353"/>
      <c r="D563" s="353"/>
      <c r="E563" s="355"/>
      <c r="F563" s="385"/>
      <c r="G563" s="353"/>
      <c r="H563" s="353"/>
      <c r="I563" s="353"/>
      <c r="J563" s="353"/>
      <c r="K563" s="353"/>
      <c r="L563" s="353"/>
      <c r="M563" s="353"/>
      <c r="N563" s="353"/>
      <c r="O563" s="353"/>
      <c r="P563" s="353"/>
      <c r="Q563" s="353"/>
      <c r="R563" s="353"/>
      <c r="S563" s="353"/>
      <c r="T563" s="353"/>
      <c r="U563" s="353"/>
      <c r="V563" s="353"/>
      <c r="W563" s="353"/>
      <c r="X563" s="353"/>
      <c r="Y563" s="353"/>
      <c r="Z563" s="353"/>
    </row>
    <row r="564" spans="1:26" x14ac:dyDescent="0.35">
      <c r="A564" s="373"/>
      <c r="B564" s="354"/>
      <c r="C564" s="353"/>
      <c r="D564" s="353"/>
      <c r="E564" s="355"/>
      <c r="F564" s="385"/>
      <c r="G564" s="353"/>
      <c r="H564" s="353"/>
      <c r="I564" s="353"/>
      <c r="J564" s="353"/>
      <c r="K564" s="353"/>
      <c r="L564" s="353"/>
      <c r="M564" s="353"/>
      <c r="N564" s="353"/>
      <c r="O564" s="353"/>
      <c r="P564" s="353"/>
      <c r="Q564" s="353"/>
      <c r="R564" s="353"/>
      <c r="S564" s="353"/>
      <c r="T564" s="353"/>
      <c r="U564" s="353"/>
      <c r="V564" s="353"/>
      <c r="W564" s="353"/>
      <c r="X564" s="353"/>
      <c r="Y564" s="353"/>
      <c r="Z564" s="353"/>
    </row>
    <row r="565" spans="1:26" x14ac:dyDescent="0.35">
      <c r="A565" s="373"/>
      <c r="B565" s="354"/>
      <c r="C565" s="353"/>
      <c r="D565" s="353"/>
      <c r="E565" s="355"/>
      <c r="F565" s="385"/>
      <c r="G565" s="353"/>
      <c r="H565" s="353"/>
      <c r="I565" s="353"/>
      <c r="J565" s="353"/>
      <c r="K565" s="353"/>
      <c r="L565" s="353"/>
      <c r="M565" s="353"/>
      <c r="N565" s="353"/>
      <c r="O565" s="353"/>
      <c r="P565" s="353"/>
      <c r="Q565" s="353"/>
      <c r="R565" s="353"/>
      <c r="S565" s="353"/>
      <c r="T565" s="353"/>
      <c r="U565" s="353"/>
      <c r="V565" s="353"/>
      <c r="W565" s="353"/>
      <c r="X565" s="353"/>
      <c r="Y565" s="353"/>
      <c r="Z565" s="353"/>
    </row>
    <row r="566" spans="1:26" x14ac:dyDescent="0.35">
      <c r="A566" s="373"/>
      <c r="B566" s="354"/>
      <c r="C566" s="353"/>
      <c r="D566" s="353"/>
      <c r="E566" s="355"/>
      <c r="F566" s="385"/>
      <c r="G566" s="353"/>
      <c r="H566" s="353"/>
      <c r="I566" s="353"/>
      <c r="J566" s="353"/>
      <c r="K566" s="353"/>
      <c r="L566" s="353"/>
      <c r="M566" s="353"/>
      <c r="N566" s="353"/>
      <c r="O566" s="353"/>
      <c r="P566" s="353"/>
      <c r="Q566" s="353"/>
      <c r="R566" s="353"/>
      <c r="S566" s="353"/>
      <c r="T566" s="353"/>
      <c r="U566" s="353"/>
      <c r="V566" s="353"/>
      <c r="W566" s="353"/>
      <c r="X566" s="353"/>
      <c r="Y566" s="353"/>
      <c r="Z566" s="353"/>
    </row>
    <row r="567" spans="1:26" x14ac:dyDescent="0.35">
      <c r="A567" s="373"/>
      <c r="B567" s="354"/>
      <c r="C567" s="353"/>
      <c r="D567" s="353"/>
      <c r="E567" s="355"/>
      <c r="F567" s="385"/>
      <c r="G567" s="353"/>
      <c r="H567" s="353"/>
      <c r="I567" s="353"/>
      <c r="J567" s="353"/>
      <c r="K567" s="353"/>
      <c r="L567" s="353"/>
      <c r="M567" s="353"/>
      <c r="N567" s="353"/>
      <c r="O567" s="353"/>
      <c r="P567" s="353"/>
      <c r="Q567" s="353"/>
      <c r="R567" s="353"/>
      <c r="S567" s="353"/>
      <c r="T567" s="353"/>
      <c r="U567" s="353"/>
      <c r="V567" s="353"/>
      <c r="W567" s="353"/>
      <c r="X567" s="353"/>
      <c r="Y567" s="353"/>
      <c r="Z567" s="353"/>
    </row>
    <row r="568" spans="1:26" x14ac:dyDescent="0.35">
      <c r="A568" s="373"/>
      <c r="B568" s="354"/>
      <c r="C568" s="353"/>
      <c r="D568" s="353"/>
      <c r="E568" s="355"/>
      <c r="F568" s="385"/>
      <c r="G568" s="353"/>
      <c r="H568" s="353"/>
      <c r="I568" s="353"/>
      <c r="J568" s="353"/>
      <c r="K568" s="353"/>
      <c r="L568" s="353"/>
      <c r="M568" s="353"/>
      <c r="N568" s="353"/>
      <c r="O568" s="353"/>
      <c r="P568" s="353"/>
      <c r="Q568" s="353"/>
      <c r="R568" s="353"/>
      <c r="S568" s="353"/>
      <c r="T568" s="353"/>
      <c r="U568" s="353"/>
      <c r="V568" s="353"/>
      <c r="W568" s="353"/>
      <c r="X568" s="353"/>
      <c r="Y568" s="353"/>
      <c r="Z568" s="353"/>
    </row>
    <row r="569" spans="1:26" x14ac:dyDescent="0.35">
      <c r="A569" s="373"/>
      <c r="B569" s="354"/>
      <c r="C569" s="353"/>
      <c r="D569" s="353"/>
      <c r="E569" s="355"/>
      <c r="F569" s="385"/>
      <c r="G569" s="353"/>
      <c r="H569" s="353"/>
      <c r="I569" s="353"/>
      <c r="J569" s="353"/>
      <c r="K569" s="353"/>
      <c r="L569" s="353"/>
      <c r="M569" s="353"/>
      <c r="N569" s="353"/>
      <c r="O569" s="353"/>
      <c r="P569" s="353"/>
      <c r="Q569" s="353"/>
      <c r="R569" s="353"/>
      <c r="S569" s="353"/>
      <c r="T569" s="353"/>
      <c r="U569" s="353"/>
      <c r="V569" s="353"/>
      <c r="W569" s="353"/>
      <c r="X569" s="353"/>
      <c r="Y569" s="353"/>
      <c r="Z569" s="353"/>
    </row>
    <row r="570" spans="1:26" x14ac:dyDescent="0.35">
      <c r="A570" s="373"/>
      <c r="B570" s="354"/>
      <c r="C570" s="353"/>
      <c r="D570" s="353"/>
      <c r="E570" s="355"/>
      <c r="F570" s="385"/>
      <c r="G570" s="353"/>
      <c r="H570" s="353"/>
      <c r="I570" s="353"/>
      <c r="J570" s="353"/>
      <c r="K570" s="353"/>
      <c r="L570" s="353"/>
      <c r="M570" s="353"/>
      <c r="N570" s="353"/>
      <c r="O570" s="353"/>
      <c r="P570" s="353"/>
      <c r="Q570" s="353"/>
      <c r="R570" s="353"/>
      <c r="S570" s="353"/>
      <c r="T570" s="353"/>
      <c r="U570" s="353"/>
      <c r="V570" s="353"/>
      <c r="W570" s="353"/>
      <c r="X570" s="353"/>
      <c r="Y570" s="353"/>
      <c r="Z570" s="353"/>
    </row>
    <row r="571" spans="1:26" x14ac:dyDescent="0.35">
      <c r="A571" s="373"/>
      <c r="B571" s="354"/>
      <c r="C571" s="353"/>
      <c r="D571" s="353"/>
      <c r="E571" s="355"/>
      <c r="F571" s="385"/>
      <c r="G571" s="353"/>
      <c r="H571" s="353"/>
      <c r="I571" s="353"/>
      <c r="J571" s="353"/>
      <c r="K571" s="353"/>
      <c r="L571" s="353"/>
      <c r="M571" s="353"/>
      <c r="N571" s="353"/>
      <c r="O571" s="353"/>
      <c r="P571" s="353"/>
      <c r="Q571" s="353"/>
      <c r="R571" s="353"/>
      <c r="S571" s="353"/>
      <c r="T571" s="353"/>
      <c r="U571" s="353"/>
      <c r="V571" s="353"/>
      <c r="W571" s="353"/>
      <c r="X571" s="353"/>
      <c r="Y571" s="353"/>
      <c r="Z571" s="353"/>
    </row>
    <row r="572" spans="1:26" x14ac:dyDescent="0.35">
      <c r="A572" s="373"/>
      <c r="B572" s="354"/>
      <c r="C572" s="353"/>
      <c r="D572" s="353"/>
      <c r="E572" s="355"/>
      <c r="F572" s="385"/>
      <c r="G572" s="353"/>
      <c r="H572" s="353"/>
      <c r="I572" s="353"/>
      <c r="J572" s="353"/>
      <c r="K572" s="353"/>
      <c r="L572" s="353"/>
      <c r="M572" s="353"/>
      <c r="N572" s="353"/>
      <c r="O572" s="353"/>
      <c r="P572" s="353"/>
      <c r="Q572" s="353"/>
      <c r="R572" s="353"/>
      <c r="S572" s="353"/>
      <c r="T572" s="353"/>
      <c r="U572" s="353"/>
      <c r="V572" s="353"/>
      <c r="W572" s="353"/>
      <c r="X572" s="353"/>
      <c r="Y572" s="353"/>
      <c r="Z572" s="353"/>
    </row>
    <row r="573" spans="1:26" x14ac:dyDescent="0.35">
      <c r="A573" s="373"/>
      <c r="B573" s="354"/>
      <c r="C573" s="353"/>
      <c r="D573" s="353"/>
      <c r="E573" s="355"/>
      <c r="F573" s="385"/>
      <c r="G573" s="353"/>
      <c r="H573" s="353"/>
      <c r="I573" s="353"/>
      <c r="J573" s="353"/>
      <c r="K573" s="353"/>
      <c r="L573" s="353"/>
      <c r="M573" s="353"/>
      <c r="N573" s="353"/>
      <c r="O573" s="353"/>
      <c r="P573" s="353"/>
      <c r="Q573" s="353"/>
      <c r="R573" s="353"/>
      <c r="S573" s="353"/>
      <c r="T573" s="353"/>
      <c r="U573" s="353"/>
      <c r="V573" s="353"/>
      <c r="W573" s="353"/>
      <c r="X573" s="353"/>
      <c r="Y573" s="353"/>
      <c r="Z573" s="353"/>
    </row>
    <row r="574" spans="1:26" x14ac:dyDescent="0.35">
      <c r="A574" s="373"/>
      <c r="B574" s="354"/>
      <c r="C574" s="353"/>
      <c r="D574" s="353"/>
      <c r="E574" s="355"/>
      <c r="F574" s="385"/>
      <c r="G574" s="353"/>
      <c r="H574" s="353"/>
      <c r="I574" s="353"/>
      <c r="J574" s="353"/>
      <c r="K574" s="353"/>
      <c r="L574" s="353"/>
      <c r="M574" s="353"/>
      <c r="N574" s="353"/>
      <c r="O574" s="353"/>
      <c r="P574" s="353"/>
      <c r="Q574" s="353"/>
      <c r="R574" s="353"/>
      <c r="S574" s="353"/>
      <c r="T574" s="353"/>
      <c r="U574" s="353"/>
      <c r="V574" s="353"/>
      <c r="W574" s="353"/>
      <c r="X574" s="353"/>
      <c r="Y574" s="353"/>
      <c r="Z574" s="353"/>
    </row>
    <row r="575" spans="1:26" x14ac:dyDescent="0.35">
      <c r="A575" s="373"/>
      <c r="B575" s="354"/>
      <c r="C575" s="353"/>
      <c r="D575" s="353"/>
      <c r="E575" s="355"/>
      <c r="F575" s="385"/>
      <c r="G575" s="353"/>
      <c r="H575" s="353"/>
      <c r="I575" s="353"/>
      <c r="J575" s="353"/>
      <c r="K575" s="353"/>
      <c r="L575" s="353"/>
      <c r="M575" s="353"/>
      <c r="N575" s="353"/>
      <c r="O575" s="353"/>
      <c r="P575" s="353"/>
      <c r="Q575" s="353"/>
      <c r="R575" s="353"/>
      <c r="S575" s="353"/>
      <c r="T575" s="353"/>
      <c r="U575" s="353"/>
      <c r="V575" s="353"/>
      <c r="W575" s="353"/>
      <c r="X575" s="353"/>
      <c r="Y575" s="353"/>
      <c r="Z575" s="353"/>
    </row>
    <row r="576" spans="1:26" x14ac:dyDescent="0.35">
      <c r="A576" s="373"/>
      <c r="B576" s="354"/>
      <c r="C576" s="353"/>
      <c r="D576" s="353"/>
      <c r="E576" s="355"/>
      <c r="F576" s="385"/>
      <c r="G576" s="353"/>
      <c r="H576" s="353"/>
      <c r="I576" s="353"/>
      <c r="J576" s="353"/>
      <c r="K576" s="353"/>
      <c r="L576" s="353"/>
      <c r="M576" s="353"/>
      <c r="N576" s="353"/>
      <c r="O576" s="353"/>
      <c r="P576" s="353"/>
      <c r="Q576" s="353"/>
      <c r="R576" s="353"/>
      <c r="S576" s="353"/>
      <c r="T576" s="353"/>
      <c r="U576" s="353"/>
      <c r="V576" s="353"/>
      <c r="W576" s="353"/>
      <c r="X576" s="353"/>
      <c r="Y576" s="353"/>
      <c r="Z576" s="353"/>
    </row>
    <row r="577" spans="1:26" x14ac:dyDescent="0.35">
      <c r="A577" s="373"/>
      <c r="B577" s="354"/>
      <c r="C577" s="353"/>
      <c r="D577" s="353"/>
      <c r="E577" s="355"/>
      <c r="F577" s="385"/>
      <c r="G577" s="353"/>
      <c r="H577" s="353"/>
      <c r="I577" s="353"/>
      <c r="J577" s="353"/>
      <c r="K577" s="353"/>
      <c r="L577" s="353"/>
      <c r="M577" s="353"/>
      <c r="N577" s="353"/>
      <c r="O577" s="353"/>
      <c r="P577" s="353"/>
      <c r="Q577" s="353"/>
      <c r="R577" s="353"/>
      <c r="S577" s="353"/>
      <c r="T577" s="353"/>
      <c r="U577" s="353"/>
      <c r="V577" s="353"/>
      <c r="W577" s="353"/>
      <c r="X577" s="353"/>
      <c r="Y577" s="353"/>
      <c r="Z577" s="353"/>
    </row>
    <row r="578" spans="1:26" x14ac:dyDescent="0.35">
      <c r="A578" s="373"/>
      <c r="B578" s="354"/>
      <c r="C578" s="353"/>
      <c r="D578" s="353"/>
      <c r="E578" s="355"/>
      <c r="F578" s="385"/>
      <c r="G578" s="353"/>
      <c r="H578" s="353"/>
      <c r="I578" s="353"/>
      <c r="J578" s="353"/>
      <c r="K578" s="353"/>
      <c r="L578" s="353"/>
      <c r="M578" s="353"/>
      <c r="N578" s="353"/>
      <c r="O578" s="353"/>
      <c r="P578" s="353"/>
      <c r="Q578" s="353"/>
      <c r="R578" s="353"/>
      <c r="S578" s="353"/>
      <c r="T578" s="353"/>
      <c r="U578" s="353"/>
      <c r="V578" s="353"/>
      <c r="W578" s="353"/>
      <c r="X578" s="353"/>
      <c r="Y578" s="353"/>
      <c r="Z578" s="353"/>
    </row>
    <row r="579" spans="1:26" x14ac:dyDescent="0.35">
      <c r="A579" s="373"/>
      <c r="B579" s="354"/>
      <c r="C579" s="353"/>
      <c r="D579" s="353"/>
      <c r="E579" s="355"/>
      <c r="F579" s="385"/>
      <c r="G579" s="353"/>
      <c r="H579" s="353"/>
      <c r="I579" s="353"/>
      <c r="J579" s="353"/>
      <c r="K579" s="353"/>
      <c r="L579" s="353"/>
      <c r="M579" s="353"/>
      <c r="N579" s="353"/>
      <c r="O579" s="353"/>
      <c r="P579" s="353"/>
      <c r="Q579" s="353"/>
      <c r="R579" s="353"/>
      <c r="S579" s="353"/>
      <c r="T579" s="353"/>
      <c r="U579" s="353"/>
      <c r="V579" s="353"/>
      <c r="W579" s="353"/>
      <c r="X579" s="353"/>
      <c r="Y579" s="353"/>
      <c r="Z579" s="353"/>
    </row>
    <row r="580" spans="1:26" x14ac:dyDescent="0.35">
      <c r="A580" s="373"/>
      <c r="B580" s="354"/>
      <c r="C580" s="353"/>
      <c r="D580" s="353"/>
      <c r="E580" s="355"/>
      <c r="F580" s="385"/>
      <c r="G580" s="353"/>
      <c r="H580" s="353"/>
      <c r="I580" s="353"/>
      <c r="J580" s="353"/>
      <c r="K580" s="353"/>
      <c r="L580" s="353"/>
      <c r="M580" s="353"/>
      <c r="N580" s="353"/>
      <c r="O580" s="353"/>
      <c r="P580" s="353"/>
      <c r="Q580" s="353"/>
      <c r="R580" s="353"/>
      <c r="S580" s="353"/>
      <c r="T580" s="353"/>
      <c r="U580" s="353"/>
      <c r="V580" s="353"/>
      <c r="W580" s="353"/>
      <c r="X580" s="353"/>
      <c r="Y580" s="353"/>
      <c r="Z580" s="353"/>
    </row>
    <row r="581" spans="1:26" x14ac:dyDescent="0.35">
      <c r="A581" s="373"/>
      <c r="B581" s="354"/>
      <c r="C581" s="353"/>
      <c r="D581" s="353"/>
      <c r="E581" s="355"/>
      <c r="F581" s="385"/>
      <c r="G581" s="353"/>
      <c r="H581" s="353"/>
      <c r="I581" s="353"/>
      <c r="J581" s="353"/>
      <c r="K581" s="353"/>
      <c r="L581" s="353"/>
      <c r="M581" s="353"/>
      <c r="N581" s="353"/>
      <c r="O581" s="353"/>
      <c r="P581" s="353"/>
      <c r="Q581" s="353"/>
      <c r="R581" s="353"/>
      <c r="S581" s="353"/>
      <c r="T581" s="353"/>
      <c r="U581" s="353"/>
      <c r="V581" s="353"/>
      <c r="W581" s="353"/>
      <c r="X581" s="353"/>
      <c r="Y581" s="353"/>
      <c r="Z581" s="353"/>
    </row>
    <row r="582" spans="1:26" x14ac:dyDescent="0.35">
      <c r="A582" s="373"/>
      <c r="B582" s="354"/>
      <c r="C582" s="353"/>
      <c r="D582" s="353"/>
      <c r="E582" s="355"/>
      <c r="F582" s="385"/>
      <c r="G582" s="353"/>
      <c r="H582" s="353"/>
      <c r="I582" s="353"/>
      <c r="J582" s="353"/>
      <c r="K582" s="353"/>
      <c r="L582" s="353"/>
      <c r="M582" s="353"/>
      <c r="N582" s="353"/>
      <c r="O582" s="353"/>
      <c r="P582" s="353"/>
      <c r="Q582" s="353"/>
      <c r="R582" s="353"/>
      <c r="S582" s="353"/>
      <c r="T582" s="353"/>
      <c r="U582" s="353"/>
      <c r="V582" s="353"/>
      <c r="W582" s="353"/>
      <c r="X582" s="353"/>
      <c r="Y582" s="353"/>
      <c r="Z582" s="353"/>
    </row>
    <row r="583" spans="1:26" x14ac:dyDescent="0.35">
      <c r="A583" s="373"/>
      <c r="B583" s="354"/>
      <c r="C583" s="353"/>
      <c r="D583" s="353"/>
      <c r="E583" s="355"/>
      <c r="F583" s="385"/>
      <c r="G583" s="353"/>
      <c r="H583" s="353"/>
      <c r="I583" s="353"/>
      <c r="J583" s="353"/>
      <c r="K583" s="353"/>
      <c r="L583" s="353"/>
      <c r="M583" s="353"/>
      <c r="N583" s="353"/>
      <c r="O583" s="353"/>
      <c r="P583" s="353"/>
      <c r="Q583" s="353"/>
      <c r="R583" s="353"/>
      <c r="S583" s="353"/>
      <c r="T583" s="353"/>
      <c r="U583" s="353"/>
      <c r="V583" s="353"/>
      <c r="W583" s="353"/>
      <c r="X583" s="353"/>
      <c r="Y583" s="353"/>
      <c r="Z583" s="353"/>
    </row>
    <row r="584" spans="1:26" x14ac:dyDescent="0.35">
      <c r="A584" s="373"/>
      <c r="B584" s="354"/>
      <c r="C584" s="353"/>
      <c r="D584" s="353"/>
      <c r="E584" s="355"/>
      <c r="F584" s="385"/>
      <c r="G584" s="353"/>
      <c r="H584" s="353"/>
      <c r="I584" s="353"/>
      <c r="J584" s="353"/>
      <c r="K584" s="353"/>
      <c r="L584" s="353"/>
      <c r="M584" s="353"/>
      <c r="N584" s="353"/>
      <c r="O584" s="353"/>
      <c r="P584" s="353"/>
      <c r="Q584" s="353"/>
      <c r="R584" s="353"/>
      <c r="S584" s="353"/>
      <c r="T584" s="353"/>
      <c r="U584" s="353"/>
      <c r="V584" s="353"/>
      <c r="W584" s="353"/>
      <c r="X584" s="353"/>
      <c r="Y584" s="353"/>
      <c r="Z584" s="353"/>
    </row>
    <row r="585" spans="1:26" x14ac:dyDescent="0.35">
      <c r="A585" s="373"/>
      <c r="B585" s="354"/>
      <c r="C585" s="353"/>
      <c r="D585" s="353"/>
      <c r="E585" s="355"/>
      <c r="F585" s="385"/>
      <c r="G585" s="353"/>
      <c r="H585" s="353"/>
      <c r="I585" s="353"/>
      <c r="J585" s="353"/>
      <c r="K585" s="353"/>
      <c r="L585" s="353"/>
      <c r="M585" s="353"/>
      <c r="N585" s="353"/>
      <c r="O585" s="353"/>
      <c r="P585" s="353"/>
      <c r="Q585" s="353"/>
      <c r="R585" s="353"/>
      <c r="S585" s="353"/>
      <c r="T585" s="353"/>
      <c r="U585" s="353"/>
      <c r="V585" s="353"/>
      <c r="W585" s="353"/>
      <c r="X585" s="353"/>
      <c r="Y585" s="353"/>
      <c r="Z585" s="353"/>
    </row>
    <row r="586" spans="1:26" x14ac:dyDescent="0.35">
      <c r="A586" s="373"/>
      <c r="B586" s="354"/>
      <c r="C586" s="353"/>
      <c r="D586" s="353"/>
      <c r="E586" s="355"/>
      <c r="F586" s="385"/>
      <c r="G586" s="353"/>
      <c r="H586" s="353"/>
      <c r="I586" s="353"/>
      <c r="J586" s="353"/>
      <c r="K586" s="353"/>
      <c r="L586" s="353"/>
      <c r="M586" s="353"/>
      <c r="N586" s="353"/>
      <c r="O586" s="353"/>
      <c r="P586" s="353"/>
      <c r="Q586" s="353"/>
      <c r="R586" s="353"/>
      <c r="S586" s="353"/>
      <c r="T586" s="353"/>
      <c r="U586" s="353"/>
      <c r="V586" s="353"/>
      <c r="W586" s="353"/>
      <c r="X586" s="353"/>
      <c r="Y586" s="353"/>
      <c r="Z586" s="353"/>
    </row>
    <row r="587" spans="1:26" x14ac:dyDescent="0.35">
      <c r="A587" s="373"/>
      <c r="B587" s="354"/>
      <c r="C587" s="353"/>
      <c r="D587" s="353"/>
      <c r="E587" s="355"/>
      <c r="F587" s="385"/>
      <c r="G587" s="353"/>
      <c r="H587" s="353"/>
      <c r="I587" s="353"/>
      <c r="J587" s="353"/>
      <c r="K587" s="353"/>
      <c r="L587" s="353"/>
      <c r="M587" s="353"/>
      <c r="N587" s="353"/>
      <c r="O587" s="353"/>
      <c r="P587" s="353"/>
      <c r="Q587" s="353"/>
      <c r="R587" s="353"/>
      <c r="S587" s="353"/>
      <c r="T587" s="353"/>
      <c r="U587" s="353"/>
      <c r="V587" s="353"/>
      <c r="W587" s="353"/>
      <c r="X587" s="353"/>
      <c r="Y587" s="353"/>
      <c r="Z587" s="353"/>
    </row>
    <row r="588" spans="1:26" x14ac:dyDescent="0.35">
      <c r="A588" s="373"/>
      <c r="B588" s="354"/>
      <c r="C588" s="353"/>
      <c r="D588" s="353"/>
      <c r="E588" s="355"/>
      <c r="F588" s="385"/>
      <c r="G588" s="353"/>
      <c r="H588" s="353"/>
      <c r="I588" s="353"/>
      <c r="J588" s="353"/>
      <c r="K588" s="353"/>
      <c r="L588" s="353"/>
      <c r="M588" s="353"/>
      <c r="N588" s="353"/>
      <c r="O588" s="353"/>
      <c r="P588" s="353"/>
      <c r="Q588" s="353"/>
      <c r="R588" s="353"/>
      <c r="S588" s="353"/>
      <c r="T588" s="353"/>
      <c r="U588" s="353"/>
      <c r="V588" s="353"/>
      <c r="W588" s="353"/>
      <c r="X588" s="353"/>
      <c r="Y588" s="353"/>
      <c r="Z588" s="353"/>
    </row>
    <row r="589" spans="1:26" x14ac:dyDescent="0.35">
      <c r="A589" s="373"/>
      <c r="B589" s="354"/>
      <c r="C589" s="353"/>
      <c r="D589" s="353"/>
      <c r="E589" s="355"/>
      <c r="F589" s="385"/>
      <c r="G589" s="353"/>
      <c r="H589" s="353"/>
      <c r="I589" s="353"/>
      <c r="J589" s="353"/>
      <c r="K589" s="353"/>
      <c r="L589" s="353"/>
      <c r="M589" s="353"/>
      <c r="N589" s="353"/>
      <c r="O589" s="353"/>
      <c r="P589" s="353"/>
      <c r="Q589" s="353"/>
      <c r="R589" s="353"/>
      <c r="S589" s="353"/>
      <c r="T589" s="353"/>
      <c r="U589" s="353"/>
      <c r="V589" s="353"/>
      <c r="W589" s="353"/>
      <c r="X589" s="353"/>
      <c r="Y589" s="353"/>
      <c r="Z589" s="353"/>
    </row>
    <row r="590" spans="1:26" x14ac:dyDescent="0.35">
      <c r="A590" s="373"/>
      <c r="B590" s="354"/>
      <c r="C590" s="353"/>
      <c r="D590" s="353"/>
      <c r="E590" s="355"/>
      <c r="F590" s="385"/>
      <c r="G590" s="353"/>
      <c r="H590" s="353"/>
      <c r="I590" s="353"/>
      <c r="J590" s="353"/>
      <c r="K590" s="353"/>
      <c r="L590" s="353"/>
      <c r="M590" s="353"/>
      <c r="N590" s="353"/>
      <c r="O590" s="353"/>
      <c r="P590" s="353"/>
      <c r="Q590" s="353"/>
      <c r="R590" s="353"/>
      <c r="S590" s="353"/>
      <c r="T590" s="353"/>
      <c r="U590" s="353"/>
      <c r="V590" s="353"/>
      <c r="W590" s="353"/>
      <c r="X590" s="353"/>
      <c r="Y590" s="353"/>
      <c r="Z590" s="353"/>
    </row>
    <row r="591" spans="1:26" x14ac:dyDescent="0.35">
      <c r="A591" s="373"/>
      <c r="B591" s="354"/>
      <c r="C591" s="353"/>
      <c r="D591" s="353"/>
      <c r="E591" s="355"/>
      <c r="F591" s="385"/>
      <c r="G591" s="353"/>
      <c r="H591" s="353"/>
      <c r="I591" s="353"/>
      <c r="J591" s="353"/>
      <c r="K591" s="353"/>
      <c r="L591" s="353"/>
      <c r="M591" s="353"/>
      <c r="N591" s="353"/>
      <c r="O591" s="353"/>
      <c r="P591" s="353"/>
      <c r="Q591" s="353"/>
      <c r="R591" s="353"/>
      <c r="S591" s="353"/>
      <c r="T591" s="353"/>
      <c r="U591" s="353"/>
      <c r="V591" s="353"/>
      <c r="W591" s="353"/>
      <c r="X591" s="353"/>
      <c r="Y591" s="353"/>
      <c r="Z591" s="353"/>
    </row>
    <row r="592" spans="1:26" x14ac:dyDescent="0.35">
      <c r="A592" s="373"/>
      <c r="B592" s="354"/>
      <c r="C592" s="353"/>
      <c r="D592" s="353"/>
      <c r="E592" s="355"/>
      <c r="F592" s="385"/>
      <c r="G592" s="353"/>
      <c r="H592" s="353"/>
      <c r="I592" s="353"/>
      <c r="J592" s="353"/>
      <c r="K592" s="353"/>
      <c r="L592" s="353"/>
      <c r="M592" s="353"/>
      <c r="N592" s="353"/>
      <c r="O592" s="353"/>
      <c r="P592" s="353"/>
      <c r="Q592" s="353"/>
      <c r="R592" s="353"/>
      <c r="S592" s="353"/>
      <c r="T592" s="353"/>
      <c r="U592" s="353"/>
      <c r="V592" s="353"/>
      <c r="W592" s="353"/>
      <c r="X592" s="353"/>
      <c r="Y592" s="353"/>
      <c r="Z592" s="353"/>
    </row>
    <row r="593" spans="1:26" x14ac:dyDescent="0.35">
      <c r="A593" s="373"/>
      <c r="B593" s="354"/>
      <c r="C593" s="353"/>
      <c r="D593" s="353"/>
      <c r="E593" s="355"/>
      <c r="F593" s="385"/>
      <c r="G593" s="353"/>
      <c r="H593" s="353"/>
      <c r="I593" s="353"/>
      <c r="J593" s="353"/>
      <c r="K593" s="353"/>
      <c r="L593" s="353"/>
      <c r="M593" s="353"/>
      <c r="N593" s="353"/>
      <c r="O593" s="353"/>
      <c r="P593" s="353"/>
      <c r="Q593" s="353"/>
      <c r="R593" s="353"/>
      <c r="S593" s="353"/>
      <c r="T593" s="353"/>
      <c r="U593" s="353"/>
      <c r="V593" s="353"/>
      <c r="W593" s="353"/>
      <c r="X593" s="353"/>
      <c r="Y593" s="353"/>
      <c r="Z593" s="353"/>
    </row>
    <row r="594" spans="1:26" x14ac:dyDescent="0.35">
      <c r="A594" s="373"/>
      <c r="B594" s="354"/>
      <c r="C594" s="353"/>
      <c r="D594" s="353"/>
      <c r="E594" s="355"/>
      <c r="F594" s="385"/>
      <c r="G594" s="353"/>
      <c r="H594" s="353"/>
      <c r="I594" s="353"/>
      <c r="J594" s="353"/>
      <c r="K594" s="353"/>
      <c r="L594" s="353"/>
      <c r="M594" s="353"/>
      <c r="N594" s="353"/>
      <c r="O594" s="353"/>
      <c r="P594" s="353"/>
      <c r="Q594" s="353"/>
      <c r="R594" s="353"/>
      <c r="S594" s="353"/>
      <c r="T594" s="353"/>
      <c r="U594" s="353"/>
      <c r="V594" s="353"/>
      <c r="W594" s="353"/>
      <c r="X594" s="353"/>
      <c r="Y594" s="353"/>
      <c r="Z594" s="353"/>
    </row>
    <row r="595" spans="1:26" x14ac:dyDescent="0.35">
      <c r="A595" s="373"/>
      <c r="B595" s="354"/>
      <c r="C595" s="353"/>
      <c r="D595" s="353"/>
      <c r="E595" s="355"/>
      <c r="F595" s="385"/>
      <c r="G595" s="353"/>
      <c r="H595" s="353"/>
      <c r="I595" s="353"/>
      <c r="J595" s="353"/>
      <c r="K595" s="353"/>
      <c r="L595" s="353"/>
      <c r="M595" s="353"/>
      <c r="N595" s="353"/>
      <c r="O595" s="353"/>
      <c r="P595" s="353"/>
      <c r="Q595" s="353"/>
      <c r="R595" s="353"/>
      <c r="S595" s="353"/>
      <c r="T595" s="353"/>
      <c r="U595" s="353"/>
      <c r="V595" s="353"/>
      <c r="W595" s="353"/>
      <c r="X595" s="353"/>
      <c r="Y595" s="353"/>
      <c r="Z595" s="353"/>
    </row>
    <row r="596" spans="1:26" x14ac:dyDescent="0.35">
      <c r="A596" s="373"/>
      <c r="B596" s="354"/>
      <c r="C596" s="353"/>
      <c r="D596" s="353"/>
      <c r="E596" s="355"/>
      <c r="F596" s="385"/>
      <c r="G596" s="353"/>
      <c r="H596" s="353"/>
      <c r="I596" s="353"/>
      <c r="J596" s="353"/>
      <c r="K596" s="353"/>
      <c r="L596" s="353"/>
      <c r="M596" s="353"/>
      <c r="N596" s="353"/>
      <c r="O596" s="353"/>
      <c r="P596" s="353"/>
      <c r="Q596" s="353"/>
      <c r="R596" s="353"/>
      <c r="S596" s="353"/>
      <c r="T596" s="353"/>
      <c r="U596" s="353"/>
      <c r="V596" s="353"/>
      <c r="W596" s="353"/>
      <c r="X596" s="353"/>
      <c r="Y596" s="353"/>
      <c r="Z596" s="353"/>
    </row>
    <row r="597" spans="1:26" x14ac:dyDescent="0.35">
      <c r="A597" s="373"/>
      <c r="B597" s="354"/>
      <c r="C597" s="353"/>
      <c r="D597" s="353"/>
      <c r="E597" s="355"/>
      <c r="F597" s="385"/>
      <c r="G597" s="353"/>
      <c r="H597" s="353"/>
      <c r="I597" s="353"/>
      <c r="J597" s="353"/>
      <c r="K597" s="353"/>
      <c r="L597" s="353"/>
      <c r="M597" s="353"/>
      <c r="N597" s="353"/>
      <c r="O597" s="353"/>
      <c r="P597" s="353"/>
      <c r="Q597" s="353"/>
      <c r="R597" s="353"/>
      <c r="S597" s="353"/>
      <c r="T597" s="353"/>
      <c r="U597" s="353"/>
      <c r="V597" s="353"/>
      <c r="W597" s="353"/>
      <c r="X597" s="353"/>
      <c r="Y597" s="353"/>
      <c r="Z597" s="353"/>
    </row>
    <row r="598" spans="1:26" x14ac:dyDescent="0.35">
      <c r="A598" s="373"/>
      <c r="B598" s="354"/>
      <c r="C598" s="353"/>
      <c r="D598" s="353"/>
      <c r="E598" s="355"/>
      <c r="F598" s="385"/>
      <c r="G598" s="353"/>
      <c r="H598" s="353"/>
      <c r="I598" s="353"/>
      <c r="J598" s="353"/>
      <c r="K598" s="353"/>
      <c r="L598" s="353"/>
      <c r="M598" s="353"/>
      <c r="N598" s="353"/>
      <c r="O598" s="353"/>
      <c r="P598" s="353"/>
      <c r="Q598" s="353"/>
      <c r="R598" s="353"/>
      <c r="S598" s="353"/>
      <c r="T598" s="353"/>
      <c r="U598" s="353"/>
      <c r="V598" s="353"/>
      <c r="W598" s="353"/>
      <c r="X598" s="353"/>
      <c r="Y598" s="353"/>
      <c r="Z598" s="353"/>
    </row>
    <row r="599" spans="1:26" x14ac:dyDescent="0.35">
      <c r="A599" s="373"/>
      <c r="B599" s="354"/>
      <c r="C599" s="353"/>
      <c r="D599" s="353"/>
      <c r="E599" s="355"/>
      <c r="F599" s="385"/>
      <c r="G599" s="353"/>
      <c r="H599" s="353"/>
      <c r="I599" s="353"/>
      <c r="J599" s="353"/>
      <c r="K599" s="353"/>
      <c r="L599" s="353"/>
      <c r="M599" s="353"/>
      <c r="N599" s="353"/>
      <c r="O599" s="353"/>
      <c r="P599" s="353"/>
      <c r="Q599" s="353"/>
      <c r="R599" s="353"/>
      <c r="S599" s="353"/>
      <c r="T599" s="353"/>
      <c r="U599" s="353"/>
      <c r="V599" s="353"/>
      <c r="W599" s="353"/>
      <c r="X599" s="353"/>
      <c r="Y599" s="353"/>
      <c r="Z599" s="353"/>
    </row>
    <row r="600" spans="1:26" x14ac:dyDescent="0.35">
      <c r="A600" s="373"/>
      <c r="B600" s="354"/>
      <c r="C600" s="353"/>
      <c r="D600" s="353"/>
      <c r="E600" s="355"/>
      <c r="F600" s="385"/>
      <c r="G600" s="353"/>
      <c r="H600" s="353"/>
      <c r="I600" s="353"/>
      <c r="J600" s="353"/>
      <c r="K600" s="353"/>
      <c r="L600" s="353"/>
      <c r="M600" s="353"/>
      <c r="N600" s="353"/>
      <c r="O600" s="353"/>
      <c r="P600" s="353"/>
      <c r="Q600" s="353"/>
      <c r="R600" s="353"/>
      <c r="S600" s="353"/>
      <c r="T600" s="353"/>
      <c r="U600" s="353"/>
      <c r="V600" s="353"/>
      <c r="W600" s="353"/>
      <c r="X600" s="353"/>
      <c r="Y600" s="353"/>
      <c r="Z600" s="353"/>
    </row>
    <row r="601" spans="1:26" x14ac:dyDescent="0.35">
      <c r="A601" s="373"/>
      <c r="B601" s="354"/>
      <c r="C601" s="353"/>
      <c r="D601" s="353"/>
      <c r="E601" s="355"/>
      <c r="F601" s="385"/>
      <c r="G601" s="353"/>
      <c r="H601" s="353"/>
      <c r="I601" s="353"/>
      <c r="J601" s="353"/>
      <c r="K601" s="353"/>
      <c r="L601" s="353"/>
      <c r="M601" s="353"/>
      <c r="N601" s="353"/>
      <c r="O601" s="353"/>
      <c r="P601" s="353"/>
      <c r="Q601" s="353"/>
      <c r="R601" s="353"/>
      <c r="S601" s="353"/>
      <c r="T601" s="353"/>
      <c r="U601" s="353"/>
      <c r="V601" s="353"/>
      <c r="W601" s="353"/>
      <c r="X601" s="353"/>
      <c r="Y601" s="353"/>
      <c r="Z601" s="353"/>
    </row>
    <row r="602" spans="1:26" x14ac:dyDescent="0.35">
      <c r="A602" s="373"/>
      <c r="B602" s="354"/>
      <c r="C602" s="353"/>
      <c r="D602" s="353"/>
      <c r="E602" s="355"/>
      <c r="F602" s="385"/>
      <c r="G602" s="353"/>
      <c r="H602" s="353"/>
      <c r="I602" s="353"/>
      <c r="J602" s="353"/>
      <c r="K602" s="353"/>
      <c r="L602" s="353"/>
      <c r="M602" s="353"/>
      <c r="N602" s="353"/>
      <c r="O602" s="353"/>
      <c r="P602" s="353"/>
      <c r="Q602" s="353"/>
      <c r="R602" s="353"/>
      <c r="S602" s="353"/>
      <c r="T602" s="353"/>
      <c r="U602" s="353"/>
      <c r="V602" s="353"/>
      <c r="W602" s="353"/>
      <c r="X602" s="353"/>
      <c r="Y602" s="353"/>
      <c r="Z602" s="353"/>
    </row>
    <row r="603" spans="1:26" x14ac:dyDescent="0.35">
      <c r="A603" s="373"/>
      <c r="B603" s="354"/>
      <c r="C603" s="353"/>
      <c r="D603" s="353"/>
      <c r="E603" s="355"/>
      <c r="F603" s="385"/>
      <c r="G603" s="353"/>
      <c r="H603" s="353"/>
      <c r="I603" s="353"/>
      <c r="J603" s="353"/>
      <c r="K603" s="353"/>
      <c r="L603" s="353"/>
      <c r="M603" s="353"/>
      <c r="N603" s="353"/>
      <c r="O603" s="353"/>
      <c r="P603" s="353"/>
      <c r="Q603" s="353"/>
      <c r="R603" s="353"/>
      <c r="S603" s="353"/>
      <c r="T603" s="353"/>
      <c r="U603" s="353"/>
      <c r="V603" s="353"/>
      <c r="W603" s="353"/>
      <c r="X603" s="353"/>
      <c r="Y603" s="353"/>
      <c r="Z603" s="353"/>
    </row>
    <row r="604" spans="1:26" x14ac:dyDescent="0.35">
      <c r="A604" s="373"/>
      <c r="B604" s="354"/>
      <c r="C604" s="353"/>
      <c r="D604" s="353"/>
      <c r="E604" s="355"/>
      <c r="F604" s="385"/>
      <c r="G604" s="353"/>
      <c r="H604" s="353"/>
      <c r="I604" s="353"/>
      <c r="J604" s="353"/>
      <c r="K604" s="353"/>
      <c r="L604" s="353"/>
      <c r="M604" s="353"/>
      <c r="N604" s="353"/>
      <c r="O604" s="353"/>
      <c r="P604" s="353"/>
      <c r="Q604" s="353"/>
      <c r="R604" s="353"/>
      <c r="S604" s="353"/>
      <c r="T604" s="353"/>
      <c r="U604" s="353"/>
      <c r="V604" s="353"/>
      <c r="W604" s="353"/>
      <c r="X604" s="353"/>
      <c r="Y604" s="353"/>
      <c r="Z604" s="353"/>
    </row>
    <row r="605" spans="1:26" x14ac:dyDescent="0.35">
      <c r="A605" s="373"/>
      <c r="B605" s="354"/>
      <c r="C605" s="353"/>
      <c r="D605" s="353"/>
      <c r="E605" s="355"/>
      <c r="F605" s="385"/>
      <c r="G605" s="353"/>
      <c r="H605" s="353"/>
      <c r="I605" s="353"/>
      <c r="J605" s="353"/>
      <c r="K605" s="353"/>
      <c r="L605" s="353"/>
      <c r="M605" s="353"/>
      <c r="N605" s="353"/>
      <c r="O605" s="353"/>
      <c r="P605" s="353"/>
      <c r="Q605" s="353"/>
      <c r="R605" s="353"/>
      <c r="S605" s="353"/>
      <c r="T605" s="353"/>
      <c r="U605" s="353"/>
      <c r="V605" s="353"/>
      <c r="W605" s="353"/>
      <c r="X605" s="353"/>
      <c r="Y605" s="353"/>
      <c r="Z605" s="353"/>
    </row>
    <row r="606" spans="1:26" x14ac:dyDescent="0.35">
      <c r="A606" s="373"/>
      <c r="B606" s="354"/>
      <c r="C606" s="353"/>
      <c r="D606" s="353"/>
      <c r="E606" s="355"/>
      <c r="F606" s="385"/>
      <c r="G606" s="353"/>
      <c r="H606" s="353"/>
      <c r="I606" s="353"/>
      <c r="J606" s="353"/>
      <c r="K606" s="353"/>
      <c r="L606" s="353"/>
      <c r="M606" s="353"/>
      <c r="N606" s="353"/>
      <c r="O606" s="353"/>
      <c r="P606" s="353"/>
      <c r="Q606" s="353"/>
      <c r="R606" s="353"/>
      <c r="S606" s="353"/>
      <c r="T606" s="353"/>
      <c r="U606" s="353"/>
      <c r="V606" s="353"/>
      <c r="W606" s="353"/>
      <c r="X606" s="353"/>
      <c r="Y606" s="353"/>
      <c r="Z606" s="353"/>
    </row>
    <row r="607" spans="1:26" x14ac:dyDescent="0.35">
      <c r="A607" s="373"/>
      <c r="B607" s="354"/>
      <c r="C607" s="353"/>
      <c r="D607" s="353"/>
      <c r="E607" s="355"/>
      <c r="F607" s="385"/>
      <c r="G607" s="353"/>
      <c r="H607" s="353"/>
      <c r="I607" s="353"/>
      <c r="J607" s="353"/>
      <c r="K607" s="353"/>
      <c r="L607" s="353"/>
      <c r="M607" s="353"/>
      <c r="N607" s="353"/>
      <c r="O607" s="353"/>
      <c r="P607" s="353"/>
      <c r="Q607" s="353"/>
      <c r="R607" s="353"/>
      <c r="S607" s="353"/>
      <c r="T607" s="353"/>
      <c r="U607" s="353"/>
      <c r="V607" s="353"/>
      <c r="W607" s="353"/>
      <c r="X607" s="353"/>
      <c r="Y607" s="353"/>
      <c r="Z607" s="353"/>
    </row>
    <row r="608" spans="1:26" x14ac:dyDescent="0.35">
      <c r="A608" s="373"/>
      <c r="B608" s="354"/>
      <c r="C608" s="353"/>
      <c r="D608" s="353"/>
      <c r="E608" s="355"/>
      <c r="F608" s="385"/>
      <c r="G608" s="353"/>
      <c r="H608" s="353"/>
      <c r="I608" s="353"/>
      <c r="J608" s="353"/>
      <c r="K608" s="353"/>
      <c r="L608" s="353"/>
      <c r="M608" s="353"/>
      <c r="N608" s="353"/>
      <c r="O608" s="353"/>
      <c r="P608" s="353"/>
      <c r="Q608" s="353"/>
      <c r="R608" s="353"/>
      <c r="S608" s="353"/>
      <c r="T608" s="353"/>
      <c r="U608" s="353"/>
      <c r="V608" s="353"/>
      <c r="W608" s="353"/>
      <c r="X608" s="353"/>
      <c r="Y608" s="353"/>
      <c r="Z608" s="353"/>
    </row>
    <row r="609" spans="1:26" x14ac:dyDescent="0.35">
      <c r="A609" s="373"/>
      <c r="B609" s="354"/>
      <c r="C609" s="353"/>
      <c r="D609" s="353"/>
      <c r="E609" s="355"/>
      <c r="F609" s="385"/>
      <c r="G609" s="353"/>
      <c r="H609" s="353"/>
      <c r="I609" s="353"/>
      <c r="J609" s="353"/>
      <c r="K609" s="353"/>
      <c r="L609" s="353"/>
      <c r="M609" s="353"/>
      <c r="N609" s="353"/>
      <c r="O609" s="353"/>
      <c r="P609" s="353"/>
      <c r="Q609" s="353"/>
      <c r="R609" s="353"/>
      <c r="S609" s="353"/>
      <c r="T609" s="353"/>
      <c r="U609" s="353"/>
      <c r="V609" s="353"/>
      <c r="W609" s="353"/>
      <c r="X609" s="353"/>
      <c r="Y609" s="353"/>
      <c r="Z609" s="353"/>
    </row>
    <row r="610" spans="1:26" x14ac:dyDescent="0.35">
      <c r="A610" s="373"/>
      <c r="B610" s="354"/>
      <c r="C610" s="353"/>
      <c r="D610" s="353"/>
      <c r="E610" s="355"/>
      <c r="F610" s="385"/>
      <c r="G610" s="353"/>
      <c r="H610" s="353"/>
      <c r="I610" s="353"/>
      <c r="J610" s="353"/>
      <c r="K610" s="353"/>
      <c r="L610" s="353"/>
      <c r="M610" s="353"/>
      <c r="N610" s="353"/>
      <c r="O610" s="353"/>
      <c r="P610" s="353"/>
      <c r="Q610" s="353"/>
      <c r="R610" s="353"/>
      <c r="S610" s="353"/>
      <c r="T610" s="353"/>
      <c r="U610" s="353"/>
      <c r="V610" s="353"/>
      <c r="W610" s="353"/>
      <c r="X610" s="353"/>
      <c r="Y610" s="353"/>
      <c r="Z610" s="353"/>
    </row>
    <row r="611" spans="1:26" x14ac:dyDescent="0.35">
      <c r="A611" s="373"/>
      <c r="B611" s="354"/>
      <c r="C611" s="353"/>
      <c r="D611" s="353"/>
      <c r="E611" s="355"/>
      <c r="F611" s="385"/>
      <c r="G611" s="353"/>
      <c r="H611" s="353"/>
      <c r="I611" s="353"/>
      <c r="J611" s="353"/>
      <c r="K611" s="353"/>
      <c r="L611" s="353"/>
      <c r="M611" s="353"/>
      <c r="N611" s="353"/>
      <c r="O611" s="353"/>
      <c r="P611" s="353"/>
      <c r="Q611" s="353"/>
      <c r="R611" s="353"/>
      <c r="S611" s="353"/>
      <c r="T611" s="353"/>
      <c r="U611" s="353"/>
      <c r="V611" s="353"/>
      <c r="W611" s="353"/>
      <c r="X611" s="353"/>
      <c r="Y611" s="353"/>
      <c r="Z611" s="353"/>
    </row>
    <row r="612" spans="1:26" x14ac:dyDescent="0.35">
      <c r="A612" s="373"/>
      <c r="B612" s="354"/>
      <c r="C612" s="353"/>
      <c r="D612" s="353"/>
      <c r="E612" s="355"/>
      <c r="F612" s="385"/>
      <c r="G612" s="353"/>
      <c r="H612" s="353"/>
      <c r="I612" s="353"/>
      <c r="J612" s="353"/>
      <c r="K612" s="353"/>
      <c r="L612" s="353"/>
      <c r="M612" s="353"/>
      <c r="N612" s="353"/>
      <c r="O612" s="353"/>
      <c r="P612" s="353"/>
      <c r="Q612" s="353"/>
      <c r="R612" s="353"/>
      <c r="S612" s="353"/>
      <c r="T612" s="353"/>
      <c r="U612" s="353"/>
      <c r="V612" s="353"/>
      <c r="W612" s="353"/>
      <c r="X612" s="353"/>
      <c r="Y612" s="353"/>
      <c r="Z612" s="353"/>
    </row>
    <row r="613" spans="1:26" x14ac:dyDescent="0.35">
      <c r="A613" s="373"/>
      <c r="B613" s="354"/>
      <c r="C613" s="353"/>
      <c r="D613" s="353"/>
      <c r="E613" s="355"/>
      <c r="F613" s="385"/>
      <c r="G613" s="353"/>
      <c r="H613" s="353"/>
      <c r="I613" s="353"/>
      <c r="J613" s="353"/>
      <c r="K613" s="353"/>
      <c r="L613" s="353"/>
      <c r="M613" s="353"/>
      <c r="N613" s="353"/>
      <c r="O613" s="353"/>
      <c r="P613" s="353"/>
      <c r="Q613" s="353"/>
      <c r="R613" s="353"/>
      <c r="S613" s="353"/>
      <c r="T613" s="353"/>
      <c r="U613" s="353"/>
      <c r="V613" s="353"/>
      <c r="W613" s="353"/>
      <c r="X613" s="353"/>
      <c r="Y613" s="353"/>
      <c r="Z613" s="353"/>
    </row>
    <row r="614" spans="1:26" x14ac:dyDescent="0.35">
      <c r="A614" s="373"/>
      <c r="B614" s="354"/>
      <c r="C614" s="353"/>
      <c r="D614" s="353"/>
      <c r="E614" s="355"/>
      <c r="F614" s="385"/>
      <c r="G614" s="353"/>
      <c r="H614" s="353"/>
      <c r="I614" s="353"/>
      <c r="J614" s="353"/>
      <c r="K614" s="353"/>
      <c r="L614" s="353"/>
      <c r="M614" s="353"/>
      <c r="N614" s="353"/>
      <c r="O614" s="353"/>
      <c r="P614" s="353"/>
      <c r="Q614" s="353"/>
      <c r="R614" s="353"/>
      <c r="S614" s="353"/>
      <c r="T614" s="353"/>
      <c r="U614" s="353"/>
      <c r="V614" s="353"/>
      <c r="W614" s="353"/>
      <c r="X614" s="353"/>
      <c r="Y614" s="353"/>
      <c r="Z614" s="353"/>
    </row>
    <row r="615" spans="1:26" x14ac:dyDescent="0.35">
      <c r="A615" s="373"/>
      <c r="B615" s="354"/>
      <c r="C615" s="353"/>
      <c r="D615" s="353"/>
      <c r="E615" s="355"/>
      <c r="F615" s="385"/>
      <c r="G615" s="353"/>
      <c r="H615" s="353"/>
      <c r="I615" s="353"/>
      <c r="J615" s="353"/>
      <c r="K615" s="353"/>
      <c r="L615" s="353"/>
      <c r="M615" s="353"/>
      <c r="N615" s="353"/>
      <c r="O615" s="353"/>
      <c r="P615" s="353"/>
      <c r="Q615" s="353"/>
      <c r="R615" s="353"/>
      <c r="S615" s="353"/>
      <c r="T615" s="353"/>
      <c r="U615" s="353"/>
      <c r="V615" s="353"/>
      <c r="W615" s="353"/>
      <c r="X615" s="353"/>
      <c r="Y615" s="353"/>
      <c r="Z615" s="353"/>
    </row>
    <row r="616" spans="1:26" x14ac:dyDescent="0.35">
      <c r="A616" s="373"/>
      <c r="B616" s="354"/>
      <c r="C616" s="353"/>
      <c r="D616" s="353"/>
      <c r="E616" s="355"/>
      <c r="F616" s="385"/>
      <c r="G616" s="353"/>
      <c r="H616" s="353"/>
      <c r="I616" s="353"/>
      <c r="J616" s="353"/>
      <c r="K616" s="353"/>
      <c r="L616" s="353"/>
      <c r="M616" s="353"/>
      <c r="N616" s="353"/>
      <c r="O616" s="353"/>
      <c r="P616" s="353"/>
      <c r="Q616" s="353"/>
      <c r="R616" s="353"/>
      <c r="S616" s="353"/>
      <c r="T616" s="353"/>
      <c r="U616" s="353"/>
      <c r="V616" s="353"/>
      <c r="W616" s="353"/>
      <c r="X616" s="353"/>
      <c r="Y616" s="353"/>
      <c r="Z616" s="353"/>
    </row>
    <row r="617" spans="1:26" x14ac:dyDescent="0.35">
      <c r="A617" s="373"/>
      <c r="B617" s="354"/>
      <c r="C617" s="353"/>
      <c r="D617" s="353"/>
      <c r="E617" s="355"/>
      <c r="F617" s="385"/>
      <c r="G617" s="353"/>
      <c r="H617" s="353"/>
      <c r="I617" s="353"/>
      <c r="J617" s="353"/>
      <c r="K617" s="353"/>
      <c r="L617" s="353"/>
      <c r="M617" s="353"/>
      <c r="N617" s="353"/>
      <c r="O617" s="353"/>
      <c r="P617" s="353"/>
      <c r="Q617" s="353"/>
      <c r="R617" s="353"/>
      <c r="S617" s="353"/>
      <c r="T617" s="353"/>
      <c r="U617" s="353"/>
      <c r="V617" s="353"/>
      <c r="W617" s="353"/>
      <c r="X617" s="353"/>
      <c r="Y617" s="353"/>
      <c r="Z617" s="353"/>
    </row>
    <row r="618" spans="1:26" x14ac:dyDescent="0.35">
      <c r="A618" s="373"/>
      <c r="B618" s="354"/>
      <c r="C618" s="353"/>
      <c r="D618" s="353"/>
      <c r="E618" s="355"/>
      <c r="F618" s="385"/>
      <c r="G618" s="353"/>
      <c r="H618" s="353"/>
      <c r="I618" s="353"/>
      <c r="J618" s="353"/>
      <c r="K618" s="353"/>
      <c r="L618" s="353"/>
      <c r="M618" s="353"/>
      <c r="N618" s="353"/>
      <c r="O618" s="353"/>
      <c r="P618" s="353"/>
      <c r="Q618" s="353"/>
      <c r="R618" s="353"/>
      <c r="S618" s="353"/>
      <c r="T618" s="353"/>
      <c r="U618" s="353"/>
      <c r="V618" s="353"/>
      <c r="W618" s="353"/>
      <c r="X618" s="353"/>
      <c r="Y618" s="353"/>
      <c r="Z618" s="353"/>
    </row>
    <row r="619" spans="1:26" x14ac:dyDescent="0.35">
      <c r="A619" s="373"/>
      <c r="B619" s="354"/>
      <c r="C619" s="353"/>
      <c r="D619" s="353"/>
      <c r="E619" s="355"/>
      <c r="F619" s="385"/>
      <c r="G619" s="353"/>
      <c r="H619" s="353"/>
      <c r="I619" s="353"/>
      <c r="J619" s="353"/>
      <c r="K619" s="353"/>
      <c r="L619" s="353"/>
      <c r="M619" s="353"/>
      <c r="N619" s="353"/>
      <c r="O619" s="353"/>
      <c r="P619" s="353"/>
      <c r="Q619" s="353"/>
      <c r="R619" s="353"/>
      <c r="S619" s="353"/>
      <c r="T619" s="353"/>
      <c r="U619" s="353"/>
      <c r="V619" s="353"/>
      <c r="W619" s="353"/>
      <c r="X619" s="353"/>
      <c r="Y619" s="353"/>
      <c r="Z619" s="353"/>
    </row>
    <row r="620" spans="1:26" x14ac:dyDescent="0.35">
      <c r="A620" s="373"/>
      <c r="B620" s="354"/>
      <c r="C620" s="353"/>
      <c r="D620" s="353"/>
      <c r="E620" s="355"/>
      <c r="F620" s="385"/>
      <c r="G620" s="353"/>
      <c r="H620" s="353"/>
      <c r="I620" s="353"/>
      <c r="J620" s="353"/>
      <c r="K620" s="353"/>
      <c r="L620" s="353"/>
      <c r="M620" s="353"/>
      <c r="N620" s="353"/>
      <c r="O620" s="353"/>
      <c r="P620" s="353"/>
      <c r="Q620" s="353"/>
      <c r="R620" s="353"/>
      <c r="S620" s="353"/>
      <c r="T620" s="353"/>
      <c r="U620" s="353"/>
      <c r="V620" s="353"/>
      <c r="W620" s="353"/>
      <c r="X620" s="353"/>
      <c r="Y620" s="353"/>
      <c r="Z620" s="353"/>
    </row>
    <row r="621" spans="1:26" x14ac:dyDescent="0.35">
      <c r="A621" s="373"/>
      <c r="B621" s="354"/>
      <c r="C621" s="353"/>
      <c r="D621" s="353"/>
      <c r="E621" s="355"/>
      <c r="F621" s="385"/>
      <c r="G621" s="353"/>
      <c r="H621" s="353"/>
      <c r="I621" s="353"/>
      <c r="J621" s="353"/>
      <c r="K621" s="353"/>
      <c r="L621" s="353"/>
      <c r="M621" s="353"/>
      <c r="N621" s="353"/>
      <c r="O621" s="353"/>
      <c r="P621" s="353"/>
      <c r="Q621" s="353"/>
      <c r="R621" s="353"/>
      <c r="S621" s="353"/>
      <c r="T621" s="353"/>
      <c r="U621" s="353"/>
      <c r="V621" s="353"/>
      <c r="W621" s="353"/>
      <c r="X621" s="353"/>
      <c r="Y621" s="353"/>
      <c r="Z621" s="353"/>
    </row>
    <row r="622" spans="1:26" x14ac:dyDescent="0.35">
      <c r="A622" s="373"/>
      <c r="B622" s="354"/>
      <c r="C622" s="353"/>
      <c r="D622" s="353"/>
      <c r="E622" s="355"/>
      <c r="F622" s="385"/>
      <c r="G622" s="353"/>
      <c r="H622" s="353"/>
      <c r="I622" s="353"/>
      <c r="J622" s="353"/>
      <c r="K622" s="353"/>
      <c r="L622" s="353"/>
      <c r="M622" s="353"/>
      <c r="N622" s="353"/>
      <c r="O622" s="353"/>
      <c r="P622" s="353"/>
      <c r="Q622" s="353"/>
      <c r="R622" s="353"/>
      <c r="S622" s="353"/>
      <c r="T622" s="353"/>
      <c r="U622" s="353"/>
      <c r="V622" s="353"/>
      <c r="W622" s="353"/>
      <c r="X622" s="353"/>
      <c r="Y622" s="353"/>
      <c r="Z622" s="353"/>
    </row>
    <row r="623" spans="1:26" x14ac:dyDescent="0.35">
      <c r="A623" s="373"/>
      <c r="B623" s="354"/>
      <c r="C623" s="353"/>
      <c r="D623" s="353"/>
      <c r="E623" s="355"/>
      <c r="F623" s="385"/>
      <c r="G623" s="353"/>
      <c r="H623" s="353"/>
      <c r="I623" s="353"/>
      <c r="J623" s="353"/>
      <c r="K623" s="353"/>
      <c r="L623" s="353"/>
      <c r="M623" s="353"/>
      <c r="N623" s="353"/>
      <c r="O623" s="353"/>
      <c r="P623" s="353"/>
      <c r="Q623" s="353"/>
      <c r="R623" s="353"/>
      <c r="S623" s="353"/>
      <c r="T623" s="353"/>
      <c r="U623" s="353"/>
      <c r="V623" s="353"/>
      <c r="W623" s="353"/>
      <c r="X623" s="353"/>
      <c r="Y623" s="353"/>
      <c r="Z623" s="353"/>
    </row>
    <row r="624" spans="1:26" x14ac:dyDescent="0.35">
      <c r="A624" s="373"/>
      <c r="B624" s="354"/>
      <c r="C624" s="353"/>
      <c r="D624" s="353"/>
      <c r="E624" s="355"/>
      <c r="F624" s="385"/>
      <c r="G624" s="353"/>
      <c r="H624" s="353"/>
      <c r="I624" s="353"/>
      <c r="J624" s="353"/>
      <c r="K624" s="353"/>
      <c r="L624" s="353"/>
      <c r="M624" s="353"/>
      <c r="N624" s="353"/>
      <c r="O624" s="353"/>
      <c r="P624" s="353"/>
      <c r="Q624" s="353"/>
      <c r="R624" s="353"/>
      <c r="S624" s="353"/>
      <c r="T624" s="353"/>
      <c r="U624" s="353"/>
      <c r="V624" s="353"/>
      <c r="W624" s="353"/>
      <c r="X624" s="353"/>
      <c r="Y624" s="353"/>
      <c r="Z624" s="353"/>
    </row>
    <row r="625" spans="1:26" x14ac:dyDescent="0.35">
      <c r="A625" s="373"/>
      <c r="B625" s="354"/>
      <c r="C625" s="353"/>
      <c r="D625" s="353"/>
      <c r="E625" s="355"/>
      <c r="F625" s="385"/>
      <c r="G625" s="353"/>
      <c r="H625" s="353"/>
      <c r="I625" s="353"/>
      <c r="J625" s="353"/>
      <c r="K625" s="353"/>
      <c r="L625" s="353"/>
      <c r="M625" s="353"/>
      <c r="N625" s="353"/>
      <c r="O625" s="353"/>
      <c r="P625" s="353"/>
      <c r="Q625" s="353"/>
      <c r="R625" s="353"/>
      <c r="S625" s="353"/>
      <c r="T625" s="353"/>
      <c r="U625" s="353"/>
      <c r="V625" s="353"/>
      <c r="W625" s="353"/>
      <c r="X625" s="353"/>
      <c r="Y625" s="353"/>
      <c r="Z625" s="353"/>
    </row>
    <row r="626" spans="1:26" x14ac:dyDescent="0.35">
      <c r="A626" s="373"/>
      <c r="B626" s="354"/>
      <c r="C626" s="353"/>
      <c r="D626" s="353"/>
      <c r="E626" s="355"/>
      <c r="F626" s="385"/>
      <c r="G626" s="353"/>
      <c r="H626" s="353"/>
      <c r="I626" s="353"/>
      <c r="J626" s="353"/>
      <c r="K626" s="353"/>
      <c r="L626" s="353"/>
      <c r="M626" s="353"/>
      <c r="N626" s="353"/>
      <c r="O626" s="353"/>
      <c r="P626" s="353"/>
      <c r="Q626" s="353"/>
      <c r="R626" s="353"/>
      <c r="S626" s="353"/>
      <c r="T626" s="353"/>
      <c r="U626" s="353"/>
      <c r="V626" s="353"/>
      <c r="W626" s="353"/>
      <c r="X626" s="353"/>
      <c r="Y626" s="353"/>
      <c r="Z626" s="353"/>
    </row>
    <row r="627" spans="1:26" x14ac:dyDescent="0.35">
      <c r="A627" s="373"/>
      <c r="B627" s="354"/>
      <c r="C627" s="353"/>
      <c r="D627" s="353"/>
      <c r="E627" s="355"/>
      <c r="F627" s="385"/>
      <c r="G627" s="353"/>
      <c r="H627" s="353"/>
      <c r="I627" s="353"/>
      <c r="J627" s="353"/>
      <c r="K627" s="353"/>
      <c r="L627" s="353"/>
      <c r="M627" s="353"/>
      <c r="N627" s="353"/>
      <c r="O627" s="353"/>
      <c r="P627" s="353"/>
      <c r="Q627" s="353"/>
      <c r="R627" s="353"/>
      <c r="S627" s="353"/>
      <c r="T627" s="353"/>
      <c r="U627" s="353"/>
      <c r="V627" s="353"/>
      <c r="W627" s="353"/>
      <c r="X627" s="353"/>
      <c r="Y627" s="353"/>
      <c r="Z627" s="353"/>
    </row>
    <row r="628" spans="1:26" x14ac:dyDescent="0.35">
      <c r="A628" s="373"/>
      <c r="B628" s="354"/>
      <c r="C628" s="353"/>
      <c r="D628" s="353"/>
      <c r="E628" s="355"/>
      <c r="F628" s="385"/>
      <c r="G628" s="353"/>
      <c r="H628" s="353"/>
      <c r="I628" s="353"/>
      <c r="J628" s="353"/>
      <c r="K628" s="353"/>
      <c r="L628" s="353"/>
      <c r="M628" s="353"/>
      <c r="N628" s="353"/>
      <c r="O628" s="353"/>
      <c r="P628" s="353"/>
      <c r="Q628" s="353"/>
      <c r="R628" s="353"/>
      <c r="S628" s="353"/>
      <c r="T628" s="353"/>
      <c r="U628" s="353"/>
      <c r="V628" s="353"/>
      <c r="W628" s="353"/>
      <c r="X628" s="353"/>
      <c r="Y628" s="353"/>
      <c r="Z628" s="353"/>
    </row>
    <row r="629" spans="1:26" x14ac:dyDescent="0.35">
      <c r="A629" s="373"/>
      <c r="B629" s="354"/>
      <c r="C629" s="353"/>
      <c r="D629" s="353"/>
      <c r="E629" s="355"/>
      <c r="F629" s="385"/>
      <c r="G629" s="353"/>
      <c r="H629" s="353"/>
      <c r="I629" s="353"/>
      <c r="J629" s="353"/>
      <c r="K629" s="353"/>
      <c r="L629" s="353"/>
      <c r="M629" s="353"/>
      <c r="N629" s="353"/>
      <c r="O629" s="353"/>
      <c r="P629" s="353"/>
      <c r="Q629" s="353"/>
      <c r="R629" s="353"/>
      <c r="S629" s="353"/>
      <c r="T629" s="353"/>
      <c r="U629" s="353"/>
      <c r="V629" s="353"/>
      <c r="W629" s="353"/>
      <c r="X629" s="353"/>
      <c r="Y629" s="353"/>
      <c r="Z629" s="353"/>
    </row>
    <row r="630" spans="1:26" x14ac:dyDescent="0.35">
      <c r="A630" s="373"/>
      <c r="B630" s="354"/>
      <c r="C630" s="353"/>
      <c r="D630" s="353"/>
      <c r="E630" s="355"/>
      <c r="F630" s="385"/>
      <c r="G630" s="353"/>
      <c r="H630" s="353"/>
      <c r="I630" s="353"/>
      <c r="J630" s="353"/>
      <c r="K630" s="353"/>
      <c r="L630" s="353"/>
      <c r="M630" s="353"/>
      <c r="N630" s="353"/>
      <c r="O630" s="353"/>
      <c r="P630" s="353"/>
      <c r="Q630" s="353"/>
      <c r="R630" s="353"/>
      <c r="S630" s="353"/>
      <c r="T630" s="353"/>
      <c r="U630" s="353"/>
      <c r="V630" s="353"/>
      <c r="W630" s="353"/>
      <c r="X630" s="353"/>
      <c r="Y630" s="353"/>
      <c r="Z630" s="353"/>
    </row>
    <row r="631" spans="1:26" x14ac:dyDescent="0.35">
      <c r="A631" s="373"/>
      <c r="B631" s="354"/>
      <c r="C631" s="353"/>
      <c r="D631" s="353"/>
      <c r="E631" s="355"/>
      <c r="F631" s="385"/>
      <c r="G631" s="353"/>
      <c r="H631" s="353"/>
      <c r="I631" s="353"/>
      <c r="J631" s="353"/>
      <c r="K631" s="353"/>
      <c r="L631" s="353"/>
      <c r="M631" s="353"/>
      <c r="N631" s="353"/>
      <c r="O631" s="353"/>
      <c r="P631" s="353"/>
      <c r="Q631" s="353"/>
      <c r="R631" s="353"/>
      <c r="S631" s="353"/>
      <c r="T631" s="353"/>
      <c r="U631" s="353"/>
      <c r="V631" s="353"/>
      <c r="W631" s="353"/>
      <c r="X631" s="353"/>
      <c r="Y631" s="353"/>
      <c r="Z631" s="353"/>
    </row>
    <row r="632" spans="1:26" x14ac:dyDescent="0.35">
      <c r="A632" s="373"/>
      <c r="B632" s="354"/>
      <c r="C632" s="353"/>
      <c r="D632" s="353"/>
      <c r="E632" s="355"/>
      <c r="F632" s="385"/>
      <c r="G632" s="353"/>
      <c r="H632" s="353"/>
      <c r="I632" s="353"/>
      <c r="J632" s="353"/>
      <c r="K632" s="353"/>
      <c r="L632" s="353"/>
      <c r="M632" s="353"/>
      <c r="N632" s="353"/>
      <c r="O632" s="353"/>
      <c r="P632" s="353"/>
      <c r="Q632" s="353"/>
      <c r="R632" s="353"/>
      <c r="S632" s="353"/>
      <c r="T632" s="353"/>
      <c r="U632" s="353"/>
      <c r="V632" s="353"/>
      <c r="W632" s="353"/>
      <c r="X632" s="353"/>
      <c r="Y632" s="353"/>
      <c r="Z632" s="353"/>
    </row>
    <row r="633" spans="1:26" x14ac:dyDescent="0.35">
      <c r="A633" s="373"/>
      <c r="B633" s="354"/>
      <c r="C633" s="353"/>
      <c r="D633" s="353"/>
      <c r="E633" s="355"/>
      <c r="F633" s="385"/>
      <c r="G633" s="353"/>
      <c r="H633" s="353"/>
      <c r="I633" s="353"/>
      <c r="J633" s="353"/>
      <c r="K633" s="353"/>
      <c r="L633" s="353"/>
      <c r="M633" s="353"/>
      <c r="N633" s="353"/>
      <c r="O633" s="353"/>
      <c r="P633" s="353"/>
      <c r="Q633" s="353"/>
      <c r="R633" s="353"/>
      <c r="S633" s="353"/>
      <c r="T633" s="353"/>
      <c r="U633" s="353"/>
      <c r="V633" s="353"/>
      <c r="W633" s="353"/>
      <c r="X633" s="353"/>
      <c r="Y633" s="353"/>
      <c r="Z633" s="353"/>
    </row>
    <row r="634" spans="1:26" x14ac:dyDescent="0.35">
      <c r="A634" s="373"/>
      <c r="B634" s="354"/>
      <c r="C634" s="353"/>
      <c r="D634" s="353"/>
      <c r="E634" s="355"/>
      <c r="F634" s="385"/>
      <c r="G634" s="353"/>
      <c r="H634" s="353"/>
      <c r="I634" s="353"/>
      <c r="J634" s="353"/>
      <c r="K634" s="353"/>
      <c r="L634" s="353"/>
      <c r="M634" s="353"/>
      <c r="N634" s="353"/>
      <c r="O634" s="353"/>
      <c r="P634" s="353"/>
      <c r="Q634" s="353"/>
      <c r="R634" s="353"/>
      <c r="S634" s="353"/>
      <c r="T634" s="353"/>
      <c r="U634" s="353"/>
      <c r="V634" s="353"/>
      <c r="W634" s="353"/>
      <c r="X634" s="353"/>
      <c r="Y634" s="353"/>
      <c r="Z634" s="353"/>
    </row>
    <row r="635" spans="1:26" x14ac:dyDescent="0.35">
      <c r="A635" s="373"/>
      <c r="B635" s="354"/>
      <c r="C635" s="353"/>
      <c r="D635" s="353"/>
      <c r="E635" s="355"/>
      <c r="F635" s="385"/>
      <c r="G635" s="353"/>
      <c r="H635" s="353"/>
      <c r="I635" s="353"/>
      <c r="J635" s="353"/>
      <c r="K635" s="353"/>
      <c r="L635" s="353"/>
      <c r="M635" s="353"/>
      <c r="N635" s="353"/>
      <c r="O635" s="353"/>
      <c r="P635" s="353"/>
      <c r="Q635" s="353"/>
      <c r="R635" s="353"/>
      <c r="S635" s="353"/>
      <c r="T635" s="353"/>
      <c r="U635" s="353"/>
      <c r="V635" s="353"/>
      <c r="W635" s="353"/>
      <c r="X635" s="353"/>
      <c r="Y635" s="353"/>
      <c r="Z635" s="353"/>
    </row>
    <row r="636" spans="1:26" x14ac:dyDescent="0.35">
      <c r="A636" s="373"/>
      <c r="B636" s="354"/>
      <c r="C636" s="353"/>
      <c r="D636" s="353"/>
      <c r="E636" s="355"/>
      <c r="F636" s="385"/>
      <c r="G636" s="353"/>
      <c r="H636" s="353"/>
      <c r="I636" s="353"/>
      <c r="J636" s="353"/>
      <c r="K636" s="353"/>
      <c r="L636" s="353"/>
      <c r="M636" s="353"/>
      <c r="N636" s="353"/>
      <c r="O636" s="353"/>
      <c r="P636" s="353"/>
      <c r="Q636" s="353"/>
      <c r="R636" s="353"/>
      <c r="S636" s="353"/>
      <c r="T636" s="353"/>
      <c r="U636" s="353"/>
      <c r="V636" s="353"/>
      <c r="W636" s="353"/>
      <c r="X636" s="353"/>
      <c r="Y636" s="353"/>
      <c r="Z636" s="353"/>
    </row>
    <row r="637" spans="1:26" x14ac:dyDescent="0.35">
      <c r="A637" s="373"/>
      <c r="B637" s="354"/>
      <c r="C637" s="353"/>
      <c r="D637" s="353"/>
      <c r="E637" s="355"/>
      <c r="F637" s="385"/>
      <c r="G637" s="353"/>
      <c r="H637" s="353"/>
      <c r="I637" s="353"/>
      <c r="J637" s="353"/>
      <c r="K637" s="353"/>
      <c r="L637" s="353"/>
      <c r="M637" s="353"/>
      <c r="N637" s="353"/>
      <c r="O637" s="353"/>
      <c r="P637" s="353"/>
      <c r="Q637" s="353"/>
      <c r="R637" s="353"/>
      <c r="S637" s="353"/>
      <c r="T637" s="353"/>
      <c r="U637" s="353"/>
      <c r="V637" s="353"/>
      <c r="W637" s="353"/>
      <c r="X637" s="353"/>
      <c r="Y637" s="353"/>
      <c r="Z637" s="353"/>
    </row>
    <row r="638" spans="1:26" x14ac:dyDescent="0.35">
      <c r="A638" s="373"/>
      <c r="B638" s="354"/>
      <c r="C638" s="353"/>
      <c r="D638" s="353"/>
      <c r="E638" s="355"/>
      <c r="F638" s="385"/>
      <c r="G638" s="353"/>
      <c r="H638" s="353"/>
      <c r="I638" s="353"/>
      <c r="J638" s="353"/>
      <c r="K638" s="353"/>
      <c r="L638" s="353"/>
      <c r="M638" s="353"/>
      <c r="N638" s="353"/>
      <c r="O638" s="353"/>
      <c r="P638" s="353"/>
      <c r="Q638" s="353"/>
      <c r="R638" s="353"/>
      <c r="S638" s="353"/>
      <c r="T638" s="353"/>
      <c r="U638" s="353"/>
      <c r="V638" s="353"/>
      <c r="W638" s="353"/>
      <c r="X638" s="353"/>
      <c r="Y638" s="353"/>
      <c r="Z638" s="353"/>
    </row>
    <row r="639" spans="1:26" x14ac:dyDescent="0.35">
      <c r="A639" s="373"/>
      <c r="B639" s="354"/>
      <c r="C639" s="353"/>
      <c r="D639" s="353"/>
      <c r="E639" s="355"/>
      <c r="F639" s="385"/>
      <c r="G639" s="353"/>
      <c r="H639" s="353"/>
      <c r="I639" s="353"/>
      <c r="J639" s="353"/>
      <c r="K639" s="353"/>
      <c r="L639" s="353"/>
      <c r="M639" s="353"/>
      <c r="N639" s="353"/>
      <c r="O639" s="353"/>
      <c r="P639" s="353"/>
      <c r="Q639" s="353"/>
      <c r="R639" s="353"/>
      <c r="S639" s="353"/>
      <c r="T639" s="353"/>
      <c r="U639" s="353"/>
      <c r="V639" s="353"/>
      <c r="W639" s="353"/>
      <c r="X639" s="353"/>
      <c r="Y639" s="353"/>
      <c r="Z639" s="353"/>
    </row>
    <row r="640" spans="1:26" x14ac:dyDescent="0.35">
      <c r="A640" s="373"/>
      <c r="B640" s="354"/>
      <c r="C640" s="353"/>
      <c r="D640" s="353"/>
      <c r="E640" s="355"/>
      <c r="F640" s="385"/>
      <c r="G640" s="353"/>
      <c r="H640" s="353"/>
      <c r="I640" s="353"/>
      <c r="J640" s="353"/>
      <c r="K640" s="353"/>
      <c r="L640" s="353"/>
      <c r="M640" s="353"/>
      <c r="N640" s="353"/>
      <c r="O640" s="353"/>
      <c r="P640" s="353"/>
      <c r="Q640" s="353"/>
      <c r="R640" s="353"/>
      <c r="S640" s="353"/>
      <c r="T640" s="353"/>
      <c r="U640" s="353"/>
      <c r="V640" s="353"/>
      <c r="W640" s="353"/>
      <c r="X640" s="353"/>
      <c r="Y640" s="353"/>
      <c r="Z640" s="353"/>
    </row>
    <row r="641" spans="1:26" x14ac:dyDescent="0.35">
      <c r="A641" s="373"/>
      <c r="B641" s="354"/>
      <c r="C641" s="353"/>
      <c r="D641" s="353"/>
      <c r="E641" s="355"/>
      <c r="F641" s="385"/>
      <c r="G641" s="353"/>
      <c r="H641" s="353"/>
      <c r="I641" s="353"/>
      <c r="J641" s="353"/>
      <c r="K641" s="353"/>
      <c r="L641" s="353"/>
      <c r="M641" s="353"/>
      <c r="N641" s="353"/>
      <c r="O641" s="353"/>
      <c r="P641" s="353"/>
      <c r="Q641" s="353"/>
      <c r="R641" s="353"/>
      <c r="S641" s="353"/>
      <c r="T641" s="353"/>
      <c r="U641" s="353"/>
      <c r="V641" s="353"/>
      <c r="W641" s="353"/>
      <c r="X641" s="353"/>
      <c r="Y641" s="353"/>
      <c r="Z641" s="353"/>
    </row>
    <row r="642" spans="1:26" x14ac:dyDescent="0.35">
      <c r="A642" s="373"/>
      <c r="B642" s="354"/>
      <c r="C642" s="353"/>
      <c r="D642" s="353"/>
      <c r="E642" s="355"/>
      <c r="F642" s="385"/>
      <c r="G642" s="353"/>
      <c r="H642" s="353"/>
      <c r="I642" s="353"/>
      <c r="J642" s="353"/>
      <c r="K642" s="353"/>
      <c r="L642" s="353"/>
      <c r="M642" s="353"/>
      <c r="N642" s="353"/>
      <c r="O642" s="353"/>
      <c r="P642" s="353"/>
      <c r="Q642" s="353"/>
      <c r="R642" s="353"/>
      <c r="S642" s="353"/>
      <c r="T642" s="353"/>
      <c r="U642" s="353"/>
      <c r="V642" s="353"/>
      <c r="W642" s="353"/>
      <c r="X642" s="353"/>
      <c r="Y642" s="353"/>
      <c r="Z642" s="353"/>
    </row>
    <row r="643" spans="1:26" x14ac:dyDescent="0.35">
      <c r="A643" s="373"/>
      <c r="B643" s="354"/>
      <c r="C643" s="353"/>
      <c r="D643" s="353"/>
      <c r="E643" s="355"/>
      <c r="F643" s="385"/>
      <c r="G643" s="353"/>
      <c r="H643" s="353"/>
      <c r="I643" s="353"/>
      <c r="J643" s="353"/>
      <c r="K643" s="353"/>
      <c r="L643" s="353"/>
      <c r="M643" s="353"/>
      <c r="N643" s="353"/>
      <c r="O643" s="353"/>
      <c r="P643" s="353"/>
      <c r="Q643" s="353"/>
      <c r="R643" s="353"/>
      <c r="S643" s="353"/>
      <c r="T643" s="353"/>
      <c r="U643" s="353"/>
      <c r="V643" s="353"/>
      <c r="W643" s="353"/>
      <c r="X643" s="353"/>
      <c r="Y643" s="353"/>
      <c r="Z643" s="353"/>
    </row>
    <row r="644" spans="1:26" x14ac:dyDescent="0.35">
      <c r="A644" s="373"/>
      <c r="B644" s="354"/>
      <c r="C644" s="353"/>
      <c r="D644" s="353"/>
      <c r="E644" s="355"/>
      <c r="F644" s="385"/>
      <c r="G644" s="353"/>
      <c r="H644" s="353"/>
      <c r="I644" s="353"/>
      <c r="J644" s="353"/>
      <c r="K644" s="353"/>
      <c r="L644" s="353"/>
      <c r="M644" s="353"/>
      <c r="N644" s="353"/>
      <c r="O644" s="353"/>
      <c r="P644" s="353"/>
      <c r="Q644" s="353"/>
      <c r="R644" s="353"/>
      <c r="S644" s="353"/>
      <c r="T644" s="353"/>
      <c r="U644" s="353"/>
      <c r="V644" s="353"/>
      <c r="W644" s="353"/>
      <c r="X644" s="353"/>
      <c r="Y644" s="353"/>
      <c r="Z644" s="353"/>
    </row>
    <row r="645" spans="1:26" x14ac:dyDescent="0.35">
      <c r="A645" s="373"/>
      <c r="B645" s="354"/>
      <c r="C645" s="353"/>
      <c r="D645" s="353"/>
      <c r="E645" s="355"/>
      <c r="F645" s="385"/>
      <c r="G645" s="353"/>
      <c r="H645" s="353"/>
      <c r="I645" s="353"/>
      <c r="J645" s="353"/>
      <c r="K645" s="353"/>
      <c r="L645" s="353"/>
      <c r="M645" s="353"/>
      <c r="N645" s="353"/>
      <c r="O645" s="353"/>
      <c r="P645" s="353"/>
      <c r="Q645" s="353"/>
      <c r="R645" s="353"/>
      <c r="S645" s="353"/>
      <c r="T645" s="353"/>
      <c r="U645" s="353"/>
      <c r="V645" s="353"/>
      <c r="W645" s="353"/>
      <c r="X645" s="353"/>
      <c r="Y645" s="353"/>
      <c r="Z645" s="353"/>
    </row>
    <row r="646" spans="1:26" x14ac:dyDescent="0.35">
      <c r="A646" s="373"/>
      <c r="B646" s="354"/>
      <c r="C646" s="353"/>
      <c r="D646" s="353"/>
      <c r="E646" s="355"/>
      <c r="F646" s="385"/>
      <c r="G646" s="353"/>
      <c r="H646" s="353"/>
      <c r="I646" s="353"/>
      <c r="J646" s="353"/>
      <c r="K646" s="353"/>
      <c r="L646" s="353"/>
      <c r="M646" s="353"/>
      <c r="N646" s="353"/>
      <c r="O646" s="353"/>
      <c r="P646" s="353"/>
      <c r="Q646" s="353"/>
      <c r="R646" s="353"/>
      <c r="S646" s="353"/>
      <c r="T646" s="353"/>
      <c r="U646" s="353"/>
      <c r="V646" s="353"/>
      <c r="W646" s="353"/>
      <c r="X646" s="353"/>
      <c r="Y646" s="353"/>
      <c r="Z646" s="353"/>
    </row>
    <row r="647" spans="1:26" x14ac:dyDescent="0.35">
      <c r="A647" s="373"/>
      <c r="B647" s="354"/>
      <c r="C647" s="353"/>
      <c r="D647" s="353"/>
      <c r="E647" s="355"/>
      <c r="F647" s="385"/>
      <c r="G647" s="353"/>
      <c r="H647" s="353"/>
      <c r="I647" s="353"/>
      <c r="J647" s="353"/>
      <c r="K647" s="353"/>
      <c r="L647" s="353"/>
      <c r="M647" s="353"/>
      <c r="N647" s="353"/>
      <c r="O647" s="353"/>
      <c r="P647" s="353"/>
      <c r="Q647" s="353"/>
      <c r="R647" s="353"/>
      <c r="S647" s="353"/>
      <c r="T647" s="353"/>
      <c r="U647" s="353"/>
      <c r="V647" s="353"/>
      <c r="W647" s="353"/>
      <c r="X647" s="353"/>
      <c r="Y647" s="353"/>
      <c r="Z647" s="353"/>
    </row>
    <row r="648" spans="1:26" x14ac:dyDescent="0.35">
      <c r="A648" s="373"/>
      <c r="B648" s="354"/>
      <c r="C648" s="353"/>
      <c r="D648" s="353"/>
      <c r="E648" s="355"/>
      <c r="F648" s="385"/>
      <c r="G648" s="353"/>
      <c r="H648" s="353"/>
      <c r="I648" s="353"/>
      <c r="J648" s="353"/>
      <c r="K648" s="353"/>
      <c r="L648" s="353"/>
      <c r="M648" s="353"/>
      <c r="N648" s="353"/>
      <c r="O648" s="353"/>
      <c r="P648" s="353"/>
      <c r="Q648" s="353"/>
      <c r="R648" s="353"/>
      <c r="S648" s="353"/>
      <c r="T648" s="353"/>
      <c r="U648" s="353"/>
      <c r="V648" s="353"/>
      <c r="W648" s="353"/>
      <c r="X648" s="353"/>
      <c r="Y648" s="353"/>
      <c r="Z648" s="353"/>
    </row>
    <row r="649" spans="1:26" x14ac:dyDescent="0.35">
      <c r="A649" s="373"/>
      <c r="B649" s="354"/>
      <c r="C649" s="353"/>
      <c r="D649" s="353"/>
      <c r="E649" s="355"/>
      <c r="F649" s="385"/>
      <c r="G649" s="353"/>
      <c r="H649" s="353"/>
      <c r="I649" s="353"/>
      <c r="J649" s="353"/>
      <c r="K649" s="353"/>
      <c r="L649" s="353"/>
      <c r="M649" s="353"/>
      <c r="N649" s="353"/>
      <c r="O649" s="353"/>
      <c r="P649" s="353"/>
      <c r="Q649" s="353"/>
      <c r="R649" s="353"/>
      <c r="S649" s="353"/>
      <c r="T649" s="353"/>
      <c r="U649" s="353"/>
      <c r="V649" s="353"/>
      <c r="W649" s="353"/>
      <c r="X649" s="353"/>
      <c r="Y649" s="353"/>
      <c r="Z649" s="353"/>
    </row>
    <row r="650" spans="1:26" x14ac:dyDescent="0.35">
      <c r="A650" s="373"/>
      <c r="B650" s="354"/>
      <c r="C650" s="353"/>
      <c r="D650" s="353"/>
      <c r="E650" s="355"/>
      <c r="F650" s="385"/>
      <c r="G650" s="353"/>
      <c r="H650" s="353"/>
      <c r="I650" s="353"/>
      <c r="J650" s="353"/>
      <c r="K650" s="353"/>
      <c r="L650" s="353"/>
      <c r="M650" s="353"/>
      <c r="N650" s="353"/>
      <c r="O650" s="353"/>
      <c r="P650" s="353"/>
      <c r="Q650" s="353"/>
      <c r="R650" s="353"/>
      <c r="S650" s="353"/>
      <c r="T650" s="353"/>
      <c r="U650" s="353"/>
      <c r="V650" s="353"/>
      <c r="W650" s="353"/>
      <c r="X650" s="353"/>
      <c r="Y650" s="353"/>
      <c r="Z650" s="353"/>
    </row>
    <row r="651" spans="1:26" x14ac:dyDescent="0.35">
      <c r="A651" s="373"/>
      <c r="B651" s="354"/>
      <c r="C651" s="353"/>
      <c r="D651" s="353"/>
      <c r="E651" s="355"/>
      <c r="F651" s="385"/>
      <c r="G651" s="353"/>
      <c r="H651" s="353"/>
      <c r="I651" s="353"/>
      <c r="J651" s="353"/>
      <c r="K651" s="353"/>
      <c r="L651" s="353"/>
      <c r="M651" s="353"/>
      <c r="N651" s="353"/>
      <c r="O651" s="353"/>
      <c r="P651" s="353"/>
      <c r="Q651" s="353"/>
      <c r="R651" s="353"/>
      <c r="S651" s="353"/>
      <c r="T651" s="353"/>
      <c r="U651" s="353"/>
      <c r="V651" s="353"/>
      <c r="W651" s="353"/>
      <c r="X651" s="353"/>
      <c r="Y651" s="353"/>
      <c r="Z651" s="353"/>
    </row>
    <row r="652" spans="1:26" x14ac:dyDescent="0.35">
      <c r="A652" s="373"/>
      <c r="B652" s="354"/>
      <c r="C652" s="353"/>
      <c r="D652" s="353"/>
      <c r="E652" s="355"/>
      <c r="F652" s="385"/>
      <c r="G652" s="353"/>
      <c r="H652" s="353"/>
      <c r="I652" s="353"/>
      <c r="J652" s="353"/>
      <c r="K652" s="353"/>
      <c r="L652" s="353"/>
      <c r="M652" s="353"/>
      <c r="N652" s="353"/>
      <c r="O652" s="353"/>
      <c r="P652" s="353"/>
      <c r="Q652" s="353"/>
      <c r="R652" s="353"/>
      <c r="S652" s="353"/>
      <c r="T652" s="353"/>
      <c r="U652" s="353"/>
      <c r="V652" s="353"/>
      <c r="W652" s="353"/>
      <c r="X652" s="353"/>
      <c r="Y652" s="353"/>
      <c r="Z652" s="353"/>
    </row>
    <row r="653" spans="1:26" x14ac:dyDescent="0.35">
      <c r="A653" s="373"/>
      <c r="B653" s="354"/>
      <c r="C653" s="353"/>
      <c r="D653" s="353"/>
      <c r="E653" s="355"/>
      <c r="F653" s="385"/>
      <c r="G653" s="353"/>
      <c r="H653" s="353"/>
      <c r="I653" s="353"/>
      <c r="J653" s="353"/>
      <c r="K653" s="353"/>
      <c r="L653" s="353"/>
      <c r="M653" s="353"/>
      <c r="N653" s="353"/>
      <c r="O653" s="353"/>
      <c r="P653" s="353"/>
      <c r="Q653" s="353"/>
      <c r="R653" s="353"/>
      <c r="S653" s="353"/>
      <c r="T653" s="353"/>
      <c r="U653" s="353"/>
      <c r="V653" s="353"/>
      <c r="W653" s="353"/>
      <c r="X653" s="353"/>
      <c r="Y653" s="353"/>
      <c r="Z653" s="353"/>
    </row>
    <row r="654" spans="1:26" x14ac:dyDescent="0.35">
      <c r="A654" s="373"/>
      <c r="B654" s="354"/>
      <c r="C654" s="353"/>
      <c r="D654" s="353"/>
      <c r="E654" s="355"/>
      <c r="F654" s="385"/>
      <c r="G654" s="353"/>
      <c r="H654" s="353"/>
      <c r="I654" s="353"/>
      <c r="J654" s="353"/>
      <c r="K654" s="353"/>
      <c r="L654" s="353"/>
      <c r="M654" s="353"/>
      <c r="N654" s="353"/>
      <c r="O654" s="353"/>
      <c r="P654" s="353"/>
      <c r="Q654" s="353"/>
      <c r="R654" s="353"/>
      <c r="S654" s="353"/>
      <c r="T654" s="353"/>
      <c r="U654" s="353"/>
      <c r="V654" s="353"/>
      <c r="W654" s="353"/>
      <c r="X654" s="353"/>
      <c r="Y654" s="353"/>
      <c r="Z654" s="353"/>
    </row>
    <row r="655" spans="1:26" x14ac:dyDescent="0.35">
      <c r="A655" s="373"/>
      <c r="B655" s="354"/>
      <c r="C655" s="353"/>
      <c r="D655" s="353"/>
      <c r="E655" s="355"/>
      <c r="F655" s="385"/>
      <c r="G655" s="353"/>
      <c r="H655" s="353"/>
      <c r="I655" s="353"/>
      <c r="J655" s="353"/>
      <c r="K655" s="353"/>
      <c r="L655" s="353"/>
      <c r="M655" s="353"/>
      <c r="N655" s="353"/>
      <c r="O655" s="353"/>
      <c r="P655" s="353"/>
      <c r="Q655" s="353"/>
      <c r="R655" s="353"/>
      <c r="S655" s="353"/>
      <c r="T655" s="353"/>
      <c r="U655" s="353"/>
      <c r="V655" s="353"/>
      <c r="W655" s="353"/>
      <c r="X655" s="353"/>
      <c r="Y655" s="353"/>
      <c r="Z655" s="353"/>
    </row>
    <row r="656" spans="1:26" x14ac:dyDescent="0.35">
      <c r="A656" s="373"/>
      <c r="B656" s="354"/>
      <c r="C656" s="353"/>
      <c r="D656" s="353"/>
      <c r="E656" s="355"/>
      <c r="F656" s="385"/>
      <c r="G656" s="353"/>
      <c r="H656" s="353"/>
      <c r="I656" s="353"/>
      <c r="J656" s="353"/>
      <c r="K656" s="353"/>
      <c r="L656" s="353"/>
      <c r="M656" s="353"/>
      <c r="N656" s="353"/>
      <c r="O656" s="353"/>
      <c r="P656" s="353"/>
      <c r="Q656" s="353"/>
      <c r="R656" s="353"/>
      <c r="S656" s="353"/>
      <c r="T656" s="353"/>
      <c r="U656" s="353"/>
      <c r="V656" s="353"/>
      <c r="W656" s="353"/>
      <c r="X656" s="353"/>
      <c r="Y656" s="353"/>
      <c r="Z656" s="353"/>
    </row>
    <row r="657" spans="1:26" x14ac:dyDescent="0.35">
      <c r="A657" s="373"/>
      <c r="B657" s="354"/>
      <c r="C657" s="353"/>
      <c r="D657" s="353"/>
      <c r="E657" s="355"/>
      <c r="F657" s="385"/>
      <c r="G657" s="353"/>
      <c r="H657" s="353"/>
      <c r="I657" s="353"/>
      <c r="J657" s="353"/>
      <c r="K657" s="353"/>
      <c r="L657" s="353"/>
      <c r="M657" s="353"/>
      <c r="N657" s="353"/>
      <c r="O657" s="353"/>
      <c r="P657" s="353"/>
      <c r="Q657" s="353"/>
      <c r="R657" s="353"/>
      <c r="S657" s="353"/>
      <c r="T657" s="353"/>
      <c r="U657" s="353"/>
      <c r="V657" s="353"/>
      <c r="W657" s="353"/>
      <c r="X657" s="353"/>
      <c r="Y657" s="353"/>
      <c r="Z657" s="353"/>
    </row>
    <row r="658" spans="1:26" x14ac:dyDescent="0.35">
      <c r="A658" s="373"/>
      <c r="B658" s="354"/>
      <c r="C658" s="353"/>
      <c r="D658" s="353"/>
      <c r="E658" s="355"/>
      <c r="F658" s="385"/>
      <c r="G658" s="353"/>
      <c r="H658" s="353"/>
      <c r="I658" s="353"/>
      <c r="J658" s="353"/>
      <c r="K658" s="353"/>
      <c r="L658" s="353"/>
      <c r="M658" s="353"/>
      <c r="N658" s="353"/>
      <c r="O658" s="353"/>
      <c r="P658" s="353"/>
      <c r="Q658" s="353"/>
      <c r="R658" s="353"/>
      <c r="S658" s="353"/>
      <c r="T658" s="353"/>
      <c r="U658" s="353"/>
      <c r="V658" s="353"/>
      <c r="W658" s="353"/>
      <c r="X658" s="353"/>
      <c r="Y658" s="353"/>
      <c r="Z658" s="353"/>
    </row>
    <row r="659" spans="1:26" x14ac:dyDescent="0.35">
      <c r="A659" s="373"/>
      <c r="B659" s="354"/>
      <c r="C659" s="353"/>
      <c r="D659" s="353"/>
      <c r="E659" s="355"/>
      <c r="F659" s="385"/>
      <c r="G659" s="353"/>
      <c r="H659" s="353"/>
      <c r="I659" s="353"/>
      <c r="J659" s="353"/>
      <c r="K659" s="353"/>
      <c r="L659" s="353"/>
      <c r="M659" s="353"/>
      <c r="N659" s="353"/>
      <c r="O659" s="353"/>
      <c r="P659" s="353"/>
      <c r="Q659" s="353"/>
      <c r="R659" s="353"/>
      <c r="S659" s="353"/>
      <c r="T659" s="353"/>
      <c r="U659" s="353"/>
      <c r="V659" s="353"/>
      <c r="W659" s="353"/>
      <c r="X659" s="353"/>
      <c r="Y659" s="353"/>
      <c r="Z659" s="353"/>
    </row>
    <row r="660" spans="1:26" x14ac:dyDescent="0.35">
      <c r="A660" s="373"/>
      <c r="B660" s="354"/>
      <c r="C660" s="353"/>
      <c r="D660" s="353"/>
      <c r="E660" s="355"/>
      <c r="F660" s="385"/>
      <c r="G660" s="353"/>
      <c r="H660" s="353"/>
      <c r="I660" s="353"/>
      <c r="J660" s="353"/>
      <c r="K660" s="353"/>
      <c r="L660" s="353"/>
      <c r="M660" s="353"/>
      <c r="N660" s="353"/>
      <c r="O660" s="353"/>
      <c r="P660" s="353"/>
      <c r="Q660" s="353"/>
      <c r="R660" s="353"/>
      <c r="S660" s="353"/>
      <c r="T660" s="353"/>
      <c r="U660" s="353"/>
      <c r="V660" s="353"/>
      <c r="W660" s="353"/>
      <c r="X660" s="353"/>
      <c r="Y660" s="353"/>
      <c r="Z660" s="353"/>
    </row>
    <row r="661" spans="1:26" x14ac:dyDescent="0.35">
      <c r="A661" s="373"/>
      <c r="B661" s="354"/>
      <c r="C661" s="353"/>
      <c r="D661" s="353"/>
      <c r="E661" s="355"/>
      <c r="F661" s="385"/>
      <c r="G661" s="353"/>
      <c r="H661" s="353"/>
      <c r="I661" s="353"/>
      <c r="J661" s="353"/>
      <c r="K661" s="353"/>
      <c r="L661" s="353"/>
      <c r="M661" s="353"/>
      <c r="N661" s="353"/>
      <c r="O661" s="353"/>
      <c r="P661" s="353"/>
      <c r="Q661" s="353"/>
      <c r="R661" s="353"/>
      <c r="S661" s="353"/>
      <c r="T661" s="353"/>
      <c r="U661" s="353"/>
      <c r="V661" s="353"/>
      <c r="W661" s="353"/>
      <c r="X661" s="353"/>
      <c r="Y661" s="353"/>
      <c r="Z661" s="353"/>
    </row>
    <row r="662" spans="1:26" x14ac:dyDescent="0.35">
      <c r="A662" s="373"/>
      <c r="B662" s="354"/>
      <c r="C662" s="353"/>
      <c r="D662" s="353"/>
      <c r="E662" s="355"/>
      <c r="F662" s="385"/>
      <c r="G662" s="353"/>
      <c r="H662" s="353"/>
      <c r="I662" s="353"/>
      <c r="J662" s="353"/>
      <c r="K662" s="353"/>
      <c r="L662" s="353"/>
      <c r="M662" s="353"/>
      <c r="N662" s="353"/>
      <c r="O662" s="353"/>
      <c r="P662" s="353"/>
      <c r="Q662" s="353"/>
      <c r="R662" s="353"/>
      <c r="S662" s="353"/>
      <c r="T662" s="353"/>
      <c r="U662" s="353"/>
      <c r="V662" s="353"/>
      <c r="W662" s="353"/>
      <c r="X662" s="353"/>
      <c r="Y662" s="353"/>
      <c r="Z662" s="353"/>
    </row>
    <row r="663" spans="1:26" x14ac:dyDescent="0.35">
      <c r="A663" s="373"/>
      <c r="B663" s="354"/>
      <c r="C663" s="353"/>
      <c r="D663" s="353"/>
      <c r="E663" s="355"/>
      <c r="F663" s="385"/>
      <c r="G663" s="353"/>
      <c r="H663" s="353"/>
      <c r="I663" s="353"/>
      <c r="J663" s="353"/>
      <c r="K663" s="353"/>
      <c r="L663" s="353"/>
      <c r="M663" s="353"/>
      <c r="N663" s="353"/>
      <c r="O663" s="353"/>
      <c r="P663" s="353"/>
      <c r="Q663" s="353"/>
      <c r="R663" s="353"/>
      <c r="S663" s="353"/>
      <c r="T663" s="353"/>
      <c r="U663" s="353"/>
      <c r="V663" s="353"/>
      <c r="W663" s="353"/>
      <c r="X663" s="353"/>
      <c r="Y663" s="353"/>
      <c r="Z663" s="353"/>
    </row>
    <row r="664" spans="1:26" x14ac:dyDescent="0.35">
      <c r="A664" s="373"/>
      <c r="B664" s="354"/>
      <c r="C664" s="353"/>
      <c r="D664" s="353"/>
      <c r="E664" s="355"/>
      <c r="F664" s="385"/>
      <c r="G664" s="353"/>
      <c r="H664" s="353"/>
      <c r="I664" s="353"/>
      <c r="J664" s="353"/>
      <c r="K664" s="353"/>
      <c r="L664" s="353"/>
      <c r="M664" s="353"/>
      <c r="N664" s="353"/>
      <c r="O664" s="353"/>
      <c r="P664" s="353"/>
      <c r="Q664" s="353"/>
      <c r="R664" s="353"/>
      <c r="S664" s="353"/>
      <c r="T664" s="353"/>
      <c r="U664" s="353"/>
      <c r="V664" s="353"/>
      <c r="W664" s="353"/>
      <c r="X664" s="353"/>
      <c r="Y664" s="353"/>
      <c r="Z664" s="353"/>
    </row>
    <row r="665" spans="1:26" x14ac:dyDescent="0.35">
      <c r="A665" s="373"/>
      <c r="B665" s="354"/>
      <c r="C665" s="353"/>
      <c r="D665" s="353"/>
      <c r="E665" s="355"/>
      <c r="F665" s="385"/>
      <c r="G665" s="353"/>
      <c r="H665" s="353"/>
      <c r="I665" s="353"/>
      <c r="J665" s="353"/>
      <c r="K665" s="353"/>
      <c r="L665" s="353"/>
      <c r="M665" s="353"/>
      <c r="N665" s="353"/>
      <c r="O665" s="353"/>
      <c r="P665" s="353"/>
      <c r="Q665" s="353"/>
      <c r="R665" s="353"/>
      <c r="S665" s="353"/>
      <c r="T665" s="353"/>
      <c r="U665" s="353"/>
      <c r="V665" s="353"/>
      <c r="W665" s="353"/>
      <c r="X665" s="353"/>
      <c r="Y665" s="353"/>
      <c r="Z665" s="353"/>
    </row>
    <row r="666" spans="1:26" x14ac:dyDescent="0.35">
      <c r="A666" s="373"/>
      <c r="B666" s="354"/>
      <c r="C666" s="353"/>
      <c r="D666" s="353"/>
      <c r="E666" s="355"/>
      <c r="F666" s="385"/>
      <c r="G666" s="353"/>
      <c r="H666" s="353"/>
      <c r="I666" s="353"/>
      <c r="J666" s="353"/>
      <c r="K666" s="353"/>
      <c r="L666" s="353"/>
      <c r="M666" s="353"/>
      <c r="N666" s="353"/>
      <c r="O666" s="353"/>
      <c r="P666" s="353"/>
      <c r="Q666" s="353"/>
      <c r="R666" s="353"/>
      <c r="S666" s="353"/>
      <c r="T666" s="353"/>
      <c r="U666" s="353"/>
      <c r="V666" s="353"/>
      <c r="W666" s="353"/>
      <c r="X666" s="353"/>
      <c r="Y666" s="353"/>
      <c r="Z666" s="353"/>
    </row>
    <row r="667" spans="1:26" x14ac:dyDescent="0.35">
      <c r="A667" s="373"/>
      <c r="B667" s="354"/>
      <c r="C667" s="353"/>
      <c r="D667" s="353"/>
      <c r="E667" s="355"/>
      <c r="F667" s="385"/>
      <c r="G667" s="353"/>
      <c r="H667" s="353"/>
      <c r="I667" s="353"/>
      <c r="J667" s="353"/>
      <c r="K667" s="353"/>
      <c r="L667" s="353"/>
      <c r="M667" s="353"/>
      <c r="N667" s="353"/>
      <c r="O667" s="353"/>
      <c r="P667" s="353"/>
      <c r="Q667" s="353"/>
      <c r="R667" s="353"/>
      <c r="S667" s="353"/>
      <c r="T667" s="353"/>
      <c r="U667" s="353"/>
      <c r="V667" s="353"/>
      <c r="W667" s="353"/>
      <c r="X667" s="353"/>
      <c r="Y667" s="353"/>
      <c r="Z667" s="353"/>
    </row>
    <row r="668" spans="1:26" x14ac:dyDescent="0.35">
      <c r="A668" s="373"/>
      <c r="B668" s="354"/>
      <c r="C668" s="353"/>
      <c r="D668" s="353"/>
      <c r="E668" s="355"/>
      <c r="F668" s="385"/>
      <c r="G668" s="353"/>
      <c r="H668" s="353"/>
      <c r="I668" s="353"/>
      <c r="J668" s="353"/>
      <c r="K668" s="353"/>
      <c r="L668" s="353"/>
      <c r="M668" s="353"/>
      <c r="N668" s="353"/>
      <c r="O668" s="353"/>
      <c r="P668" s="353"/>
      <c r="Q668" s="353"/>
      <c r="R668" s="353"/>
      <c r="S668" s="353"/>
      <c r="T668" s="353"/>
      <c r="U668" s="353"/>
      <c r="V668" s="353"/>
      <c r="W668" s="353"/>
      <c r="X668" s="353"/>
      <c r="Y668" s="353"/>
      <c r="Z668" s="353"/>
    </row>
    <row r="669" spans="1:26" x14ac:dyDescent="0.35">
      <c r="A669" s="373"/>
      <c r="B669" s="354"/>
      <c r="C669" s="353"/>
      <c r="D669" s="353"/>
      <c r="E669" s="355"/>
      <c r="F669" s="385"/>
      <c r="G669" s="353"/>
      <c r="H669" s="353"/>
      <c r="I669" s="353"/>
      <c r="J669" s="353"/>
      <c r="K669" s="353"/>
      <c r="L669" s="353"/>
      <c r="M669" s="353"/>
      <c r="N669" s="353"/>
      <c r="O669" s="353"/>
      <c r="P669" s="353"/>
      <c r="Q669" s="353"/>
      <c r="R669" s="353"/>
      <c r="S669" s="353"/>
      <c r="T669" s="353"/>
      <c r="U669" s="353"/>
      <c r="V669" s="353"/>
      <c r="W669" s="353"/>
      <c r="X669" s="353"/>
      <c r="Y669" s="353"/>
      <c r="Z669" s="353"/>
    </row>
    <row r="670" spans="1:26" x14ac:dyDescent="0.35">
      <c r="A670" s="373"/>
      <c r="B670" s="354"/>
      <c r="C670" s="353"/>
      <c r="D670" s="353"/>
      <c r="E670" s="355"/>
      <c r="F670" s="385"/>
      <c r="G670" s="353"/>
      <c r="H670" s="353"/>
      <c r="I670" s="353"/>
      <c r="J670" s="353"/>
      <c r="K670" s="353"/>
      <c r="L670" s="353"/>
      <c r="M670" s="353"/>
      <c r="N670" s="353"/>
      <c r="O670" s="353"/>
      <c r="P670" s="353"/>
      <c r="Q670" s="353"/>
      <c r="R670" s="353"/>
      <c r="S670" s="353"/>
      <c r="T670" s="353"/>
      <c r="U670" s="353"/>
      <c r="V670" s="353"/>
      <c r="W670" s="353"/>
      <c r="X670" s="353"/>
      <c r="Y670" s="353"/>
      <c r="Z670" s="353"/>
    </row>
    <row r="671" spans="1:26" x14ac:dyDescent="0.35">
      <c r="A671" s="373"/>
      <c r="B671" s="354"/>
      <c r="C671" s="353"/>
      <c r="D671" s="353"/>
      <c r="E671" s="355"/>
      <c r="F671" s="385"/>
      <c r="G671" s="353"/>
      <c r="H671" s="353"/>
      <c r="I671" s="353"/>
      <c r="J671" s="353"/>
      <c r="K671" s="353"/>
      <c r="L671" s="353"/>
      <c r="M671" s="353"/>
      <c r="N671" s="353"/>
      <c r="O671" s="353"/>
      <c r="P671" s="353"/>
      <c r="Q671" s="353"/>
      <c r="R671" s="353"/>
      <c r="S671" s="353"/>
      <c r="T671" s="353"/>
      <c r="U671" s="353"/>
      <c r="V671" s="353"/>
      <c r="W671" s="353"/>
      <c r="X671" s="353"/>
      <c r="Y671" s="353"/>
      <c r="Z671" s="353"/>
    </row>
    <row r="672" spans="1:26" x14ac:dyDescent="0.35">
      <c r="A672" s="373"/>
      <c r="B672" s="354"/>
      <c r="C672" s="353"/>
      <c r="D672" s="353"/>
      <c r="E672" s="355"/>
      <c r="F672" s="385"/>
      <c r="G672" s="353"/>
      <c r="H672" s="353"/>
      <c r="I672" s="353"/>
      <c r="J672" s="353"/>
      <c r="K672" s="353"/>
      <c r="L672" s="353"/>
      <c r="M672" s="353"/>
      <c r="N672" s="353"/>
      <c r="O672" s="353"/>
      <c r="P672" s="353"/>
      <c r="Q672" s="353"/>
      <c r="R672" s="353"/>
      <c r="S672" s="353"/>
      <c r="T672" s="353"/>
      <c r="U672" s="353"/>
      <c r="V672" s="353"/>
      <c r="W672" s="353"/>
      <c r="X672" s="353"/>
      <c r="Y672" s="353"/>
      <c r="Z672" s="353"/>
    </row>
    <row r="673" spans="1:26" x14ac:dyDescent="0.35">
      <c r="A673" s="373"/>
      <c r="B673" s="354"/>
      <c r="C673" s="353"/>
      <c r="D673" s="353"/>
      <c r="E673" s="355"/>
      <c r="F673" s="385"/>
      <c r="G673" s="353"/>
      <c r="H673" s="353"/>
      <c r="I673" s="353"/>
      <c r="J673" s="353"/>
      <c r="K673" s="353"/>
      <c r="L673" s="353"/>
      <c r="M673" s="353"/>
      <c r="N673" s="353"/>
      <c r="O673" s="353"/>
      <c r="P673" s="353"/>
      <c r="Q673" s="353"/>
      <c r="R673" s="353"/>
      <c r="S673" s="353"/>
      <c r="T673" s="353"/>
      <c r="U673" s="353"/>
      <c r="V673" s="353"/>
      <c r="W673" s="353"/>
      <c r="X673" s="353"/>
      <c r="Y673" s="353"/>
      <c r="Z673" s="353"/>
    </row>
    <row r="674" spans="1:26" x14ac:dyDescent="0.35">
      <c r="A674" s="373"/>
      <c r="B674" s="354"/>
      <c r="C674" s="353"/>
      <c r="D674" s="353"/>
      <c r="E674" s="355"/>
      <c r="F674" s="385"/>
      <c r="G674" s="353"/>
      <c r="H674" s="353"/>
      <c r="I674" s="353"/>
      <c r="J674" s="353"/>
      <c r="K674" s="353"/>
      <c r="L674" s="353"/>
      <c r="M674" s="353"/>
      <c r="N674" s="353"/>
      <c r="O674" s="353"/>
      <c r="P674" s="353"/>
      <c r="Q674" s="353"/>
      <c r="R674" s="353"/>
      <c r="S674" s="353"/>
      <c r="T674" s="353"/>
      <c r="U674" s="353"/>
      <c r="V674" s="353"/>
      <c r="W674" s="353"/>
      <c r="X674" s="353"/>
      <c r="Y674" s="353"/>
      <c r="Z674" s="353"/>
    </row>
    <row r="675" spans="1:26" x14ac:dyDescent="0.35">
      <c r="A675" s="373"/>
      <c r="B675" s="354"/>
      <c r="C675" s="353"/>
      <c r="D675" s="353"/>
      <c r="E675" s="355"/>
      <c r="F675" s="385"/>
      <c r="G675" s="353"/>
      <c r="H675" s="353"/>
      <c r="I675" s="353"/>
      <c r="J675" s="353"/>
      <c r="K675" s="353"/>
      <c r="L675" s="353"/>
      <c r="M675" s="353"/>
      <c r="N675" s="353"/>
      <c r="O675" s="353"/>
      <c r="P675" s="353"/>
      <c r="Q675" s="353"/>
      <c r="R675" s="353"/>
      <c r="S675" s="353"/>
      <c r="T675" s="353"/>
      <c r="U675" s="353"/>
      <c r="V675" s="353"/>
      <c r="W675" s="353"/>
      <c r="X675" s="353"/>
      <c r="Y675" s="353"/>
      <c r="Z675" s="353"/>
    </row>
    <row r="676" spans="1:26" x14ac:dyDescent="0.35">
      <c r="A676" s="373"/>
      <c r="B676" s="354"/>
      <c r="C676" s="353"/>
      <c r="D676" s="353"/>
      <c r="E676" s="355"/>
      <c r="F676" s="385"/>
      <c r="G676" s="353"/>
      <c r="H676" s="353"/>
      <c r="I676" s="353"/>
      <c r="J676" s="353"/>
      <c r="K676" s="353"/>
      <c r="L676" s="353"/>
      <c r="M676" s="353"/>
      <c r="N676" s="353"/>
      <c r="O676" s="353"/>
      <c r="P676" s="353"/>
      <c r="Q676" s="353"/>
      <c r="R676" s="353"/>
      <c r="S676" s="353"/>
      <c r="T676" s="353"/>
      <c r="U676" s="353"/>
      <c r="V676" s="353"/>
      <c r="W676" s="353"/>
      <c r="X676" s="353"/>
      <c r="Y676" s="353"/>
      <c r="Z676" s="353"/>
    </row>
    <row r="677" spans="1:26" x14ac:dyDescent="0.35">
      <c r="A677" s="373"/>
      <c r="B677" s="354"/>
      <c r="C677" s="353"/>
      <c r="D677" s="353"/>
      <c r="E677" s="355"/>
      <c r="F677" s="385"/>
      <c r="G677" s="353"/>
      <c r="H677" s="353"/>
      <c r="I677" s="353"/>
      <c r="J677" s="353"/>
      <c r="K677" s="353"/>
      <c r="L677" s="353"/>
      <c r="M677" s="353"/>
      <c r="N677" s="353"/>
      <c r="O677" s="353"/>
      <c r="P677" s="353"/>
      <c r="Q677" s="353"/>
      <c r="R677" s="353"/>
      <c r="S677" s="353"/>
      <c r="T677" s="353"/>
      <c r="U677" s="353"/>
      <c r="V677" s="353"/>
      <c r="W677" s="353"/>
      <c r="X677" s="353"/>
      <c r="Y677" s="353"/>
      <c r="Z677" s="353"/>
    </row>
    <row r="678" spans="1:26" x14ac:dyDescent="0.35">
      <c r="A678" s="373"/>
      <c r="B678" s="354"/>
      <c r="C678" s="353"/>
      <c r="D678" s="353"/>
      <c r="E678" s="355"/>
      <c r="F678" s="385"/>
      <c r="G678" s="353"/>
      <c r="H678" s="353"/>
      <c r="I678" s="353"/>
      <c r="J678" s="353"/>
      <c r="K678" s="353"/>
      <c r="L678" s="353"/>
      <c r="M678" s="353"/>
      <c r="N678" s="353"/>
      <c r="O678" s="353"/>
      <c r="P678" s="353"/>
      <c r="Q678" s="353"/>
      <c r="R678" s="353"/>
      <c r="S678" s="353"/>
      <c r="T678" s="353"/>
      <c r="U678" s="353"/>
      <c r="V678" s="353"/>
      <c r="W678" s="353"/>
      <c r="X678" s="353"/>
      <c r="Y678" s="353"/>
      <c r="Z678" s="353"/>
    </row>
    <row r="679" spans="1:26" x14ac:dyDescent="0.35">
      <c r="A679" s="373"/>
      <c r="B679" s="354"/>
      <c r="C679" s="353"/>
      <c r="D679" s="353"/>
      <c r="E679" s="355"/>
      <c r="F679" s="385"/>
      <c r="G679" s="353"/>
      <c r="H679" s="353"/>
      <c r="I679" s="353"/>
      <c r="J679" s="353"/>
      <c r="K679" s="353"/>
      <c r="L679" s="353"/>
      <c r="M679" s="353"/>
      <c r="N679" s="353"/>
      <c r="O679" s="353"/>
      <c r="P679" s="353"/>
      <c r="Q679" s="353"/>
      <c r="R679" s="353"/>
      <c r="S679" s="353"/>
      <c r="T679" s="353"/>
      <c r="U679" s="353"/>
      <c r="V679" s="353"/>
      <c r="W679" s="353"/>
      <c r="X679" s="353"/>
      <c r="Y679" s="353"/>
      <c r="Z679" s="353"/>
    </row>
    <row r="680" spans="1:26" x14ac:dyDescent="0.35">
      <c r="A680" s="373"/>
      <c r="B680" s="354"/>
      <c r="C680" s="353"/>
      <c r="D680" s="353"/>
      <c r="E680" s="355"/>
      <c r="F680" s="385"/>
      <c r="G680" s="353"/>
      <c r="H680" s="353"/>
      <c r="I680" s="353"/>
      <c r="J680" s="353"/>
      <c r="K680" s="353"/>
      <c r="L680" s="353"/>
      <c r="M680" s="353"/>
      <c r="N680" s="353"/>
      <c r="O680" s="353"/>
      <c r="P680" s="353"/>
      <c r="Q680" s="353"/>
      <c r="R680" s="353"/>
      <c r="S680" s="353"/>
      <c r="T680" s="353"/>
      <c r="U680" s="353"/>
      <c r="V680" s="353"/>
      <c r="W680" s="353"/>
      <c r="X680" s="353"/>
      <c r="Y680" s="353"/>
      <c r="Z680" s="353"/>
    </row>
    <row r="681" spans="1:26" x14ac:dyDescent="0.35">
      <c r="A681" s="373"/>
      <c r="B681" s="354"/>
      <c r="C681" s="353"/>
      <c r="D681" s="353"/>
      <c r="E681" s="355"/>
      <c r="F681" s="385"/>
      <c r="G681" s="353"/>
      <c r="H681" s="353"/>
      <c r="I681" s="353"/>
      <c r="J681" s="353"/>
      <c r="K681" s="353"/>
      <c r="L681" s="353"/>
      <c r="M681" s="353"/>
      <c r="N681" s="353"/>
      <c r="O681" s="353"/>
      <c r="P681" s="353"/>
      <c r="Q681" s="353"/>
      <c r="R681" s="353"/>
      <c r="S681" s="353"/>
      <c r="T681" s="353"/>
      <c r="U681" s="353"/>
      <c r="V681" s="353"/>
      <c r="W681" s="353"/>
      <c r="X681" s="353"/>
      <c r="Y681" s="353"/>
      <c r="Z681" s="353"/>
    </row>
    <row r="682" spans="1:26" x14ac:dyDescent="0.35">
      <c r="A682" s="373"/>
      <c r="B682" s="354"/>
      <c r="C682" s="353"/>
      <c r="D682" s="353"/>
      <c r="E682" s="355"/>
      <c r="F682" s="385"/>
      <c r="G682" s="353"/>
      <c r="H682" s="353"/>
      <c r="I682" s="353"/>
      <c r="J682" s="353"/>
      <c r="K682" s="353"/>
      <c r="L682" s="353"/>
      <c r="M682" s="353"/>
      <c r="N682" s="353"/>
      <c r="O682" s="353"/>
      <c r="P682" s="353"/>
      <c r="Q682" s="353"/>
      <c r="R682" s="353"/>
      <c r="S682" s="353"/>
      <c r="T682" s="353"/>
      <c r="U682" s="353"/>
      <c r="V682" s="353"/>
      <c r="W682" s="353"/>
      <c r="X682" s="353"/>
      <c r="Y682" s="353"/>
      <c r="Z682" s="353"/>
    </row>
    <row r="683" spans="1:26" x14ac:dyDescent="0.35">
      <c r="A683" s="373"/>
      <c r="B683" s="354"/>
      <c r="C683" s="353"/>
      <c r="D683" s="353"/>
      <c r="E683" s="355"/>
      <c r="F683" s="385"/>
      <c r="G683" s="353"/>
      <c r="H683" s="353"/>
      <c r="I683" s="353"/>
      <c r="J683" s="353"/>
      <c r="K683" s="353"/>
      <c r="L683" s="353"/>
      <c r="M683" s="353"/>
      <c r="N683" s="353"/>
      <c r="O683" s="353"/>
      <c r="P683" s="353"/>
      <c r="Q683" s="353"/>
      <c r="R683" s="353"/>
      <c r="S683" s="353"/>
      <c r="T683" s="353"/>
      <c r="U683" s="353"/>
      <c r="V683" s="353"/>
      <c r="W683" s="353"/>
      <c r="X683" s="353"/>
      <c r="Y683" s="353"/>
      <c r="Z683" s="353"/>
    </row>
    <row r="684" spans="1:26" x14ac:dyDescent="0.35">
      <c r="A684" s="373"/>
      <c r="B684" s="354"/>
      <c r="C684" s="353"/>
      <c r="D684" s="353"/>
      <c r="E684" s="355"/>
      <c r="F684" s="385"/>
      <c r="G684" s="353"/>
      <c r="H684" s="353"/>
      <c r="I684" s="353"/>
      <c r="J684" s="353"/>
      <c r="K684" s="353"/>
      <c r="L684" s="353"/>
      <c r="M684" s="353"/>
      <c r="N684" s="353"/>
      <c r="O684" s="353"/>
      <c r="P684" s="353"/>
      <c r="Q684" s="353"/>
      <c r="R684" s="353"/>
      <c r="S684" s="353"/>
      <c r="T684" s="353"/>
      <c r="U684" s="353"/>
      <c r="V684" s="353"/>
      <c r="W684" s="353"/>
      <c r="X684" s="353"/>
      <c r="Y684" s="353"/>
      <c r="Z684" s="353"/>
    </row>
    <row r="685" spans="1:26" x14ac:dyDescent="0.35">
      <c r="A685" s="373"/>
      <c r="B685" s="354"/>
      <c r="C685" s="353"/>
      <c r="D685" s="353"/>
      <c r="E685" s="355"/>
      <c r="F685" s="385"/>
      <c r="G685" s="353"/>
      <c r="H685" s="353"/>
      <c r="I685" s="353"/>
      <c r="J685" s="353"/>
      <c r="K685" s="353"/>
      <c r="L685" s="353"/>
      <c r="M685" s="353"/>
      <c r="N685" s="353"/>
      <c r="O685" s="353"/>
      <c r="P685" s="353"/>
      <c r="Q685" s="353"/>
      <c r="R685" s="353"/>
      <c r="S685" s="353"/>
      <c r="T685" s="353"/>
      <c r="U685" s="353"/>
      <c r="V685" s="353"/>
      <c r="W685" s="353"/>
      <c r="X685" s="353"/>
      <c r="Y685" s="353"/>
      <c r="Z685" s="353"/>
    </row>
    <row r="686" spans="1:26" x14ac:dyDescent="0.35">
      <c r="A686" s="373"/>
      <c r="B686" s="354"/>
      <c r="C686" s="353"/>
      <c r="D686" s="353"/>
      <c r="E686" s="355"/>
      <c r="F686" s="385"/>
      <c r="G686" s="353"/>
      <c r="H686" s="353"/>
      <c r="I686" s="353"/>
      <c r="J686" s="353"/>
      <c r="K686" s="353"/>
      <c r="L686" s="353"/>
      <c r="M686" s="353"/>
      <c r="N686" s="353"/>
      <c r="O686" s="353"/>
      <c r="P686" s="353"/>
      <c r="Q686" s="353"/>
      <c r="R686" s="353"/>
      <c r="S686" s="353"/>
      <c r="T686" s="353"/>
      <c r="U686" s="353"/>
      <c r="V686" s="353"/>
      <c r="W686" s="353"/>
      <c r="X686" s="353"/>
      <c r="Y686" s="353"/>
      <c r="Z686" s="353"/>
    </row>
    <row r="687" spans="1:26" x14ac:dyDescent="0.35">
      <c r="A687" s="373"/>
      <c r="B687" s="354"/>
      <c r="C687" s="353"/>
      <c r="D687" s="353"/>
      <c r="E687" s="355"/>
      <c r="F687" s="385"/>
      <c r="G687" s="353"/>
      <c r="H687" s="353"/>
      <c r="I687" s="353"/>
      <c r="J687" s="353"/>
      <c r="K687" s="353"/>
      <c r="L687" s="353"/>
      <c r="M687" s="353"/>
      <c r="N687" s="353"/>
      <c r="O687" s="353"/>
      <c r="P687" s="353"/>
      <c r="Q687" s="353"/>
      <c r="R687" s="353"/>
      <c r="S687" s="353"/>
      <c r="T687" s="353"/>
      <c r="U687" s="353"/>
      <c r="V687" s="353"/>
      <c r="W687" s="353"/>
      <c r="X687" s="353"/>
      <c r="Y687" s="353"/>
      <c r="Z687" s="353"/>
    </row>
    <row r="688" spans="1:26" x14ac:dyDescent="0.35">
      <c r="A688" s="373"/>
      <c r="B688" s="354"/>
      <c r="C688" s="353"/>
      <c r="D688" s="353"/>
      <c r="E688" s="355"/>
      <c r="F688" s="385"/>
      <c r="G688" s="353"/>
      <c r="H688" s="353"/>
      <c r="I688" s="353"/>
      <c r="J688" s="353"/>
      <c r="K688" s="353"/>
      <c r="L688" s="353"/>
      <c r="M688" s="353"/>
      <c r="N688" s="353"/>
      <c r="O688" s="353"/>
      <c r="P688" s="353"/>
      <c r="Q688" s="353"/>
      <c r="R688" s="353"/>
      <c r="S688" s="353"/>
      <c r="T688" s="353"/>
      <c r="U688" s="353"/>
      <c r="V688" s="353"/>
      <c r="W688" s="353"/>
      <c r="X688" s="353"/>
      <c r="Y688" s="353"/>
      <c r="Z688" s="353"/>
    </row>
    <row r="689" spans="1:26" x14ac:dyDescent="0.35">
      <c r="A689" s="373"/>
      <c r="B689" s="354"/>
      <c r="C689" s="353"/>
      <c r="D689" s="353"/>
      <c r="E689" s="355"/>
      <c r="F689" s="385"/>
      <c r="G689" s="353"/>
      <c r="H689" s="353"/>
      <c r="I689" s="353"/>
      <c r="J689" s="353"/>
      <c r="K689" s="353"/>
      <c r="L689" s="353"/>
      <c r="M689" s="353"/>
      <c r="N689" s="353"/>
      <c r="O689" s="353"/>
      <c r="P689" s="353"/>
      <c r="Q689" s="353"/>
      <c r="R689" s="353"/>
      <c r="S689" s="353"/>
      <c r="T689" s="353"/>
      <c r="U689" s="353"/>
      <c r="V689" s="353"/>
      <c r="W689" s="353"/>
      <c r="X689" s="353"/>
      <c r="Y689" s="353"/>
      <c r="Z689" s="353"/>
    </row>
    <row r="690" spans="1:26" x14ac:dyDescent="0.35">
      <c r="A690" s="373"/>
      <c r="B690" s="354"/>
      <c r="C690" s="353"/>
      <c r="D690" s="353"/>
      <c r="E690" s="355"/>
      <c r="F690" s="385"/>
      <c r="G690" s="353"/>
      <c r="H690" s="353"/>
      <c r="I690" s="353"/>
      <c r="J690" s="353"/>
      <c r="K690" s="353"/>
      <c r="L690" s="353"/>
      <c r="M690" s="353"/>
      <c r="N690" s="353"/>
      <c r="O690" s="353"/>
      <c r="P690" s="353"/>
      <c r="Q690" s="353"/>
      <c r="R690" s="353"/>
      <c r="S690" s="353"/>
      <c r="T690" s="353"/>
      <c r="U690" s="353"/>
      <c r="V690" s="353"/>
      <c r="W690" s="353"/>
      <c r="X690" s="353"/>
      <c r="Y690" s="353"/>
      <c r="Z690" s="353"/>
    </row>
    <row r="691" spans="1:26" x14ac:dyDescent="0.35">
      <c r="A691" s="373"/>
      <c r="B691" s="354"/>
      <c r="C691" s="353"/>
      <c r="D691" s="353"/>
      <c r="E691" s="355"/>
      <c r="F691" s="385"/>
      <c r="G691" s="353"/>
      <c r="H691" s="353"/>
      <c r="I691" s="353"/>
      <c r="J691" s="353"/>
      <c r="K691" s="353"/>
      <c r="L691" s="353"/>
      <c r="M691" s="353"/>
      <c r="N691" s="353"/>
      <c r="O691" s="353"/>
      <c r="P691" s="353"/>
      <c r="Q691" s="353"/>
      <c r="R691" s="353"/>
      <c r="S691" s="353"/>
      <c r="T691" s="353"/>
      <c r="U691" s="353"/>
      <c r="V691" s="353"/>
      <c r="W691" s="353"/>
      <c r="X691" s="353"/>
      <c r="Y691" s="353"/>
      <c r="Z691" s="353"/>
    </row>
    <row r="692" spans="1:26" x14ac:dyDescent="0.35">
      <c r="A692" s="373"/>
      <c r="B692" s="354"/>
      <c r="C692" s="353"/>
      <c r="D692" s="353"/>
      <c r="E692" s="355"/>
      <c r="F692" s="385"/>
      <c r="G692" s="353"/>
      <c r="H692" s="353"/>
      <c r="I692" s="353"/>
      <c r="J692" s="353"/>
      <c r="K692" s="353"/>
      <c r="L692" s="353"/>
      <c r="M692" s="353"/>
      <c r="N692" s="353"/>
      <c r="O692" s="353"/>
      <c r="P692" s="353"/>
      <c r="Q692" s="353"/>
      <c r="R692" s="353"/>
      <c r="S692" s="353"/>
      <c r="T692" s="353"/>
      <c r="U692" s="353"/>
      <c r="V692" s="353"/>
      <c r="W692" s="353"/>
      <c r="X692" s="353"/>
      <c r="Y692" s="353"/>
      <c r="Z692" s="353"/>
    </row>
    <row r="693" spans="1:26" x14ac:dyDescent="0.35">
      <c r="A693" s="373"/>
      <c r="B693" s="354"/>
      <c r="C693" s="353"/>
      <c r="D693" s="353"/>
      <c r="E693" s="355"/>
      <c r="F693" s="385"/>
      <c r="G693" s="353"/>
      <c r="H693" s="353"/>
      <c r="I693" s="353"/>
      <c r="J693" s="353"/>
      <c r="K693" s="353"/>
      <c r="L693" s="353"/>
      <c r="M693" s="353"/>
      <c r="N693" s="353"/>
      <c r="O693" s="353"/>
      <c r="P693" s="353"/>
      <c r="Q693" s="353"/>
      <c r="R693" s="353"/>
      <c r="S693" s="353"/>
      <c r="T693" s="353"/>
      <c r="U693" s="353"/>
      <c r="V693" s="353"/>
      <c r="W693" s="353"/>
      <c r="X693" s="353"/>
      <c r="Y693" s="353"/>
      <c r="Z693" s="353"/>
    </row>
    <row r="694" spans="1:26" x14ac:dyDescent="0.35">
      <c r="A694" s="373"/>
      <c r="B694" s="354"/>
      <c r="C694" s="353"/>
      <c r="D694" s="353"/>
      <c r="E694" s="355"/>
      <c r="F694" s="385"/>
      <c r="G694" s="353"/>
      <c r="H694" s="353"/>
      <c r="I694" s="353"/>
      <c r="J694" s="353"/>
      <c r="K694" s="353"/>
      <c r="L694" s="353"/>
      <c r="M694" s="353"/>
      <c r="N694" s="353"/>
      <c r="O694" s="353"/>
      <c r="P694" s="353"/>
      <c r="Q694" s="353"/>
      <c r="R694" s="353"/>
      <c r="S694" s="353"/>
      <c r="T694" s="353"/>
      <c r="U694" s="353"/>
      <c r="V694" s="353"/>
      <c r="W694" s="353"/>
      <c r="X694" s="353"/>
      <c r="Y694" s="353"/>
      <c r="Z694" s="353"/>
    </row>
    <row r="695" spans="1:26" x14ac:dyDescent="0.35">
      <c r="A695" s="373"/>
      <c r="B695" s="354"/>
      <c r="C695" s="353"/>
      <c r="D695" s="353"/>
      <c r="E695" s="355"/>
      <c r="F695" s="385"/>
      <c r="G695" s="353"/>
      <c r="H695" s="353"/>
      <c r="I695" s="353"/>
      <c r="J695" s="353"/>
      <c r="K695" s="353"/>
      <c r="L695" s="353"/>
      <c r="M695" s="353"/>
      <c r="N695" s="353"/>
      <c r="O695" s="353"/>
      <c r="P695" s="353"/>
      <c r="Q695" s="353"/>
      <c r="R695" s="353"/>
      <c r="S695" s="353"/>
      <c r="T695" s="353"/>
      <c r="U695" s="353"/>
      <c r="V695" s="353"/>
      <c r="W695" s="353"/>
      <c r="X695" s="353"/>
      <c r="Y695" s="353"/>
      <c r="Z695" s="353"/>
    </row>
    <row r="696" spans="1:26" x14ac:dyDescent="0.35">
      <c r="A696" s="373"/>
      <c r="B696" s="354"/>
      <c r="C696" s="353"/>
      <c r="D696" s="353"/>
      <c r="E696" s="355"/>
      <c r="F696" s="385"/>
      <c r="G696" s="353"/>
      <c r="H696" s="353"/>
      <c r="I696" s="353"/>
      <c r="J696" s="353"/>
      <c r="K696" s="353"/>
      <c r="L696" s="353"/>
      <c r="M696" s="353"/>
      <c r="N696" s="353"/>
      <c r="O696" s="353"/>
      <c r="P696" s="353"/>
      <c r="Q696" s="353"/>
      <c r="R696" s="353"/>
      <c r="S696" s="353"/>
      <c r="T696" s="353"/>
      <c r="U696" s="353"/>
      <c r="V696" s="353"/>
      <c r="W696" s="353"/>
      <c r="X696" s="353"/>
      <c r="Y696" s="353"/>
      <c r="Z696" s="353"/>
    </row>
    <row r="697" spans="1:26" x14ac:dyDescent="0.35">
      <c r="A697" s="373"/>
      <c r="B697" s="354"/>
      <c r="C697" s="353"/>
      <c r="D697" s="353"/>
      <c r="E697" s="355"/>
      <c r="F697" s="385"/>
      <c r="G697" s="353"/>
      <c r="H697" s="353"/>
      <c r="I697" s="353"/>
      <c r="J697" s="353"/>
      <c r="K697" s="353"/>
      <c r="L697" s="353"/>
      <c r="M697" s="353"/>
      <c r="N697" s="353"/>
      <c r="O697" s="353"/>
      <c r="P697" s="353"/>
      <c r="Q697" s="353"/>
      <c r="R697" s="353"/>
      <c r="S697" s="353"/>
      <c r="T697" s="353"/>
      <c r="U697" s="353"/>
      <c r="V697" s="353"/>
      <c r="W697" s="353"/>
      <c r="X697" s="353"/>
      <c r="Y697" s="353"/>
      <c r="Z697" s="353"/>
    </row>
    <row r="698" spans="1:26" x14ac:dyDescent="0.35">
      <c r="A698" s="373"/>
      <c r="B698" s="354"/>
      <c r="C698" s="353"/>
      <c r="D698" s="353"/>
      <c r="E698" s="355"/>
      <c r="F698" s="385"/>
      <c r="G698" s="353"/>
      <c r="H698" s="353"/>
      <c r="I698" s="353"/>
      <c r="J698" s="353"/>
      <c r="K698" s="353"/>
      <c r="L698" s="353"/>
      <c r="M698" s="353"/>
      <c r="N698" s="353"/>
      <c r="O698" s="353"/>
      <c r="P698" s="353"/>
      <c r="Q698" s="353"/>
      <c r="R698" s="353"/>
      <c r="S698" s="353"/>
      <c r="T698" s="353"/>
      <c r="U698" s="353"/>
      <c r="V698" s="353"/>
      <c r="W698" s="353"/>
      <c r="X698" s="353"/>
      <c r="Y698" s="353"/>
      <c r="Z698" s="353"/>
    </row>
    <row r="699" spans="1:26" x14ac:dyDescent="0.35">
      <c r="A699" s="373"/>
      <c r="B699" s="354"/>
      <c r="C699" s="353"/>
      <c r="D699" s="353"/>
      <c r="E699" s="355"/>
      <c r="F699" s="385"/>
      <c r="G699" s="353"/>
      <c r="H699" s="353"/>
      <c r="I699" s="353"/>
      <c r="J699" s="353"/>
      <c r="K699" s="353"/>
      <c r="L699" s="353"/>
      <c r="M699" s="353"/>
      <c r="N699" s="353"/>
      <c r="O699" s="353"/>
      <c r="P699" s="353"/>
      <c r="Q699" s="353"/>
      <c r="R699" s="353"/>
      <c r="S699" s="353"/>
      <c r="T699" s="353"/>
      <c r="U699" s="353"/>
      <c r="V699" s="353"/>
      <c r="W699" s="353"/>
      <c r="X699" s="353"/>
      <c r="Y699" s="353"/>
      <c r="Z699" s="353"/>
    </row>
    <row r="700" spans="1:26" x14ac:dyDescent="0.35">
      <c r="A700" s="373"/>
      <c r="B700" s="354"/>
      <c r="C700" s="353"/>
      <c r="D700" s="353"/>
      <c r="E700" s="355"/>
      <c r="F700" s="385"/>
      <c r="G700" s="353"/>
      <c r="H700" s="353"/>
      <c r="I700" s="353"/>
      <c r="J700" s="353"/>
      <c r="K700" s="353"/>
      <c r="L700" s="353"/>
      <c r="M700" s="353"/>
      <c r="N700" s="353"/>
      <c r="O700" s="353"/>
      <c r="P700" s="353"/>
      <c r="Q700" s="353"/>
      <c r="R700" s="353"/>
      <c r="S700" s="353"/>
      <c r="T700" s="353"/>
      <c r="U700" s="353"/>
      <c r="V700" s="353"/>
      <c r="W700" s="353"/>
      <c r="X700" s="353"/>
      <c r="Y700" s="353"/>
      <c r="Z700" s="353"/>
    </row>
    <row r="701" spans="1:26" x14ac:dyDescent="0.35">
      <c r="A701" s="373"/>
      <c r="B701" s="354"/>
      <c r="C701" s="353"/>
      <c r="D701" s="353"/>
      <c r="E701" s="355"/>
      <c r="F701" s="385"/>
      <c r="G701" s="353"/>
      <c r="H701" s="353"/>
      <c r="I701" s="353"/>
      <c r="J701" s="353"/>
      <c r="K701" s="353"/>
      <c r="L701" s="353"/>
      <c r="M701" s="353"/>
      <c r="N701" s="353"/>
      <c r="O701" s="353"/>
      <c r="P701" s="353"/>
      <c r="Q701" s="353"/>
      <c r="R701" s="353"/>
      <c r="S701" s="353"/>
      <c r="T701" s="353"/>
      <c r="U701" s="353"/>
      <c r="V701" s="353"/>
      <c r="W701" s="353"/>
      <c r="X701" s="353"/>
      <c r="Y701" s="353"/>
      <c r="Z701" s="353"/>
    </row>
    <row r="702" spans="1:26" x14ac:dyDescent="0.35">
      <c r="A702" s="373"/>
      <c r="B702" s="354"/>
      <c r="C702" s="353"/>
      <c r="D702" s="353"/>
      <c r="E702" s="355"/>
      <c r="F702" s="385"/>
      <c r="G702" s="353"/>
      <c r="H702" s="353"/>
      <c r="I702" s="353"/>
      <c r="J702" s="353"/>
      <c r="K702" s="353"/>
      <c r="L702" s="353"/>
      <c r="M702" s="353"/>
      <c r="N702" s="353"/>
      <c r="O702" s="353"/>
      <c r="P702" s="353"/>
      <c r="Q702" s="353"/>
      <c r="R702" s="353"/>
      <c r="S702" s="353"/>
      <c r="T702" s="353"/>
      <c r="U702" s="353"/>
      <c r="V702" s="353"/>
      <c r="W702" s="353"/>
      <c r="X702" s="353"/>
      <c r="Y702" s="353"/>
      <c r="Z702" s="353"/>
    </row>
    <row r="703" spans="1:26" x14ac:dyDescent="0.35">
      <c r="A703" s="373"/>
      <c r="B703" s="354"/>
      <c r="C703" s="353"/>
      <c r="D703" s="353"/>
      <c r="E703" s="355"/>
      <c r="F703" s="385"/>
      <c r="G703" s="353"/>
      <c r="H703" s="353"/>
      <c r="I703" s="353"/>
      <c r="J703" s="353"/>
      <c r="K703" s="353"/>
      <c r="L703" s="353"/>
      <c r="M703" s="353"/>
      <c r="N703" s="353"/>
      <c r="O703" s="353"/>
      <c r="P703" s="353"/>
      <c r="Q703" s="353"/>
      <c r="R703" s="353"/>
      <c r="S703" s="353"/>
      <c r="T703" s="353"/>
      <c r="U703" s="353"/>
      <c r="V703" s="353"/>
      <c r="W703" s="353"/>
      <c r="X703" s="353"/>
      <c r="Y703" s="353"/>
      <c r="Z703" s="353"/>
    </row>
    <row r="704" spans="1:26" x14ac:dyDescent="0.35">
      <c r="A704" s="373"/>
      <c r="B704" s="354"/>
      <c r="C704" s="353"/>
      <c r="D704" s="353"/>
      <c r="E704" s="355"/>
      <c r="F704" s="385"/>
      <c r="G704" s="353"/>
      <c r="H704" s="353"/>
      <c r="I704" s="353"/>
      <c r="J704" s="353"/>
      <c r="K704" s="353"/>
      <c r="L704" s="353"/>
      <c r="M704" s="353"/>
      <c r="N704" s="353"/>
      <c r="O704" s="353"/>
      <c r="P704" s="353"/>
      <c r="Q704" s="353"/>
      <c r="R704" s="353"/>
      <c r="S704" s="353"/>
      <c r="T704" s="353"/>
      <c r="U704" s="353"/>
      <c r="V704" s="353"/>
      <c r="W704" s="353"/>
      <c r="X704" s="353"/>
      <c r="Y704" s="353"/>
      <c r="Z704" s="353"/>
    </row>
    <row r="705" spans="1:26" x14ac:dyDescent="0.35">
      <c r="A705" s="373"/>
      <c r="B705" s="354"/>
      <c r="C705" s="353"/>
      <c r="D705" s="353"/>
      <c r="E705" s="355"/>
      <c r="F705" s="385"/>
      <c r="G705" s="353"/>
      <c r="H705" s="353"/>
      <c r="I705" s="353"/>
      <c r="J705" s="353"/>
      <c r="K705" s="353"/>
      <c r="L705" s="353"/>
      <c r="M705" s="353"/>
      <c r="N705" s="353"/>
      <c r="O705" s="353"/>
      <c r="P705" s="353"/>
      <c r="Q705" s="353"/>
      <c r="R705" s="353"/>
      <c r="S705" s="353"/>
      <c r="T705" s="353"/>
      <c r="U705" s="353"/>
      <c r="V705" s="353"/>
      <c r="W705" s="353"/>
      <c r="X705" s="353"/>
      <c r="Y705" s="353"/>
      <c r="Z705" s="353"/>
    </row>
    <row r="706" spans="1:26" x14ac:dyDescent="0.35">
      <c r="A706" s="373"/>
      <c r="B706" s="354"/>
      <c r="C706" s="353"/>
      <c r="D706" s="353"/>
      <c r="E706" s="355"/>
      <c r="F706" s="385"/>
      <c r="G706" s="353"/>
      <c r="H706" s="353"/>
      <c r="I706" s="353"/>
      <c r="J706" s="353"/>
      <c r="K706" s="353"/>
      <c r="L706" s="353"/>
      <c r="M706" s="353"/>
      <c r="N706" s="353"/>
      <c r="O706" s="353"/>
      <c r="P706" s="353"/>
      <c r="Q706" s="353"/>
      <c r="R706" s="353"/>
      <c r="S706" s="353"/>
      <c r="T706" s="353"/>
      <c r="U706" s="353"/>
      <c r="V706" s="353"/>
      <c r="W706" s="353"/>
      <c r="X706" s="353"/>
      <c r="Y706" s="353"/>
      <c r="Z706" s="353"/>
    </row>
    <row r="707" spans="1:26" x14ac:dyDescent="0.35">
      <c r="A707" s="373"/>
      <c r="B707" s="354"/>
      <c r="C707" s="353"/>
      <c r="D707" s="353"/>
      <c r="E707" s="355"/>
      <c r="F707" s="385"/>
      <c r="G707" s="353"/>
      <c r="H707" s="353"/>
      <c r="I707" s="353"/>
      <c r="J707" s="353"/>
      <c r="K707" s="353"/>
      <c r="L707" s="353"/>
      <c r="M707" s="353"/>
      <c r="N707" s="353"/>
      <c r="O707" s="353"/>
      <c r="P707" s="353"/>
      <c r="Q707" s="353"/>
      <c r="R707" s="353"/>
      <c r="S707" s="353"/>
      <c r="T707" s="353"/>
      <c r="U707" s="353"/>
      <c r="V707" s="353"/>
      <c r="W707" s="353"/>
      <c r="X707" s="353"/>
      <c r="Y707" s="353"/>
      <c r="Z707" s="353"/>
    </row>
    <row r="708" spans="1:26" x14ac:dyDescent="0.35">
      <c r="A708" s="373"/>
      <c r="B708" s="354"/>
      <c r="C708" s="353"/>
      <c r="D708" s="353"/>
      <c r="E708" s="355"/>
      <c r="F708" s="385"/>
      <c r="G708" s="353"/>
      <c r="H708" s="353"/>
      <c r="I708" s="353"/>
      <c r="J708" s="353"/>
      <c r="K708" s="353"/>
      <c r="L708" s="353"/>
      <c r="M708" s="353"/>
      <c r="N708" s="353"/>
      <c r="O708" s="353"/>
      <c r="P708" s="353"/>
      <c r="Q708" s="353"/>
      <c r="R708" s="353"/>
      <c r="S708" s="353"/>
      <c r="T708" s="353"/>
      <c r="U708" s="353"/>
      <c r="V708" s="353"/>
      <c r="W708" s="353"/>
      <c r="X708" s="353"/>
      <c r="Y708" s="353"/>
      <c r="Z708" s="353"/>
    </row>
    <row r="709" spans="1:26" x14ac:dyDescent="0.35">
      <c r="A709" s="373"/>
      <c r="B709" s="354"/>
      <c r="C709" s="353"/>
      <c r="D709" s="353"/>
      <c r="E709" s="355"/>
      <c r="F709" s="385"/>
      <c r="G709" s="353"/>
      <c r="H709" s="353"/>
      <c r="I709" s="353"/>
      <c r="J709" s="353"/>
      <c r="K709" s="353"/>
      <c r="L709" s="353"/>
      <c r="M709" s="353"/>
      <c r="N709" s="353"/>
      <c r="O709" s="353"/>
      <c r="P709" s="353"/>
      <c r="Q709" s="353"/>
      <c r="R709" s="353"/>
      <c r="S709" s="353"/>
      <c r="T709" s="353"/>
      <c r="U709" s="353"/>
      <c r="V709" s="353"/>
      <c r="W709" s="353"/>
      <c r="X709" s="353"/>
      <c r="Y709" s="353"/>
      <c r="Z709" s="353"/>
    </row>
    <row r="710" spans="1:26" x14ac:dyDescent="0.35">
      <c r="A710" s="373"/>
      <c r="B710" s="354"/>
      <c r="C710" s="353"/>
      <c r="D710" s="353"/>
      <c r="E710" s="355"/>
      <c r="F710" s="385"/>
      <c r="G710" s="353"/>
      <c r="H710" s="353"/>
      <c r="I710" s="353"/>
      <c r="J710" s="353"/>
      <c r="K710" s="353"/>
      <c r="L710" s="353"/>
      <c r="M710" s="353"/>
      <c r="N710" s="353"/>
      <c r="O710" s="353"/>
      <c r="P710" s="353"/>
      <c r="Q710" s="353"/>
      <c r="R710" s="353"/>
      <c r="S710" s="353"/>
      <c r="T710" s="353"/>
      <c r="U710" s="353"/>
      <c r="V710" s="353"/>
      <c r="W710" s="353"/>
      <c r="X710" s="353"/>
      <c r="Y710" s="353"/>
      <c r="Z710" s="353"/>
    </row>
    <row r="711" spans="1:26" x14ac:dyDescent="0.35">
      <c r="A711" s="373"/>
      <c r="B711" s="354"/>
      <c r="C711" s="353"/>
      <c r="D711" s="353"/>
      <c r="E711" s="355"/>
      <c r="F711" s="385"/>
      <c r="G711" s="353"/>
      <c r="H711" s="353"/>
      <c r="I711" s="353"/>
      <c r="J711" s="353"/>
      <c r="K711" s="353"/>
      <c r="L711" s="353"/>
      <c r="M711" s="353"/>
      <c r="N711" s="353"/>
      <c r="O711" s="353"/>
      <c r="P711" s="353"/>
      <c r="Q711" s="353"/>
      <c r="R711" s="353"/>
      <c r="S711" s="353"/>
      <c r="T711" s="353"/>
      <c r="U711" s="353"/>
      <c r="V711" s="353"/>
      <c r="W711" s="353"/>
      <c r="X711" s="353"/>
      <c r="Y711" s="353"/>
      <c r="Z711" s="353"/>
    </row>
    <row r="712" spans="1:26" x14ac:dyDescent="0.35">
      <c r="A712" s="373"/>
      <c r="B712" s="354"/>
      <c r="C712" s="353"/>
      <c r="D712" s="353"/>
      <c r="E712" s="355"/>
      <c r="F712" s="385"/>
      <c r="G712" s="353"/>
      <c r="H712" s="353"/>
      <c r="I712" s="353"/>
      <c r="J712" s="353"/>
      <c r="K712" s="353"/>
      <c r="L712" s="353"/>
      <c r="M712" s="353"/>
      <c r="N712" s="353"/>
      <c r="O712" s="353"/>
      <c r="P712" s="353"/>
      <c r="Q712" s="353"/>
      <c r="R712" s="353"/>
      <c r="S712" s="353"/>
      <c r="T712" s="353"/>
      <c r="U712" s="353"/>
      <c r="V712" s="353"/>
      <c r="W712" s="353"/>
      <c r="X712" s="353"/>
      <c r="Y712" s="353"/>
      <c r="Z712" s="353"/>
    </row>
    <row r="713" spans="1:26" x14ac:dyDescent="0.35">
      <c r="A713" s="373"/>
      <c r="B713" s="354"/>
      <c r="C713" s="353"/>
      <c r="D713" s="353"/>
      <c r="E713" s="355"/>
      <c r="F713" s="385"/>
      <c r="G713" s="353"/>
      <c r="H713" s="353"/>
      <c r="I713" s="353"/>
      <c r="J713" s="353"/>
      <c r="K713" s="353"/>
      <c r="L713" s="353"/>
      <c r="M713" s="353"/>
      <c r="N713" s="353"/>
      <c r="O713" s="353"/>
      <c r="P713" s="353"/>
      <c r="Q713" s="353"/>
      <c r="R713" s="353"/>
      <c r="S713" s="353"/>
      <c r="T713" s="353"/>
      <c r="U713" s="353"/>
      <c r="V713" s="353"/>
      <c r="W713" s="353"/>
      <c r="X713" s="353"/>
      <c r="Y713" s="353"/>
      <c r="Z713" s="353"/>
    </row>
    <row r="714" spans="1:26" x14ac:dyDescent="0.35">
      <c r="A714" s="373"/>
      <c r="B714" s="354"/>
      <c r="C714" s="353"/>
      <c r="D714" s="353"/>
      <c r="E714" s="355"/>
      <c r="F714" s="385"/>
      <c r="G714" s="353"/>
      <c r="H714" s="353"/>
      <c r="I714" s="353"/>
      <c r="J714" s="353"/>
      <c r="K714" s="353"/>
      <c r="L714" s="353"/>
      <c r="M714" s="353"/>
      <c r="N714" s="353"/>
      <c r="O714" s="353"/>
      <c r="P714" s="353"/>
      <c r="Q714" s="353"/>
      <c r="R714" s="353"/>
      <c r="S714" s="353"/>
      <c r="T714" s="353"/>
      <c r="U714" s="353"/>
      <c r="V714" s="353"/>
      <c r="W714" s="353"/>
      <c r="X714" s="353"/>
      <c r="Y714" s="353"/>
      <c r="Z714" s="353"/>
    </row>
    <row r="715" spans="1:26" x14ac:dyDescent="0.35">
      <c r="A715" s="373"/>
      <c r="B715" s="354"/>
      <c r="C715" s="353"/>
      <c r="D715" s="353"/>
      <c r="E715" s="355"/>
      <c r="F715" s="385"/>
      <c r="G715" s="353"/>
      <c r="H715" s="353"/>
      <c r="I715" s="353"/>
      <c r="J715" s="353"/>
      <c r="K715" s="353"/>
      <c r="L715" s="353"/>
      <c r="M715" s="353"/>
      <c r="N715" s="353"/>
      <c r="O715" s="353"/>
      <c r="P715" s="353"/>
      <c r="Q715" s="353"/>
      <c r="R715" s="353"/>
      <c r="S715" s="353"/>
      <c r="T715" s="353"/>
      <c r="U715" s="353"/>
      <c r="V715" s="353"/>
      <c r="W715" s="353"/>
      <c r="X715" s="353"/>
      <c r="Y715" s="353"/>
      <c r="Z715" s="353"/>
    </row>
    <row r="716" spans="1:26" x14ac:dyDescent="0.35">
      <c r="A716" s="373"/>
      <c r="B716" s="354"/>
      <c r="C716" s="353"/>
      <c r="D716" s="353"/>
      <c r="E716" s="355"/>
      <c r="F716" s="385"/>
      <c r="G716" s="353"/>
      <c r="H716" s="353"/>
      <c r="I716" s="353"/>
      <c r="J716" s="353"/>
      <c r="K716" s="353"/>
      <c r="L716" s="353"/>
      <c r="M716" s="353"/>
      <c r="N716" s="353"/>
      <c r="O716" s="353"/>
      <c r="P716" s="353"/>
      <c r="Q716" s="353"/>
      <c r="R716" s="353"/>
      <c r="S716" s="353"/>
      <c r="T716" s="353"/>
      <c r="U716" s="353"/>
      <c r="V716" s="353"/>
      <c r="W716" s="353"/>
      <c r="X716" s="353"/>
      <c r="Y716" s="353"/>
      <c r="Z716" s="353"/>
    </row>
    <row r="717" spans="1:26" x14ac:dyDescent="0.35">
      <c r="A717" s="373"/>
      <c r="B717" s="354"/>
      <c r="C717" s="353"/>
      <c r="D717" s="353"/>
      <c r="E717" s="355"/>
      <c r="F717" s="385"/>
      <c r="G717" s="353"/>
      <c r="H717" s="353"/>
      <c r="I717" s="353"/>
      <c r="J717" s="353"/>
      <c r="K717" s="353"/>
      <c r="L717" s="353"/>
      <c r="M717" s="353"/>
      <c r="N717" s="353"/>
      <c r="O717" s="353"/>
      <c r="P717" s="353"/>
      <c r="Q717" s="353"/>
      <c r="R717" s="353"/>
      <c r="S717" s="353"/>
      <c r="T717" s="353"/>
      <c r="U717" s="353"/>
      <c r="V717" s="353"/>
      <c r="W717" s="353"/>
      <c r="X717" s="353"/>
      <c r="Y717" s="353"/>
      <c r="Z717" s="353"/>
    </row>
    <row r="718" spans="1:26" x14ac:dyDescent="0.35">
      <c r="A718" s="373"/>
      <c r="B718" s="354"/>
      <c r="C718" s="353"/>
      <c r="D718" s="353"/>
      <c r="E718" s="355"/>
      <c r="F718" s="385"/>
      <c r="G718" s="353"/>
      <c r="H718" s="353"/>
      <c r="I718" s="353"/>
      <c r="J718" s="353"/>
      <c r="K718" s="353"/>
      <c r="L718" s="353"/>
      <c r="M718" s="353"/>
      <c r="N718" s="353"/>
      <c r="O718" s="353"/>
      <c r="P718" s="353"/>
      <c r="Q718" s="353"/>
      <c r="R718" s="353"/>
      <c r="S718" s="353"/>
      <c r="T718" s="353"/>
      <c r="U718" s="353"/>
      <c r="V718" s="353"/>
      <c r="W718" s="353"/>
      <c r="X718" s="353"/>
      <c r="Y718" s="353"/>
      <c r="Z718" s="353"/>
    </row>
    <row r="719" spans="1:26" x14ac:dyDescent="0.35">
      <c r="A719" s="373"/>
      <c r="B719" s="354"/>
      <c r="C719" s="353"/>
      <c r="D719" s="353"/>
      <c r="E719" s="355"/>
      <c r="F719" s="385"/>
      <c r="G719" s="353"/>
      <c r="H719" s="353"/>
      <c r="I719" s="353"/>
      <c r="J719" s="353"/>
      <c r="K719" s="353"/>
      <c r="L719" s="353"/>
      <c r="M719" s="353"/>
      <c r="N719" s="353"/>
      <c r="O719" s="353"/>
      <c r="P719" s="353"/>
      <c r="Q719" s="353"/>
      <c r="R719" s="353"/>
      <c r="S719" s="353"/>
      <c r="T719" s="353"/>
      <c r="U719" s="353"/>
      <c r="V719" s="353"/>
      <c r="W719" s="353"/>
      <c r="X719" s="353"/>
      <c r="Y719" s="353"/>
      <c r="Z719" s="353"/>
    </row>
    <row r="720" spans="1:26" x14ac:dyDescent="0.35">
      <c r="A720" s="373"/>
      <c r="B720" s="354"/>
      <c r="C720" s="353"/>
      <c r="D720" s="353"/>
      <c r="E720" s="355"/>
      <c r="F720" s="385"/>
      <c r="G720" s="353"/>
      <c r="H720" s="353"/>
      <c r="I720" s="353"/>
      <c r="J720" s="353"/>
      <c r="K720" s="353"/>
      <c r="L720" s="353"/>
      <c r="M720" s="353"/>
      <c r="N720" s="353"/>
      <c r="O720" s="353"/>
      <c r="P720" s="353"/>
      <c r="Q720" s="353"/>
      <c r="R720" s="353"/>
      <c r="S720" s="353"/>
      <c r="T720" s="353"/>
      <c r="U720" s="353"/>
      <c r="V720" s="353"/>
      <c r="W720" s="353"/>
      <c r="X720" s="353"/>
      <c r="Y720" s="353"/>
      <c r="Z720" s="353"/>
    </row>
    <row r="721" spans="1:26" x14ac:dyDescent="0.35">
      <c r="A721" s="373"/>
      <c r="B721" s="354"/>
      <c r="C721" s="353"/>
      <c r="D721" s="353"/>
      <c r="E721" s="355"/>
      <c r="F721" s="385"/>
      <c r="G721" s="353"/>
      <c r="H721" s="353"/>
      <c r="I721" s="353"/>
      <c r="J721" s="353"/>
      <c r="K721" s="353"/>
      <c r="L721" s="353"/>
      <c r="M721" s="353"/>
      <c r="N721" s="353"/>
      <c r="O721" s="353"/>
      <c r="P721" s="353"/>
      <c r="Q721" s="353"/>
      <c r="R721" s="353"/>
      <c r="S721" s="353"/>
      <c r="T721" s="353"/>
      <c r="U721" s="353"/>
      <c r="V721" s="353"/>
      <c r="W721" s="353"/>
      <c r="X721" s="353"/>
      <c r="Y721" s="353"/>
      <c r="Z721" s="353"/>
    </row>
    <row r="722" spans="1:26" x14ac:dyDescent="0.35">
      <c r="A722" s="373"/>
      <c r="B722" s="354"/>
      <c r="C722" s="353"/>
      <c r="D722" s="353"/>
      <c r="E722" s="355"/>
      <c r="F722" s="385"/>
      <c r="G722" s="353"/>
      <c r="H722" s="353"/>
      <c r="I722" s="353"/>
      <c r="J722" s="353"/>
      <c r="K722" s="353"/>
      <c r="L722" s="353"/>
      <c r="M722" s="353"/>
      <c r="N722" s="353"/>
      <c r="O722" s="353"/>
      <c r="P722" s="353"/>
      <c r="Q722" s="353"/>
      <c r="R722" s="353"/>
      <c r="S722" s="353"/>
      <c r="T722" s="353"/>
      <c r="U722" s="353"/>
      <c r="V722" s="353"/>
      <c r="W722" s="353"/>
      <c r="X722" s="353"/>
      <c r="Y722" s="353"/>
      <c r="Z722" s="353"/>
    </row>
    <row r="723" spans="1:26" x14ac:dyDescent="0.35">
      <c r="A723" s="373"/>
      <c r="B723" s="354"/>
      <c r="C723" s="353"/>
      <c r="D723" s="353"/>
      <c r="E723" s="355"/>
      <c r="F723" s="385"/>
      <c r="G723" s="353"/>
      <c r="H723" s="353"/>
      <c r="I723" s="353"/>
      <c r="J723" s="353"/>
      <c r="K723" s="353"/>
      <c r="L723" s="353"/>
      <c r="M723" s="353"/>
      <c r="N723" s="353"/>
      <c r="O723" s="353"/>
      <c r="P723" s="353"/>
      <c r="Q723" s="353"/>
      <c r="R723" s="353"/>
      <c r="S723" s="353"/>
      <c r="T723" s="353"/>
      <c r="U723" s="353"/>
      <c r="V723" s="353"/>
      <c r="W723" s="353"/>
      <c r="X723" s="353"/>
      <c r="Y723" s="353"/>
      <c r="Z723" s="353"/>
    </row>
    <row r="724" spans="1:26" x14ac:dyDescent="0.35">
      <c r="A724" s="373"/>
      <c r="B724" s="354"/>
      <c r="C724" s="353"/>
      <c r="D724" s="353"/>
      <c r="E724" s="355"/>
      <c r="F724" s="385"/>
      <c r="G724" s="353"/>
      <c r="H724" s="353"/>
      <c r="I724" s="353"/>
      <c r="J724" s="353"/>
      <c r="K724" s="353"/>
      <c r="L724" s="353"/>
      <c r="M724" s="353"/>
      <c r="N724" s="353"/>
      <c r="O724" s="353"/>
      <c r="P724" s="353"/>
      <c r="Q724" s="353"/>
      <c r="R724" s="353"/>
      <c r="S724" s="353"/>
      <c r="T724" s="353"/>
      <c r="U724" s="353"/>
      <c r="V724" s="353"/>
      <c r="W724" s="353"/>
      <c r="X724" s="353"/>
      <c r="Y724" s="353"/>
      <c r="Z724" s="353"/>
    </row>
    <row r="725" spans="1:26" x14ac:dyDescent="0.35">
      <c r="A725" s="373"/>
      <c r="B725" s="354"/>
      <c r="C725" s="353"/>
      <c r="D725" s="353"/>
      <c r="E725" s="355"/>
      <c r="F725" s="385"/>
      <c r="G725" s="353"/>
      <c r="H725" s="353"/>
      <c r="I725" s="353"/>
      <c r="J725" s="353"/>
      <c r="K725" s="353"/>
      <c r="L725" s="353"/>
      <c r="M725" s="353"/>
      <c r="N725" s="353"/>
      <c r="O725" s="353"/>
      <c r="P725" s="353"/>
      <c r="Q725" s="353"/>
      <c r="R725" s="353"/>
      <c r="S725" s="353"/>
      <c r="T725" s="353"/>
      <c r="U725" s="353"/>
      <c r="V725" s="353"/>
      <c r="W725" s="353"/>
      <c r="X725" s="353"/>
      <c r="Y725" s="353"/>
      <c r="Z725" s="353"/>
    </row>
    <row r="726" spans="1:26" x14ac:dyDescent="0.35">
      <c r="A726" s="373"/>
      <c r="B726" s="354"/>
      <c r="C726" s="353"/>
      <c r="D726" s="353"/>
      <c r="E726" s="355"/>
      <c r="F726" s="385"/>
      <c r="G726" s="353"/>
      <c r="H726" s="353"/>
      <c r="I726" s="353"/>
      <c r="J726" s="353"/>
      <c r="K726" s="353"/>
      <c r="L726" s="353"/>
      <c r="M726" s="353"/>
      <c r="N726" s="353"/>
      <c r="O726" s="353"/>
      <c r="P726" s="353"/>
      <c r="Q726" s="353"/>
      <c r="R726" s="353"/>
      <c r="S726" s="353"/>
      <c r="T726" s="353"/>
      <c r="U726" s="353"/>
      <c r="V726" s="353"/>
      <c r="W726" s="353"/>
      <c r="X726" s="353"/>
      <c r="Y726" s="353"/>
      <c r="Z726" s="353"/>
    </row>
    <row r="727" spans="1:26" x14ac:dyDescent="0.35">
      <c r="A727" s="373"/>
      <c r="B727" s="354"/>
      <c r="C727" s="353"/>
      <c r="D727" s="353"/>
      <c r="E727" s="355"/>
      <c r="F727" s="385"/>
      <c r="G727" s="353"/>
      <c r="H727" s="353"/>
      <c r="I727" s="353"/>
      <c r="J727" s="353"/>
      <c r="K727" s="353"/>
      <c r="L727" s="353"/>
      <c r="M727" s="353"/>
      <c r="N727" s="353"/>
      <c r="O727" s="353"/>
      <c r="P727" s="353"/>
      <c r="Q727" s="353"/>
      <c r="R727" s="353"/>
      <c r="S727" s="353"/>
      <c r="T727" s="353"/>
      <c r="U727" s="353"/>
      <c r="V727" s="353"/>
      <c r="W727" s="353"/>
      <c r="X727" s="353"/>
      <c r="Y727" s="353"/>
      <c r="Z727" s="353"/>
    </row>
    <row r="728" spans="1:26" x14ac:dyDescent="0.35">
      <c r="A728" s="373"/>
      <c r="B728" s="354"/>
      <c r="C728" s="353"/>
      <c r="D728" s="353"/>
      <c r="E728" s="355"/>
      <c r="F728" s="385"/>
      <c r="G728" s="353"/>
      <c r="H728" s="353"/>
      <c r="I728" s="353"/>
      <c r="J728" s="353"/>
      <c r="K728" s="353"/>
      <c r="L728" s="353"/>
      <c r="M728" s="353"/>
      <c r="N728" s="353"/>
      <c r="O728" s="353"/>
      <c r="P728" s="353"/>
      <c r="Q728" s="353"/>
      <c r="R728" s="353"/>
      <c r="S728" s="353"/>
      <c r="T728" s="353"/>
      <c r="U728" s="353"/>
      <c r="V728" s="353"/>
      <c r="W728" s="353"/>
      <c r="X728" s="353"/>
      <c r="Y728" s="353"/>
      <c r="Z728" s="353"/>
    </row>
    <row r="729" spans="1:26" x14ac:dyDescent="0.35">
      <c r="A729" s="373"/>
      <c r="B729" s="354"/>
      <c r="C729" s="353"/>
      <c r="D729" s="353"/>
      <c r="E729" s="355"/>
      <c r="F729" s="385"/>
      <c r="G729" s="353"/>
      <c r="H729" s="353"/>
      <c r="I729" s="353"/>
      <c r="J729" s="353"/>
      <c r="K729" s="353"/>
      <c r="L729" s="353"/>
      <c r="M729" s="353"/>
      <c r="N729" s="353"/>
      <c r="O729" s="353"/>
      <c r="P729" s="353"/>
      <c r="Q729" s="353"/>
      <c r="R729" s="353"/>
      <c r="S729" s="353"/>
      <c r="T729" s="353"/>
      <c r="U729" s="353"/>
      <c r="V729" s="353"/>
      <c r="W729" s="353"/>
      <c r="X729" s="353"/>
      <c r="Y729" s="353"/>
      <c r="Z729" s="353"/>
    </row>
    <row r="730" spans="1:26" x14ac:dyDescent="0.35">
      <c r="A730" s="373"/>
      <c r="B730" s="354"/>
      <c r="C730" s="353"/>
      <c r="D730" s="353"/>
      <c r="E730" s="355"/>
      <c r="F730" s="385"/>
      <c r="G730" s="353"/>
      <c r="H730" s="353"/>
      <c r="I730" s="353"/>
      <c r="J730" s="353"/>
      <c r="K730" s="353"/>
      <c r="L730" s="353"/>
      <c r="M730" s="353"/>
      <c r="N730" s="353"/>
      <c r="O730" s="353"/>
      <c r="P730" s="353"/>
      <c r="Q730" s="353"/>
      <c r="R730" s="353"/>
      <c r="S730" s="353"/>
      <c r="T730" s="353"/>
      <c r="U730" s="353"/>
      <c r="V730" s="353"/>
      <c r="W730" s="353"/>
      <c r="X730" s="353"/>
      <c r="Y730" s="353"/>
      <c r="Z730" s="353"/>
    </row>
    <row r="731" spans="1:26" x14ac:dyDescent="0.35">
      <c r="A731" s="373"/>
      <c r="B731" s="354"/>
      <c r="C731" s="353"/>
      <c r="D731" s="353"/>
      <c r="E731" s="355"/>
      <c r="F731" s="385"/>
      <c r="G731" s="353"/>
      <c r="H731" s="353"/>
      <c r="I731" s="353"/>
      <c r="J731" s="353"/>
      <c r="K731" s="353"/>
      <c r="L731" s="353"/>
      <c r="M731" s="353"/>
      <c r="N731" s="353"/>
      <c r="O731" s="353"/>
      <c r="P731" s="353"/>
      <c r="Q731" s="353"/>
      <c r="R731" s="353"/>
      <c r="S731" s="353"/>
      <c r="T731" s="353"/>
      <c r="U731" s="353"/>
      <c r="V731" s="353"/>
      <c r="W731" s="353"/>
      <c r="X731" s="353"/>
      <c r="Y731" s="353"/>
      <c r="Z731" s="353"/>
    </row>
    <row r="732" spans="1:26" x14ac:dyDescent="0.35">
      <c r="A732" s="373"/>
      <c r="B732" s="354"/>
      <c r="C732" s="353"/>
      <c r="D732" s="353"/>
      <c r="E732" s="355"/>
      <c r="F732" s="385"/>
      <c r="G732" s="353"/>
      <c r="H732" s="353"/>
      <c r="I732" s="353"/>
      <c r="J732" s="353"/>
      <c r="K732" s="353"/>
      <c r="L732" s="353"/>
      <c r="M732" s="353"/>
      <c r="N732" s="353"/>
      <c r="O732" s="353"/>
      <c r="P732" s="353"/>
      <c r="Q732" s="353"/>
      <c r="R732" s="353"/>
      <c r="S732" s="353"/>
      <c r="T732" s="353"/>
      <c r="U732" s="353"/>
      <c r="V732" s="353"/>
      <c r="W732" s="353"/>
      <c r="X732" s="353"/>
      <c r="Y732" s="353"/>
      <c r="Z732" s="353"/>
    </row>
    <row r="733" spans="1:26" x14ac:dyDescent="0.35">
      <c r="A733" s="373"/>
      <c r="B733" s="354"/>
      <c r="C733" s="353"/>
      <c r="D733" s="353"/>
      <c r="E733" s="355"/>
      <c r="F733" s="385"/>
      <c r="G733" s="353"/>
      <c r="H733" s="353"/>
      <c r="I733" s="353"/>
      <c r="J733" s="353"/>
      <c r="K733" s="353"/>
      <c r="L733" s="353"/>
      <c r="M733" s="353"/>
      <c r="N733" s="353"/>
      <c r="O733" s="353"/>
      <c r="P733" s="353"/>
      <c r="Q733" s="353"/>
      <c r="R733" s="353"/>
      <c r="S733" s="353"/>
      <c r="T733" s="353"/>
      <c r="U733" s="353"/>
      <c r="V733" s="353"/>
      <c r="W733" s="353"/>
      <c r="X733" s="353"/>
      <c r="Y733" s="353"/>
      <c r="Z733" s="353"/>
    </row>
    <row r="734" spans="1:26" x14ac:dyDescent="0.35">
      <c r="A734" s="373"/>
      <c r="B734" s="354"/>
      <c r="C734" s="353"/>
      <c r="D734" s="353"/>
      <c r="E734" s="355"/>
      <c r="F734" s="385"/>
      <c r="G734" s="353"/>
      <c r="H734" s="353"/>
      <c r="I734" s="353"/>
      <c r="J734" s="353"/>
      <c r="K734" s="353"/>
      <c r="L734" s="353"/>
      <c r="M734" s="353"/>
      <c r="N734" s="353"/>
      <c r="O734" s="353"/>
      <c r="P734" s="353"/>
      <c r="Q734" s="353"/>
      <c r="R734" s="353"/>
      <c r="S734" s="353"/>
      <c r="T734" s="353"/>
      <c r="U734" s="353"/>
      <c r="V734" s="353"/>
      <c r="W734" s="353"/>
      <c r="X734" s="353"/>
      <c r="Y734" s="353"/>
      <c r="Z734" s="353"/>
    </row>
    <row r="735" spans="1:26" x14ac:dyDescent="0.35">
      <c r="A735" s="373"/>
      <c r="B735" s="354"/>
      <c r="C735" s="353"/>
      <c r="D735" s="353"/>
      <c r="E735" s="355"/>
      <c r="F735" s="385"/>
      <c r="G735" s="353"/>
      <c r="H735" s="353"/>
      <c r="I735" s="353"/>
      <c r="J735" s="353"/>
      <c r="K735" s="353"/>
      <c r="L735" s="353"/>
      <c r="M735" s="353"/>
      <c r="N735" s="353"/>
      <c r="O735" s="353"/>
      <c r="P735" s="353"/>
      <c r="Q735" s="353"/>
      <c r="R735" s="353"/>
      <c r="S735" s="353"/>
      <c r="T735" s="353"/>
      <c r="U735" s="353"/>
      <c r="V735" s="353"/>
      <c r="W735" s="353"/>
      <c r="X735" s="353"/>
      <c r="Y735" s="353"/>
      <c r="Z735" s="353"/>
    </row>
    <row r="736" spans="1:26" x14ac:dyDescent="0.35">
      <c r="A736" s="373"/>
      <c r="B736" s="354"/>
      <c r="C736" s="353"/>
      <c r="D736" s="353"/>
      <c r="E736" s="355"/>
      <c r="F736" s="385"/>
      <c r="G736" s="353"/>
      <c r="H736" s="353"/>
      <c r="I736" s="353"/>
      <c r="J736" s="353"/>
      <c r="K736" s="353"/>
      <c r="L736" s="353"/>
      <c r="M736" s="353"/>
      <c r="N736" s="353"/>
      <c r="O736" s="353"/>
      <c r="P736" s="353"/>
      <c r="Q736" s="353"/>
      <c r="R736" s="353"/>
      <c r="S736" s="353"/>
      <c r="T736" s="353"/>
      <c r="U736" s="353"/>
      <c r="V736" s="353"/>
      <c r="W736" s="353"/>
      <c r="X736" s="353"/>
      <c r="Y736" s="353"/>
      <c r="Z736" s="353"/>
    </row>
    <row r="737" spans="1:26" x14ac:dyDescent="0.35">
      <c r="A737" s="373"/>
      <c r="B737" s="354"/>
      <c r="C737" s="353"/>
      <c r="D737" s="353"/>
      <c r="E737" s="355"/>
      <c r="F737" s="385"/>
      <c r="G737" s="353"/>
      <c r="H737" s="353"/>
      <c r="I737" s="353"/>
      <c r="J737" s="353"/>
      <c r="K737" s="353"/>
      <c r="L737" s="353"/>
      <c r="M737" s="353"/>
      <c r="N737" s="353"/>
      <c r="O737" s="353"/>
      <c r="P737" s="353"/>
      <c r="Q737" s="353"/>
      <c r="R737" s="353"/>
      <c r="S737" s="353"/>
      <c r="T737" s="353"/>
      <c r="U737" s="353"/>
      <c r="V737" s="353"/>
      <c r="W737" s="353"/>
      <c r="X737" s="353"/>
      <c r="Y737" s="353"/>
      <c r="Z737" s="353"/>
    </row>
    <row r="738" spans="1:26" x14ac:dyDescent="0.35">
      <c r="A738" s="373"/>
      <c r="B738" s="354"/>
      <c r="C738" s="353"/>
      <c r="D738" s="353"/>
      <c r="E738" s="355"/>
      <c r="F738" s="385"/>
      <c r="G738" s="353"/>
      <c r="H738" s="353"/>
      <c r="I738" s="353"/>
      <c r="J738" s="353"/>
      <c r="K738" s="353"/>
      <c r="L738" s="353"/>
      <c r="M738" s="353"/>
      <c r="N738" s="353"/>
      <c r="O738" s="353"/>
      <c r="P738" s="353"/>
      <c r="Q738" s="353"/>
      <c r="R738" s="353"/>
      <c r="S738" s="353"/>
      <c r="T738" s="353"/>
      <c r="U738" s="353"/>
      <c r="V738" s="353"/>
      <c r="W738" s="353"/>
      <c r="X738" s="353"/>
      <c r="Y738" s="353"/>
      <c r="Z738" s="353"/>
    </row>
    <row r="739" spans="1:26" x14ac:dyDescent="0.35">
      <c r="A739" s="373"/>
      <c r="B739" s="354"/>
      <c r="C739" s="353"/>
      <c r="D739" s="353"/>
      <c r="E739" s="355"/>
      <c r="F739" s="385"/>
      <c r="G739" s="353"/>
      <c r="H739" s="353"/>
      <c r="I739" s="353"/>
      <c r="J739" s="353"/>
      <c r="K739" s="353"/>
      <c r="L739" s="353"/>
      <c r="M739" s="353"/>
      <c r="N739" s="353"/>
      <c r="O739" s="353"/>
      <c r="P739" s="353"/>
      <c r="Q739" s="353"/>
      <c r="R739" s="353"/>
      <c r="S739" s="353"/>
      <c r="T739" s="353"/>
      <c r="U739" s="353"/>
      <c r="V739" s="353"/>
      <c r="W739" s="353"/>
      <c r="X739" s="353"/>
      <c r="Y739" s="353"/>
      <c r="Z739" s="353"/>
    </row>
    <row r="740" spans="1:26" x14ac:dyDescent="0.35">
      <c r="A740" s="373"/>
      <c r="B740" s="354"/>
      <c r="C740" s="353"/>
      <c r="D740" s="353"/>
      <c r="E740" s="355"/>
      <c r="F740" s="385"/>
      <c r="G740" s="353"/>
      <c r="H740" s="353"/>
      <c r="I740" s="353"/>
      <c r="J740" s="353"/>
      <c r="K740" s="353"/>
      <c r="L740" s="353"/>
      <c r="M740" s="353"/>
      <c r="N740" s="353"/>
      <c r="O740" s="353"/>
      <c r="P740" s="353"/>
      <c r="Q740" s="353"/>
      <c r="R740" s="353"/>
      <c r="S740" s="353"/>
      <c r="T740" s="353"/>
      <c r="U740" s="353"/>
      <c r="V740" s="353"/>
      <c r="W740" s="353"/>
      <c r="X740" s="353"/>
      <c r="Y740" s="353"/>
      <c r="Z740" s="353"/>
    </row>
    <row r="741" spans="1:26" x14ac:dyDescent="0.35">
      <c r="A741" s="373"/>
      <c r="B741" s="354"/>
      <c r="C741" s="353"/>
      <c r="D741" s="353"/>
      <c r="E741" s="355"/>
      <c r="F741" s="385"/>
      <c r="G741" s="353"/>
      <c r="H741" s="353"/>
      <c r="I741" s="353"/>
      <c r="J741" s="353"/>
      <c r="K741" s="353"/>
      <c r="L741" s="353"/>
      <c r="M741" s="353"/>
      <c r="N741" s="353"/>
      <c r="O741" s="353"/>
      <c r="P741" s="353"/>
      <c r="Q741" s="353"/>
      <c r="R741" s="353"/>
      <c r="S741" s="353"/>
      <c r="T741" s="353"/>
      <c r="U741" s="353"/>
      <c r="V741" s="353"/>
      <c r="W741" s="353"/>
      <c r="X741" s="353"/>
      <c r="Y741" s="353"/>
      <c r="Z741" s="353"/>
    </row>
    <row r="742" spans="1:26" x14ac:dyDescent="0.35">
      <c r="A742" s="373"/>
      <c r="B742" s="354"/>
      <c r="C742" s="353"/>
      <c r="D742" s="353"/>
      <c r="E742" s="355"/>
      <c r="F742" s="385"/>
      <c r="G742" s="353"/>
      <c r="H742" s="353"/>
      <c r="I742" s="353"/>
      <c r="J742" s="353"/>
      <c r="K742" s="353"/>
      <c r="L742" s="353"/>
      <c r="M742" s="353"/>
      <c r="N742" s="353"/>
      <c r="O742" s="353"/>
      <c r="P742" s="353"/>
      <c r="Q742" s="353"/>
      <c r="R742" s="353"/>
      <c r="S742" s="353"/>
      <c r="T742" s="353"/>
      <c r="U742" s="353"/>
      <c r="V742" s="353"/>
      <c r="W742" s="353"/>
      <c r="X742" s="353"/>
      <c r="Y742" s="353"/>
      <c r="Z742" s="353"/>
    </row>
    <row r="743" spans="1:26" x14ac:dyDescent="0.35">
      <c r="A743" s="373"/>
      <c r="B743" s="354"/>
      <c r="C743" s="353"/>
      <c r="D743" s="353"/>
      <c r="E743" s="355"/>
      <c r="F743" s="385"/>
      <c r="G743" s="353"/>
      <c r="H743" s="353"/>
      <c r="I743" s="353"/>
      <c r="J743" s="353"/>
      <c r="K743" s="353"/>
      <c r="L743" s="353"/>
      <c r="M743" s="353"/>
      <c r="N743" s="353"/>
      <c r="O743" s="353"/>
      <c r="P743" s="353"/>
      <c r="Q743" s="353"/>
      <c r="R743" s="353"/>
      <c r="S743" s="353"/>
      <c r="T743" s="353"/>
      <c r="U743" s="353"/>
      <c r="V743" s="353"/>
      <c r="W743" s="353"/>
      <c r="X743" s="353"/>
      <c r="Y743" s="353"/>
      <c r="Z743" s="353"/>
    </row>
    <row r="744" spans="1:26" x14ac:dyDescent="0.35">
      <c r="A744" s="373"/>
      <c r="B744" s="354"/>
      <c r="C744" s="353"/>
      <c r="D744" s="353"/>
      <c r="E744" s="355"/>
      <c r="F744" s="385"/>
      <c r="G744" s="353"/>
      <c r="H744" s="353"/>
      <c r="I744" s="353"/>
      <c r="J744" s="353"/>
      <c r="K744" s="353"/>
      <c r="L744" s="353"/>
      <c r="M744" s="353"/>
      <c r="N744" s="353"/>
      <c r="O744" s="353"/>
      <c r="P744" s="353"/>
      <c r="Q744" s="353"/>
      <c r="R744" s="353"/>
      <c r="S744" s="353"/>
      <c r="T744" s="353"/>
      <c r="U744" s="353"/>
      <c r="V744" s="353"/>
      <c r="W744" s="353"/>
      <c r="X744" s="353"/>
      <c r="Y744" s="353"/>
      <c r="Z744" s="353"/>
    </row>
    <row r="745" spans="1:26" x14ac:dyDescent="0.35">
      <c r="A745" s="373"/>
      <c r="B745" s="354"/>
      <c r="C745" s="353"/>
      <c r="D745" s="353"/>
      <c r="E745" s="355"/>
      <c r="F745" s="385"/>
      <c r="G745" s="353"/>
      <c r="H745" s="353"/>
      <c r="I745" s="353"/>
      <c r="J745" s="353"/>
      <c r="K745" s="353"/>
      <c r="L745" s="353"/>
      <c r="M745" s="353"/>
      <c r="N745" s="353"/>
      <c r="O745" s="353"/>
      <c r="P745" s="353"/>
      <c r="Q745" s="353"/>
      <c r="R745" s="353"/>
      <c r="S745" s="353"/>
      <c r="T745" s="353"/>
      <c r="U745" s="353"/>
      <c r="V745" s="353"/>
      <c r="W745" s="353"/>
      <c r="X745" s="353"/>
      <c r="Y745" s="353"/>
      <c r="Z745" s="353"/>
    </row>
    <row r="746" spans="1:26" x14ac:dyDescent="0.35">
      <c r="A746" s="373"/>
      <c r="B746" s="354"/>
      <c r="C746" s="353"/>
      <c r="D746" s="353"/>
      <c r="E746" s="355"/>
      <c r="F746" s="385"/>
      <c r="G746" s="353"/>
      <c r="H746" s="353"/>
      <c r="I746" s="353"/>
      <c r="J746" s="353"/>
      <c r="K746" s="353"/>
      <c r="L746" s="353"/>
      <c r="M746" s="353"/>
      <c r="N746" s="353"/>
      <c r="O746" s="353"/>
      <c r="P746" s="353"/>
      <c r="Q746" s="353"/>
      <c r="R746" s="353"/>
      <c r="S746" s="353"/>
      <c r="T746" s="353"/>
      <c r="U746" s="353"/>
      <c r="V746" s="353"/>
      <c r="W746" s="353"/>
      <c r="X746" s="353"/>
      <c r="Y746" s="353"/>
      <c r="Z746" s="353"/>
    </row>
    <row r="747" spans="1:26" x14ac:dyDescent="0.35">
      <c r="A747" s="373"/>
      <c r="B747" s="354"/>
      <c r="C747" s="353"/>
      <c r="D747" s="353"/>
      <c r="E747" s="355"/>
      <c r="F747" s="385"/>
      <c r="G747" s="353"/>
      <c r="H747" s="353"/>
      <c r="I747" s="353"/>
      <c r="J747" s="353"/>
      <c r="K747" s="353"/>
      <c r="L747" s="353"/>
      <c r="M747" s="353"/>
      <c r="N747" s="353"/>
      <c r="O747" s="353"/>
      <c r="P747" s="353"/>
      <c r="Q747" s="353"/>
      <c r="R747" s="353"/>
      <c r="S747" s="353"/>
      <c r="T747" s="353"/>
      <c r="U747" s="353"/>
      <c r="V747" s="353"/>
      <c r="W747" s="353"/>
      <c r="X747" s="353"/>
      <c r="Y747" s="353"/>
      <c r="Z747" s="353"/>
    </row>
    <row r="748" spans="1:26" x14ac:dyDescent="0.35">
      <c r="A748" s="373"/>
      <c r="B748" s="354"/>
      <c r="C748" s="353"/>
      <c r="D748" s="353"/>
      <c r="E748" s="355"/>
      <c r="F748" s="385"/>
      <c r="G748" s="353"/>
      <c r="H748" s="353"/>
      <c r="I748" s="353"/>
      <c r="J748" s="353"/>
      <c r="K748" s="353"/>
      <c r="L748" s="353"/>
      <c r="M748" s="353"/>
      <c r="N748" s="353"/>
      <c r="O748" s="353"/>
      <c r="P748" s="353"/>
      <c r="Q748" s="353"/>
      <c r="R748" s="353"/>
      <c r="S748" s="353"/>
      <c r="T748" s="353"/>
      <c r="U748" s="353"/>
      <c r="V748" s="353"/>
      <c r="W748" s="353"/>
      <c r="X748" s="353"/>
      <c r="Y748" s="353"/>
      <c r="Z748" s="353"/>
    </row>
    <row r="749" spans="1:26" x14ac:dyDescent="0.35">
      <c r="A749" s="373"/>
      <c r="B749" s="354"/>
      <c r="C749" s="353"/>
      <c r="D749" s="353"/>
      <c r="E749" s="355"/>
      <c r="F749" s="385"/>
      <c r="G749" s="353"/>
      <c r="H749" s="353"/>
      <c r="I749" s="353"/>
      <c r="J749" s="353"/>
      <c r="K749" s="353"/>
      <c r="L749" s="353"/>
      <c r="M749" s="353"/>
      <c r="N749" s="353"/>
      <c r="O749" s="353"/>
      <c r="P749" s="353"/>
      <c r="Q749" s="353"/>
      <c r="R749" s="353"/>
      <c r="S749" s="353"/>
      <c r="T749" s="353"/>
      <c r="U749" s="353"/>
      <c r="V749" s="353"/>
      <c r="W749" s="353"/>
      <c r="X749" s="353"/>
      <c r="Y749" s="353"/>
      <c r="Z749" s="353"/>
    </row>
    <row r="750" spans="1:26" x14ac:dyDescent="0.35">
      <c r="A750" s="373"/>
      <c r="B750" s="354"/>
      <c r="C750" s="353"/>
      <c r="D750" s="353"/>
      <c r="E750" s="355"/>
      <c r="F750" s="385"/>
      <c r="G750" s="353"/>
      <c r="H750" s="353"/>
      <c r="I750" s="353"/>
      <c r="J750" s="353"/>
      <c r="K750" s="353"/>
      <c r="L750" s="353"/>
      <c r="M750" s="353"/>
      <c r="N750" s="353"/>
      <c r="O750" s="353"/>
      <c r="P750" s="353"/>
      <c r="Q750" s="353"/>
      <c r="R750" s="353"/>
      <c r="S750" s="353"/>
      <c r="T750" s="353"/>
      <c r="U750" s="353"/>
      <c r="V750" s="353"/>
      <c r="W750" s="353"/>
      <c r="X750" s="353"/>
      <c r="Y750" s="353"/>
      <c r="Z750" s="353"/>
    </row>
    <row r="751" spans="1:26" x14ac:dyDescent="0.35">
      <c r="A751" s="373"/>
      <c r="B751" s="354"/>
      <c r="C751" s="353"/>
      <c r="D751" s="353"/>
      <c r="E751" s="355"/>
      <c r="F751" s="385"/>
      <c r="G751" s="353"/>
      <c r="H751" s="353"/>
      <c r="I751" s="353"/>
      <c r="J751" s="353"/>
      <c r="K751" s="353"/>
      <c r="L751" s="353"/>
      <c r="M751" s="353"/>
      <c r="N751" s="353"/>
      <c r="O751" s="353"/>
      <c r="P751" s="353"/>
      <c r="Q751" s="353"/>
      <c r="R751" s="353"/>
      <c r="S751" s="353"/>
      <c r="T751" s="353"/>
      <c r="U751" s="353"/>
      <c r="V751" s="353"/>
      <c r="W751" s="353"/>
      <c r="X751" s="353"/>
      <c r="Y751" s="353"/>
      <c r="Z751" s="353"/>
    </row>
    <row r="752" spans="1:26" x14ac:dyDescent="0.35">
      <c r="A752" s="373"/>
      <c r="B752" s="354"/>
      <c r="C752" s="353"/>
      <c r="D752" s="353"/>
      <c r="E752" s="355"/>
      <c r="F752" s="385"/>
      <c r="G752" s="353"/>
      <c r="H752" s="353"/>
      <c r="I752" s="353"/>
      <c r="J752" s="353"/>
      <c r="K752" s="353"/>
      <c r="L752" s="353"/>
      <c r="M752" s="353"/>
      <c r="N752" s="353"/>
      <c r="O752" s="353"/>
      <c r="P752" s="353"/>
      <c r="Q752" s="353"/>
      <c r="R752" s="353"/>
      <c r="S752" s="353"/>
      <c r="T752" s="353"/>
      <c r="U752" s="353"/>
      <c r="V752" s="353"/>
      <c r="W752" s="353"/>
      <c r="X752" s="353"/>
      <c r="Y752" s="353"/>
      <c r="Z752" s="353"/>
    </row>
    <row r="753" spans="1:26" x14ac:dyDescent="0.35">
      <c r="A753" s="373"/>
      <c r="B753" s="354"/>
      <c r="C753" s="353"/>
      <c r="D753" s="353"/>
      <c r="E753" s="355"/>
      <c r="F753" s="385"/>
      <c r="G753" s="353"/>
      <c r="H753" s="353"/>
      <c r="I753" s="353"/>
      <c r="J753" s="353"/>
      <c r="K753" s="353"/>
      <c r="L753" s="353"/>
      <c r="M753" s="353"/>
      <c r="N753" s="353"/>
      <c r="O753" s="353"/>
      <c r="P753" s="353"/>
      <c r="Q753" s="353"/>
      <c r="R753" s="353"/>
      <c r="S753" s="353"/>
      <c r="T753" s="353"/>
      <c r="U753" s="353"/>
      <c r="V753" s="353"/>
      <c r="W753" s="353"/>
      <c r="X753" s="353"/>
      <c r="Y753" s="353"/>
      <c r="Z753" s="353"/>
    </row>
    <row r="754" spans="1:26" x14ac:dyDescent="0.35">
      <c r="A754" s="373"/>
      <c r="B754" s="354"/>
      <c r="C754" s="353"/>
      <c r="D754" s="353"/>
      <c r="E754" s="355"/>
      <c r="F754" s="385"/>
      <c r="G754" s="353"/>
      <c r="H754" s="353"/>
      <c r="I754" s="353"/>
      <c r="J754" s="353"/>
      <c r="K754" s="353"/>
      <c r="L754" s="353"/>
      <c r="M754" s="353"/>
      <c r="N754" s="353"/>
      <c r="O754" s="353"/>
      <c r="P754" s="353"/>
      <c r="Q754" s="353"/>
      <c r="R754" s="353"/>
      <c r="S754" s="353"/>
      <c r="T754" s="353"/>
      <c r="U754" s="353"/>
      <c r="V754" s="353"/>
      <c r="W754" s="353"/>
      <c r="X754" s="353"/>
      <c r="Y754" s="353"/>
      <c r="Z754" s="353"/>
    </row>
    <row r="755" spans="1:26" x14ac:dyDescent="0.35">
      <c r="A755" s="373"/>
      <c r="B755" s="354"/>
      <c r="C755" s="353"/>
      <c r="D755" s="353"/>
      <c r="E755" s="355"/>
      <c r="F755" s="385"/>
      <c r="G755" s="353"/>
      <c r="H755" s="353"/>
      <c r="I755" s="353"/>
      <c r="J755" s="353"/>
      <c r="K755" s="353"/>
      <c r="L755" s="353"/>
      <c r="M755" s="353"/>
      <c r="N755" s="353"/>
      <c r="O755" s="353"/>
      <c r="P755" s="353"/>
      <c r="Q755" s="353"/>
      <c r="R755" s="353"/>
      <c r="S755" s="353"/>
      <c r="T755" s="353"/>
      <c r="U755" s="353"/>
      <c r="V755" s="353"/>
      <c r="W755" s="353"/>
      <c r="X755" s="353"/>
      <c r="Y755" s="353"/>
      <c r="Z755" s="353"/>
    </row>
    <row r="756" spans="1:26" x14ac:dyDescent="0.35">
      <c r="A756" s="373"/>
      <c r="B756" s="354"/>
      <c r="C756" s="353"/>
      <c r="D756" s="353"/>
      <c r="E756" s="355"/>
      <c r="F756" s="385"/>
      <c r="G756" s="353"/>
      <c r="H756" s="353"/>
      <c r="I756" s="353"/>
      <c r="J756" s="353"/>
      <c r="K756" s="353"/>
      <c r="L756" s="353"/>
      <c r="M756" s="353"/>
      <c r="N756" s="353"/>
      <c r="O756" s="353"/>
      <c r="P756" s="353"/>
      <c r="Q756" s="353"/>
      <c r="R756" s="353"/>
      <c r="S756" s="353"/>
      <c r="T756" s="353"/>
      <c r="U756" s="353"/>
      <c r="V756" s="353"/>
      <c r="W756" s="353"/>
      <c r="X756" s="353"/>
      <c r="Y756" s="353"/>
      <c r="Z756" s="353"/>
    </row>
    <row r="757" spans="1:26" x14ac:dyDescent="0.35">
      <c r="A757" s="373"/>
      <c r="B757" s="354"/>
      <c r="C757" s="353"/>
      <c r="D757" s="353"/>
      <c r="E757" s="355"/>
      <c r="F757" s="385"/>
      <c r="G757" s="353"/>
      <c r="H757" s="353"/>
      <c r="I757" s="353"/>
      <c r="J757" s="353"/>
      <c r="K757" s="353"/>
      <c r="L757" s="353"/>
      <c r="M757" s="353"/>
      <c r="N757" s="353"/>
      <c r="O757" s="353"/>
      <c r="P757" s="353"/>
      <c r="Q757" s="353"/>
      <c r="R757" s="353"/>
      <c r="S757" s="353"/>
      <c r="T757" s="353"/>
      <c r="U757" s="353"/>
      <c r="V757" s="353"/>
      <c r="W757" s="353"/>
      <c r="X757" s="353"/>
      <c r="Y757" s="353"/>
      <c r="Z757" s="353"/>
    </row>
    <row r="758" spans="1:26" x14ac:dyDescent="0.35">
      <c r="A758" s="373"/>
      <c r="B758" s="354"/>
      <c r="C758" s="353"/>
      <c r="D758" s="353"/>
      <c r="E758" s="355"/>
      <c r="F758" s="385"/>
      <c r="G758" s="353"/>
      <c r="H758" s="353"/>
      <c r="I758" s="353"/>
      <c r="J758" s="353"/>
      <c r="K758" s="353"/>
      <c r="L758" s="353"/>
      <c r="M758" s="353"/>
      <c r="N758" s="353"/>
      <c r="O758" s="353"/>
      <c r="P758" s="353"/>
      <c r="Q758" s="353"/>
      <c r="R758" s="353"/>
      <c r="S758" s="353"/>
      <c r="T758" s="353"/>
      <c r="U758" s="353"/>
      <c r="V758" s="353"/>
      <c r="W758" s="353"/>
      <c r="X758" s="353"/>
      <c r="Y758" s="353"/>
      <c r="Z758" s="353"/>
    </row>
    <row r="759" spans="1:26" x14ac:dyDescent="0.35">
      <c r="A759" s="373"/>
      <c r="B759" s="354"/>
      <c r="C759" s="353"/>
      <c r="D759" s="353"/>
      <c r="E759" s="355"/>
      <c r="F759" s="385"/>
      <c r="G759" s="353"/>
      <c r="H759" s="353"/>
      <c r="I759" s="353"/>
      <c r="J759" s="353"/>
      <c r="K759" s="353"/>
      <c r="L759" s="353"/>
      <c r="M759" s="353"/>
      <c r="N759" s="353"/>
      <c r="O759" s="353"/>
      <c r="P759" s="353"/>
      <c r="Q759" s="353"/>
      <c r="R759" s="353"/>
      <c r="S759" s="353"/>
      <c r="T759" s="353"/>
      <c r="U759" s="353"/>
      <c r="V759" s="353"/>
      <c r="W759" s="353"/>
      <c r="X759" s="353"/>
      <c r="Y759" s="353"/>
      <c r="Z759" s="353"/>
    </row>
    <row r="760" spans="1:26" x14ac:dyDescent="0.35">
      <c r="A760" s="373"/>
      <c r="B760" s="354"/>
      <c r="C760" s="353"/>
      <c r="D760" s="353"/>
      <c r="E760" s="355"/>
      <c r="F760" s="385"/>
      <c r="G760" s="353"/>
      <c r="H760" s="353"/>
      <c r="I760" s="353"/>
      <c r="J760" s="353"/>
      <c r="K760" s="353"/>
      <c r="L760" s="353"/>
      <c r="M760" s="353"/>
      <c r="N760" s="353"/>
      <c r="O760" s="353"/>
      <c r="P760" s="353"/>
      <c r="Q760" s="353"/>
      <c r="R760" s="353"/>
      <c r="S760" s="353"/>
      <c r="T760" s="353"/>
      <c r="U760" s="353"/>
      <c r="V760" s="353"/>
      <c r="W760" s="353"/>
      <c r="X760" s="353"/>
      <c r="Y760" s="353"/>
      <c r="Z760" s="353"/>
    </row>
    <row r="761" spans="1:26" x14ac:dyDescent="0.35">
      <c r="A761" s="373"/>
      <c r="B761" s="354"/>
      <c r="C761" s="353"/>
      <c r="D761" s="353"/>
      <c r="E761" s="355"/>
      <c r="F761" s="385"/>
      <c r="G761" s="353"/>
      <c r="H761" s="353"/>
      <c r="I761" s="353"/>
      <c r="J761" s="353"/>
      <c r="K761" s="353"/>
      <c r="L761" s="353"/>
      <c r="M761" s="353"/>
      <c r="N761" s="353"/>
      <c r="O761" s="353"/>
      <c r="P761" s="353"/>
      <c r="Q761" s="353"/>
      <c r="R761" s="353"/>
      <c r="S761" s="353"/>
      <c r="T761" s="353"/>
      <c r="U761" s="353"/>
      <c r="V761" s="353"/>
      <c r="W761" s="353"/>
      <c r="X761" s="353"/>
      <c r="Y761" s="353"/>
      <c r="Z761" s="353"/>
    </row>
    <row r="762" spans="1:26" x14ac:dyDescent="0.35">
      <c r="A762" s="373"/>
      <c r="B762" s="354"/>
      <c r="C762" s="353"/>
      <c r="D762" s="353"/>
      <c r="E762" s="355"/>
      <c r="F762" s="385"/>
      <c r="G762" s="353"/>
      <c r="H762" s="353"/>
      <c r="I762" s="353"/>
      <c r="J762" s="353"/>
      <c r="K762" s="353"/>
      <c r="L762" s="353"/>
      <c r="M762" s="353"/>
      <c r="N762" s="353"/>
      <c r="O762" s="353"/>
      <c r="P762" s="353"/>
      <c r="Q762" s="353"/>
      <c r="R762" s="353"/>
      <c r="S762" s="353"/>
      <c r="T762" s="353"/>
      <c r="U762" s="353"/>
      <c r="V762" s="353"/>
      <c r="W762" s="353"/>
      <c r="X762" s="353"/>
      <c r="Y762" s="353"/>
      <c r="Z762" s="353"/>
    </row>
    <row r="763" spans="1:26" x14ac:dyDescent="0.35">
      <c r="A763" s="373"/>
      <c r="B763" s="354"/>
      <c r="C763" s="353"/>
      <c r="D763" s="353"/>
      <c r="E763" s="355"/>
      <c r="F763" s="385"/>
      <c r="G763" s="353"/>
      <c r="H763" s="353"/>
      <c r="I763" s="353"/>
      <c r="J763" s="353"/>
      <c r="K763" s="353"/>
      <c r="L763" s="353"/>
      <c r="M763" s="353"/>
      <c r="N763" s="353"/>
      <c r="O763" s="353"/>
      <c r="P763" s="353"/>
      <c r="Q763" s="353"/>
      <c r="R763" s="353"/>
      <c r="S763" s="353"/>
      <c r="T763" s="353"/>
      <c r="U763" s="353"/>
      <c r="V763" s="353"/>
      <c r="W763" s="353"/>
      <c r="X763" s="353"/>
      <c r="Y763" s="353"/>
      <c r="Z763" s="353"/>
    </row>
    <row r="764" spans="1:26" x14ac:dyDescent="0.35">
      <c r="A764" s="373"/>
      <c r="B764" s="354"/>
      <c r="C764" s="353"/>
      <c r="D764" s="353"/>
      <c r="E764" s="355"/>
      <c r="F764" s="385"/>
      <c r="G764" s="353"/>
      <c r="H764" s="353"/>
      <c r="I764" s="353"/>
      <c r="J764" s="353"/>
      <c r="K764" s="353"/>
      <c r="L764" s="353"/>
      <c r="M764" s="353"/>
      <c r="N764" s="353"/>
      <c r="O764" s="353"/>
      <c r="P764" s="353"/>
      <c r="Q764" s="353"/>
      <c r="R764" s="353"/>
      <c r="S764" s="353"/>
      <c r="T764" s="353"/>
      <c r="U764" s="353"/>
      <c r="V764" s="353"/>
      <c r="W764" s="353"/>
      <c r="X764" s="353"/>
      <c r="Y764" s="353"/>
      <c r="Z764" s="353"/>
    </row>
    <row r="765" spans="1:26" x14ac:dyDescent="0.35">
      <c r="A765" s="373"/>
      <c r="B765" s="354"/>
      <c r="C765" s="353"/>
      <c r="D765" s="353"/>
      <c r="E765" s="355"/>
      <c r="F765" s="385"/>
      <c r="G765" s="353"/>
      <c r="H765" s="353"/>
      <c r="I765" s="353"/>
      <c r="J765" s="353"/>
      <c r="K765" s="353"/>
      <c r="L765" s="353"/>
      <c r="M765" s="353"/>
      <c r="N765" s="353"/>
      <c r="O765" s="353"/>
      <c r="P765" s="353"/>
      <c r="Q765" s="353"/>
      <c r="R765" s="353"/>
      <c r="S765" s="353"/>
      <c r="T765" s="353"/>
      <c r="U765" s="353"/>
      <c r="V765" s="353"/>
      <c r="W765" s="353"/>
      <c r="X765" s="353"/>
      <c r="Y765" s="353"/>
      <c r="Z765" s="353"/>
    </row>
    <row r="766" spans="1:26" x14ac:dyDescent="0.35">
      <c r="A766" s="373"/>
      <c r="B766" s="354"/>
      <c r="C766" s="353"/>
      <c r="D766" s="353"/>
      <c r="E766" s="355"/>
      <c r="F766" s="385"/>
      <c r="G766" s="353"/>
      <c r="H766" s="353"/>
      <c r="I766" s="353"/>
      <c r="J766" s="353"/>
      <c r="K766" s="353"/>
      <c r="L766" s="353"/>
      <c r="M766" s="353"/>
      <c r="N766" s="353"/>
      <c r="O766" s="353"/>
      <c r="P766" s="353"/>
      <c r="Q766" s="353"/>
      <c r="R766" s="353"/>
      <c r="S766" s="353"/>
      <c r="T766" s="353"/>
      <c r="U766" s="353"/>
      <c r="V766" s="353"/>
      <c r="W766" s="353"/>
      <c r="X766" s="353"/>
      <c r="Y766" s="353"/>
      <c r="Z766" s="353"/>
    </row>
    <row r="767" spans="1:26" x14ac:dyDescent="0.35">
      <c r="A767" s="373"/>
      <c r="B767" s="354"/>
      <c r="C767" s="353"/>
      <c r="D767" s="353"/>
      <c r="E767" s="355"/>
      <c r="F767" s="385"/>
      <c r="G767" s="353"/>
      <c r="H767" s="353"/>
      <c r="I767" s="353"/>
      <c r="J767" s="353"/>
      <c r="K767" s="353"/>
      <c r="L767" s="353"/>
      <c r="M767" s="353"/>
      <c r="N767" s="353"/>
      <c r="O767" s="353"/>
      <c r="P767" s="353"/>
      <c r="Q767" s="353"/>
      <c r="R767" s="353"/>
      <c r="S767" s="353"/>
      <c r="T767" s="353"/>
      <c r="U767" s="353"/>
      <c r="V767" s="353"/>
      <c r="W767" s="353"/>
      <c r="X767" s="353"/>
      <c r="Y767" s="353"/>
      <c r="Z767" s="353"/>
    </row>
    <row r="768" spans="1:26" x14ac:dyDescent="0.35">
      <c r="A768" s="373"/>
      <c r="B768" s="354"/>
      <c r="C768" s="353"/>
      <c r="D768" s="353"/>
      <c r="E768" s="355"/>
      <c r="F768" s="385"/>
      <c r="G768" s="353"/>
      <c r="H768" s="353"/>
      <c r="I768" s="353"/>
      <c r="J768" s="353"/>
      <c r="K768" s="353"/>
      <c r="L768" s="353"/>
      <c r="M768" s="353"/>
      <c r="N768" s="353"/>
      <c r="O768" s="353"/>
      <c r="P768" s="353"/>
      <c r="Q768" s="353"/>
      <c r="R768" s="353"/>
      <c r="S768" s="353"/>
      <c r="T768" s="353"/>
      <c r="U768" s="353"/>
      <c r="V768" s="353"/>
      <c r="W768" s="353"/>
      <c r="X768" s="353"/>
      <c r="Y768" s="353"/>
      <c r="Z768" s="353"/>
    </row>
    <row r="769" spans="1:26" x14ac:dyDescent="0.35">
      <c r="A769" s="373"/>
      <c r="B769" s="354"/>
      <c r="C769" s="353"/>
      <c r="D769" s="353"/>
      <c r="E769" s="355"/>
      <c r="F769" s="385"/>
      <c r="G769" s="353"/>
      <c r="H769" s="353"/>
      <c r="I769" s="353"/>
      <c r="J769" s="353"/>
      <c r="K769" s="353"/>
      <c r="L769" s="353"/>
      <c r="M769" s="353"/>
      <c r="N769" s="353"/>
      <c r="O769" s="353"/>
      <c r="P769" s="353"/>
      <c r="Q769" s="353"/>
      <c r="R769" s="353"/>
      <c r="S769" s="353"/>
      <c r="T769" s="353"/>
      <c r="U769" s="353"/>
      <c r="V769" s="353"/>
      <c r="W769" s="353"/>
      <c r="X769" s="353"/>
      <c r="Y769" s="353"/>
      <c r="Z769" s="353"/>
    </row>
    <row r="770" spans="1:26" x14ac:dyDescent="0.35">
      <c r="A770" s="373"/>
      <c r="B770" s="354"/>
      <c r="C770" s="353"/>
      <c r="D770" s="353"/>
      <c r="E770" s="355"/>
      <c r="F770" s="385"/>
      <c r="G770" s="353"/>
      <c r="H770" s="353"/>
      <c r="I770" s="353"/>
      <c r="J770" s="353"/>
      <c r="K770" s="353"/>
      <c r="L770" s="353"/>
      <c r="M770" s="353"/>
      <c r="N770" s="353"/>
      <c r="O770" s="353"/>
      <c r="P770" s="353"/>
      <c r="Q770" s="353"/>
      <c r="R770" s="353"/>
      <c r="S770" s="353"/>
      <c r="T770" s="353"/>
      <c r="U770" s="353"/>
      <c r="V770" s="353"/>
      <c r="W770" s="353"/>
      <c r="X770" s="353"/>
      <c r="Y770" s="353"/>
      <c r="Z770" s="353"/>
    </row>
    <row r="771" spans="1:26" x14ac:dyDescent="0.35">
      <c r="A771" s="373"/>
      <c r="B771" s="354"/>
      <c r="C771" s="353"/>
      <c r="D771" s="353"/>
      <c r="E771" s="355"/>
      <c r="F771" s="385"/>
      <c r="G771" s="353"/>
      <c r="H771" s="353"/>
      <c r="I771" s="353"/>
      <c r="J771" s="353"/>
      <c r="K771" s="353"/>
      <c r="L771" s="353"/>
      <c r="M771" s="353"/>
      <c r="N771" s="353"/>
      <c r="O771" s="353"/>
      <c r="P771" s="353"/>
      <c r="Q771" s="353"/>
      <c r="R771" s="353"/>
      <c r="S771" s="353"/>
      <c r="T771" s="353"/>
      <c r="U771" s="353"/>
      <c r="V771" s="353"/>
      <c r="W771" s="353"/>
      <c r="X771" s="353"/>
      <c r="Y771" s="353"/>
      <c r="Z771" s="353"/>
    </row>
    <row r="772" spans="1:26" x14ac:dyDescent="0.35">
      <c r="A772" s="373"/>
      <c r="B772" s="354"/>
      <c r="C772" s="353"/>
      <c r="D772" s="353"/>
      <c r="E772" s="355"/>
      <c r="F772" s="385"/>
      <c r="G772" s="353"/>
      <c r="H772" s="353"/>
      <c r="I772" s="353"/>
      <c r="J772" s="353"/>
      <c r="K772" s="353"/>
      <c r="L772" s="353"/>
      <c r="M772" s="353"/>
      <c r="N772" s="353"/>
      <c r="O772" s="353"/>
      <c r="P772" s="353"/>
      <c r="Q772" s="353"/>
      <c r="R772" s="353"/>
      <c r="S772" s="353"/>
      <c r="T772" s="353"/>
      <c r="U772" s="353"/>
      <c r="V772" s="353"/>
      <c r="W772" s="353"/>
      <c r="X772" s="353"/>
      <c r="Y772" s="353"/>
      <c r="Z772" s="353"/>
    </row>
    <row r="773" spans="1:26" x14ac:dyDescent="0.35">
      <c r="A773" s="373"/>
      <c r="B773" s="354"/>
      <c r="C773" s="353"/>
      <c r="D773" s="353"/>
      <c r="E773" s="355"/>
      <c r="F773" s="385"/>
      <c r="G773" s="353"/>
      <c r="H773" s="353"/>
      <c r="I773" s="353"/>
      <c r="J773" s="353"/>
      <c r="K773" s="353"/>
      <c r="L773" s="353"/>
      <c r="M773" s="353"/>
      <c r="N773" s="353"/>
      <c r="O773" s="353"/>
      <c r="P773" s="353"/>
      <c r="Q773" s="353"/>
      <c r="R773" s="353"/>
      <c r="S773" s="353"/>
      <c r="T773" s="353"/>
      <c r="U773" s="353"/>
      <c r="V773" s="353"/>
      <c r="W773" s="353"/>
      <c r="X773" s="353"/>
      <c r="Y773" s="353"/>
      <c r="Z773" s="353"/>
    </row>
    <row r="774" spans="1:26" x14ac:dyDescent="0.35">
      <c r="A774" s="373"/>
      <c r="B774" s="354"/>
      <c r="C774" s="353"/>
      <c r="D774" s="353"/>
      <c r="E774" s="355"/>
      <c r="F774" s="385"/>
      <c r="G774" s="353"/>
      <c r="H774" s="353"/>
      <c r="I774" s="353"/>
      <c r="J774" s="353"/>
      <c r="K774" s="353"/>
      <c r="L774" s="353"/>
      <c r="M774" s="353"/>
      <c r="N774" s="353"/>
      <c r="O774" s="353"/>
      <c r="P774" s="353"/>
      <c r="Q774" s="353"/>
      <c r="R774" s="353"/>
      <c r="S774" s="353"/>
      <c r="T774" s="353"/>
      <c r="U774" s="353"/>
      <c r="V774" s="353"/>
      <c r="W774" s="353"/>
      <c r="X774" s="353"/>
      <c r="Y774" s="353"/>
      <c r="Z774" s="353"/>
    </row>
    <row r="775" spans="1:26" x14ac:dyDescent="0.35">
      <c r="A775" s="373"/>
      <c r="B775" s="354"/>
      <c r="C775" s="353"/>
      <c r="D775" s="353"/>
      <c r="E775" s="355"/>
      <c r="F775" s="385"/>
      <c r="G775" s="353"/>
      <c r="H775" s="353"/>
      <c r="I775" s="353"/>
      <c r="J775" s="353"/>
      <c r="K775" s="353"/>
      <c r="L775" s="353"/>
      <c r="M775" s="353"/>
      <c r="N775" s="353"/>
      <c r="O775" s="353"/>
      <c r="P775" s="353"/>
      <c r="Q775" s="353"/>
      <c r="R775" s="353"/>
      <c r="S775" s="353"/>
      <c r="T775" s="353"/>
      <c r="U775" s="353"/>
      <c r="V775" s="353"/>
      <c r="W775" s="353"/>
      <c r="X775" s="353"/>
      <c r="Y775" s="353"/>
      <c r="Z775" s="353"/>
    </row>
    <row r="776" spans="1:26" x14ac:dyDescent="0.35">
      <c r="A776" s="373"/>
      <c r="B776" s="354"/>
      <c r="C776" s="353"/>
      <c r="D776" s="353"/>
      <c r="E776" s="355"/>
      <c r="F776" s="385"/>
      <c r="G776" s="353"/>
      <c r="H776" s="353"/>
      <c r="I776" s="353"/>
      <c r="J776" s="353"/>
      <c r="K776" s="353"/>
      <c r="L776" s="353"/>
      <c r="M776" s="353"/>
      <c r="N776" s="353"/>
      <c r="O776" s="353"/>
      <c r="P776" s="353"/>
      <c r="Q776" s="353"/>
      <c r="R776" s="353"/>
      <c r="S776" s="353"/>
      <c r="T776" s="353"/>
      <c r="U776" s="353"/>
      <c r="V776" s="353"/>
      <c r="W776" s="353"/>
      <c r="X776" s="353"/>
      <c r="Y776" s="353"/>
      <c r="Z776" s="353"/>
    </row>
    <row r="777" spans="1:26" x14ac:dyDescent="0.35">
      <c r="A777" s="373"/>
      <c r="B777" s="354"/>
      <c r="C777" s="353"/>
      <c r="D777" s="353"/>
      <c r="E777" s="355"/>
      <c r="F777" s="385"/>
      <c r="G777" s="353"/>
      <c r="H777" s="353"/>
      <c r="I777" s="353"/>
      <c r="J777" s="353"/>
      <c r="K777" s="353"/>
      <c r="L777" s="353"/>
      <c r="M777" s="353"/>
      <c r="N777" s="353"/>
      <c r="O777" s="353"/>
      <c r="P777" s="353"/>
      <c r="Q777" s="353"/>
      <c r="R777" s="353"/>
      <c r="S777" s="353"/>
      <c r="T777" s="353"/>
      <c r="U777" s="353"/>
      <c r="V777" s="353"/>
      <c r="W777" s="353"/>
      <c r="X777" s="353"/>
      <c r="Y777" s="353"/>
      <c r="Z777" s="353"/>
    </row>
    <row r="778" spans="1:26" x14ac:dyDescent="0.35">
      <c r="A778" s="373"/>
      <c r="B778" s="354"/>
      <c r="C778" s="353"/>
      <c r="D778" s="353"/>
      <c r="E778" s="355"/>
      <c r="F778" s="385"/>
      <c r="G778" s="353"/>
      <c r="H778" s="353"/>
      <c r="I778" s="353"/>
      <c r="J778" s="353"/>
      <c r="K778" s="353"/>
      <c r="L778" s="353"/>
      <c r="M778" s="353"/>
      <c r="N778" s="353"/>
      <c r="O778" s="353"/>
      <c r="P778" s="353"/>
      <c r="Q778" s="353"/>
      <c r="R778" s="353"/>
      <c r="S778" s="353"/>
      <c r="T778" s="353"/>
      <c r="U778" s="353"/>
      <c r="V778" s="353"/>
      <c r="W778" s="353"/>
      <c r="X778" s="353"/>
      <c r="Y778" s="353"/>
      <c r="Z778" s="353"/>
    </row>
    <row r="779" spans="1:26" x14ac:dyDescent="0.35">
      <c r="A779" s="373"/>
      <c r="B779" s="354"/>
      <c r="C779" s="353"/>
      <c r="D779" s="353"/>
      <c r="E779" s="355"/>
      <c r="F779" s="385"/>
      <c r="G779" s="353"/>
      <c r="H779" s="353"/>
      <c r="I779" s="353"/>
      <c r="J779" s="353"/>
      <c r="K779" s="353"/>
      <c r="L779" s="353"/>
      <c r="M779" s="353"/>
      <c r="N779" s="353"/>
      <c r="O779" s="353"/>
      <c r="P779" s="353"/>
      <c r="Q779" s="353"/>
      <c r="R779" s="353"/>
      <c r="S779" s="353"/>
      <c r="T779" s="353"/>
      <c r="U779" s="353"/>
      <c r="V779" s="353"/>
      <c r="W779" s="353"/>
      <c r="X779" s="353"/>
      <c r="Y779" s="353"/>
      <c r="Z779" s="353"/>
    </row>
    <row r="780" spans="1:26" x14ac:dyDescent="0.35">
      <c r="A780" s="373"/>
      <c r="B780" s="354"/>
      <c r="C780" s="353"/>
      <c r="D780" s="353"/>
      <c r="E780" s="355"/>
      <c r="F780" s="385"/>
      <c r="G780" s="353"/>
      <c r="H780" s="353"/>
      <c r="I780" s="353"/>
      <c r="J780" s="353"/>
      <c r="K780" s="353"/>
      <c r="L780" s="353"/>
      <c r="M780" s="353"/>
      <c r="N780" s="353"/>
      <c r="O780" s="353"/>
      <c r="P780" s="353"/>
      <c r="Q780" s="353"/>
      <c r="R780" s="353"/>
      <c r="S780" s="353"/>
      <c r="T780" s="353"/>
      <c r="U780" s="353"/>
      <c r="V780" s="353"/>
      <c r="W780" s="353"/>
      <c r="X780" s="353"/>
      <c r="Y780" s="353"/>
      <c r="Z780" s="353"/>
    </row>
    <row r="781" spans="1:26" x14ac:dyDescent="0.35">
      <c r="A781" s="373"/>
      <c r="B781" s="354"/>
      <c r="C781" s="353"/>
      <c r="D781" s="353"/>
      <c r="E781" s="355"/>
      <c r="F781" s="385"/>
      <c r="G781" s="353"/>
      <c r="H781" s="353"/>
      <c r="I781" s="353"/>
      <c r="J781" s="353"/>
      <c r="K781" s="353"/>
      <c r="L781" s="353"/>
      <c r="M781" s="353"/>
      <c r="N781" s="353"/>
      <c r="O781" s="353"/>
      <c r="P781" s="353"/>
      <c r="Q781" s="353"/>
      <c r="R781" s="353"/>
      <c r="S781" s="353"/>
      <c r="T781" s="353"/>
      <c r="U781" s="353"/>
      <c r="V781" s="353"/>
      <c r="W781" s="353"/>
      <c r="X781" s="353"/>
      <c r="Y781" s="353"/>
      <c r="Z781" s="353"/>
    </row>
    <row r="782" spans="1:26" x14ac:dyDescent="0.35">
      <c r="A782" s="373"/>
      <c r="B782" s="354"/>
      <c r="C782" s="353"/>
      <c r="D782" s="353"/>
      <c r="E782" s="355"/>
      <c r="F782" s="385"/>
      <c r="G782" s="353"/>
      <c r="H782" s="353"/>
      <c r="I782" s="353"/>
      <c r="J782" s="353"/>
      <c r="K782" s="353"/>
      <c r="L782" s="353"/>
      <c r="M782" s="353"/>
      <c r="N782" s="353"/>
      <c r="O782" s="353"/>
      <c r="P782" s="353"/>
      <c r="Q782" s="353"/>
      <c r="R782" s="353"/>
      <c r="S782" s="353"/>
      <c r="T782" s="353"/>
      <c r="U782" s="353"/>
      <c r="V782" s="353"/>
      <c r="W782" s="353"/>
      <c r="X782" s="353"/>
      <c r="Y782" s="353"/>
      <c r="Z782" s="353"/>
    </row>
    <row r="783" spans="1:26" x14ac:dyDescent="0.35">
      <c r="A783" s="373"/>
      <c r="B783" s="354"/>
      <c r="C783" s="353"/>
      <c r="D783" s="353"/>
      <c r="E783" s="355"/>
      <c r="F783" s="385"/>
      <c r="G783" s="353"/>
      <c r="H783" s="353"/>
      <c r="I783" s="353"/>
      <c r="J783" s="353"/>
      <c r="K783" s="353"/>
      <c r="L783" s="353"/>
      <c r="M783" s="353"/>
      <c r="N783" s="353"/>
      <c r="O783" s="353"/>
      <c r="P783" s="353"/>
      <c r="Q783" s="353"/>
      <c r="R783" s="353"/>
      <c r="S783" s="353"/>
      <c r="T783" s="353"/>
      <c r="U783" s="353"/>
      <c r="V783" s="353"/>
      <c r="W783" s="353"/>
      <c r="X783" s="353"/>
      <c r="Y783" s="353"/>
      <c r="Z783" s="353"/>
    </row>
    <row r="784" spans="1:26" x14ac:dyDescent="0.35">
      <c r="A784" s="373"/>
      <c r="B784" s="354"/>
      <c r="C784" s="353"/>
      <c r="D784" s="353"/>
      <c r="E784" s="355"/>
      <c r="F784" s="385"/>
      <c r="G784" s="353"/>
      <c r="H784" s="353"/>
      <c r="I784" s="353"/>
      <c r="J784" s="353"/>
      <c r="K784" s="353"/>
      <c r="L784" s="353"/>
      <c r="M784" s="353"/>
      <c r="N784" s="353"/>
      <c r="O784" s="353"/>
      <c r="P784" s="353"/>
      <c r="Q784" s="353"/>
      <c r="R784" s="353"/>
      <c r="S784" s="353"/>
      <c r="T784" s="353"/>
      <c r="U784" s="353"/>
      <c r="V784" s="353"/>
      <c r="W784" s="353"/>
      <c r="X784" s="353"/>
      <c r="Y784" s="353"/>
      <c r="Z784" s="353"/>
    </row>
    <row r="785" spans="1:26" x14ac:dyDescent="0.35">
      <c r="A785" s="373"/>
      <c r="B785" s="354"/>
      <c r="C785" s="353"/>
      <c r="D785" s="353"/>
      <c r="E785" s="355"/>
      <c r="F785" s="385"/>
      <c r="G785" s="353"/>
      <c r="H785" s="353"/>
      <c r="I785" s="353"/>
      <c r="J785" s="353"/>
      <c r="K785" s="353"/>
      <c r="L785" s="353"/>
      <c r="M785" s="353"/>
      <c r="N785" s="353"/>
      <c r="O785" s="353"/>
      <c r="P785" s="353"/>
      <c r="Q785" s="353"/>
      <c r="R785" s="353"/>
      <c r="S785" s="353"/>
      <c r="T785" s="353"/>
      <c r="U785" s="353"/>
      <c r="V785" s="353"/>
      <c r="W785" s="353"/>
      <c r="X785" s="353"/>
      <c r="Y785" s="353"/>
      <c r="Z785" s="353"/>
    </row>
    <row r="786" spans="1:26" x14ac:dyDescent="0.35">
      <c r="A786" s="373"/>
      <c r="B786" s="354"/>
      <c r="C786" s="353"/>
      <c r="D786" s="353"/>
      <c r="E786" s="355"/>
      <c r="F786" s="385"/>
      <c r="G786" s="353"/>
      <c r="H786" s="353"/>
      <c r="I786" s="353"/>
      <c r="J786" s="353"/>
      <c r="K786" s="353"/>
      <c r="L786" s="353"/>
      <c r="M786" s="353"/>
      <c r="N786" s="353"/>
      <c r="O786" s="353"/>
      <c r="P786" s="353"/>
      <c r="Q786" s="353"/>
      <c r="R786" s="353"/>
      <c r="S786" s="353"/>
      <c r="T786" s="353"/>
      <c r="U786" s="353"/>
      <c r="V786" s="353"/>
      <c r="W786" s="353"/>
      <c r="X786" s="353"/>
      <c r="Y786" s="353"/>
      <c r="Z786" s="353"/>
    </row>
    <row r="787" spans="1:26" x14ac:dyDescent="0.35">
      <c r="A787" s="373"/>
      <c r="B787" s="354"/>
      <c r="C787" s="353"/>
      <c r="D787" s="353"/>
      <c r="E787" s="355"/>
      <c r="F787" s="385"/>
      <c r="G787" s="353"/>
      <c r="H787" s="353"/>
      <c r="I787" s="353"/>
      <c r="J787" s="353"/>
      <c r="K787" s="353"/>
      <c r="L787" s="353"/>
      <c r="M787" s="353"/>
      <c r="N787" s="353"/>
      <c r="O787" s="353"/>
      <c r="P787" s="353"/>
      <c r="Q787" s="353"/>
      <c r="R787" s="353"/>
      <c r="S787" s="353"/>
      <c r="T787" s="353"/>
      <c r="U787" s="353"/>
      <c r="V787" s="353"/>
      <c r="W787" s="353"/>
      <c r="X787" s="353"/>
      <c r="Y787" s="353"/>
      <c r="Z787" s="353"/>
    </row>
    <row r="788" spans="1:26" x14ac:dyDescent="0.35">
      <c r="A788" s="373"/>
      <c r="B788" s="354"/>
      <c r="C788" s="353"/>
      <c r="D788" s="353"/>
      <c r="E788" s="355"/>
      <c r="F788" s="385"/>
      <c r="G788" s="353"/>
      <c r="H788" s="353"/>
      <c r="I788" s="353"/>
      <c r="J788" s="353"/>
      <c r="K788" s="353"/>
      <c r="L788" s="353"/>
      <c r="M788" s="353"/>
      <c r="N788" s="353"/>
      <c r="O788" s="353"/>
      <c r="P788" s="353"/>
      <c r="Q788" s="353"/>
      <c r="R788" s="353"/>
      <c r="S788" s="353"/>
      <c r="T788" s="353"/>
      <c r="U788" s="353"/>
      <c r="V788" s="353"/>
      <c r="W788" s="353"/>
      <c r="X788" s="353"/>
      <c r="Y788" s="353"/>
      <c r="Z788" s="353"/>
    </row>
    <row r="789" spans="1:26" x14ac:dyDescent="0.35">
      <c r="A789" s="373"/>
      <c r="B789" s="354"/>
      <c r="C789" s="353"/>
      <c r="D789" s="353"/>
      <c r="E789" s="355"/>
      <c r="F789" s="385"/>
      <c r="G789" s="353"/>
      <c r="H789" s="353"/>
      <c r="I789" s="353"/>
      <c r="J789" s="353"/>
      <c r="K789" s="353"/>
      <c r="L789" s="353"/>
      <c r="M789" s="353"/>
      <c r="N789" s="353"/>
      <c r="O789" s="353"/>
      <c r="P789" s="353"/>
      <c r="Q789" s="353"/>
      <c r="R789" s="353"/>
      <c r="S789" s="353"/>
      <c r="T789" s="353"/>
      <c r="U789" s="353"/>
      <c r="V789" s="353"/>
      <c r="W789" s="353"/>
      <c r="X789" s="353"/>
      <c r="Y789" s="353"/>
      <c r="Z789" s="353"/>
    </row>
    <row r="790" spans="1:26" x14ac:dyDescent="0.35">
      <c r="A790" s="373"/>
      <c r="B790" s="354"/>
      <c r="C790" s="353"/>
      <c r="D790" s="353"/>
      <c r="E790" s="355"/>
      <c r="F790" s="385"/>
      <c r="G790" s="353"/>
      <c r="H790" s="353"/>
      <c r="I790" s="353"/>
      <c r="J790" s="353"/>
      <c r="K790" s="353"/>
      <c r="L790" s="353"/>
      <c r="M790" s="353"/>
      <c r="N790" s="353"/>
      <c r="O790" s="353"/>
      <c r="P790" s="353"/>
      <c r="Q790" s="353"/>
      <c r="R790" s="353"/>
      <c r="S790" s="353"/>
      <c r="T790" s="353"/>
      <c r="U790" s="353"/>
      <c r="V790" s="353"/>
      <c r="W790" s="353"/>
      <c r="X790" s="353"/>
      <c r="Y790" s="353"/>
      <c r="Z790" s="353"/>
    </row>
    <row r="791" spans="1:26" x14ac:dyDescent="0.35">
      <c r="A791" s="373"/>
      <c r="B791" s="354"/>
      <c r="C791" s="353"/>
      <c r="D791" s="353"/>
      <c r="E791" s="355"/>
      <c r="F791" s="385"/>
      <c r="G791" s="353"/>
      <c r="H791" s="353"/>
      <c r="I791" s="353"/>
      <c r="J791" s="353"/>
      <c r="K791" s="353"/>
      <c r="L791" s="353"/>
      <c r="M791" s="353"/>
      <c r="N791" s="353"/>
      <c r="O791" s="353"/>
      <c r="P791" s="353"/>
      <c r="Q791" s="353"/>
      <c r="R791" s="353"/>
      <c r="S791" s="353"/>
      <c r="T791" s="353"/>
      <c r="U791" s="353"/>
      <c r="V791" s="353"/>
      <c r="W791" s="353"/>
      <c r="X791" s="353"/>
      <c r="Y791" s="353"/>
      <c r="Z791" s="353"/>
    </row>
    <row r="792" spans="1:26" x14ac:dyDescent="0.35">
      <c r="A792" s="373"/>
      <c r="B792" s="354"/>
      <c r="C792" s="353"/>
      <c r="D792" s="353"/>
      <c r="E792" s="355"/>
      <c r="F792" s="385"/>
      <c r="G792" s="353"/>
      <c r="H792" s="353"/>
      <c r="I792" s="353"/>
      <c r="J792" s="353"/>
      <c r="K792" s="353"/>
      <c r="L792" s="353"/>
      <c r="M792" s="353"/>
      <c r="N792" s="353"/>
      <c r="O792" s="353"/>
      <c r="P792" s="353"/>
      <c r="Q792" s="353"/>
      <c r="R792" s="353"/>
      <c r="S792" s="353"/>
      <c r="T792" s="353"/>
      <c r="U792" s="353"/>
      <c r="V792" s="353"/>
      <c r="W792" s="353"/>
      <c r="X792" s="353"/>
      <c r="Y792" s="353"/>
      <c r="Z792" s="353"/>
    </row>
    <row r="793" spans="1:26" x14ac:dyDescent="0.35">
      <c r="A793" s="373"/>
      <c r="B793" s="354"/>
      <c r="C793" s="353"/>
      <c r="D793" s="353"/>
      <c r="E793" s="355"/>
      <c r="F793" s="385"/>
      <c r="G793" s="353"/>
      <c r="H793" s="353"/>
      <c r="I793" s="353"/>
      <c r="J793" s="353"/>
      <c r="K793" s="353"/>
      <c r="L793" s="353"/>
      <c r="M793" s="353"/>
      <c r="N793" s="353"/>
      <c r="O793" s="353"/>
      <c r="P793" s="353"/>
      <c r="Q793" s="353"/>
      <c r="R793" s="353"/>
      <c r="S793" s="353"/>
      <c r="T793" s="353"/>
      <c r="U793" s="353"/>
      <c r="V793" s="353"/>
      <c r="W793" s="353"/>
      <c r="X793" s="353"/>
      <c r="Y793" s="353"/>
      <c r="Z793" s="353"/>
    </row>
    <row r="794" spans="1:26" x14ac:dyDescent="0.35">
      <c r="A794" s="373"/>
      <c r="B794" s="354"/>
      <c r="C794" s="353"/>
      <c r="D794" s="353"/>
      <c r="E794" s="355"/>
      <c r="F794" s="385"/>
      <c r="G794" s="353"/>
      <c r="H794" s="353"/>
      <c r="I794" s="353"/>
      <c r="J794" s="353"/>
      <c r="K794" s="353"/>
      <c r="L794" s="353"/>
      <c r="M794" s="353"/>
      <c r="N794" s="353"/>
      <c r="O794" s="353"/>
      <c r="P794" s="353"/>
      <c r="Q794" s="353"/>
      <c r="R794" s="353"/>
      <c r="S794" s="353"/>
      <c r="T794" s="353"/>
      <c r="U794" s="353"/>
      <c r="V794" s="353"/>
      <c r="W794" s="353"/>
      <c r="X794" s="353"/>
      <c r="Y794" s="353"/>
      <c r="Z794" s="353"/>
    </row>
    <row r="795" spans="1:26" x14ac:dyDescent="0.35">
      <c r="A795" s="373"/>
      <c r="B795" s="354"/>
      <c r="C795" s="353"/>
      <c r="D795" s="353"/>
      <c r="E795" s="355"/>
      <c r="F795" s="385"/>
      <c r="G795" s="353"/>
      <c r="H795" s="353"/>
      <c r="I795" s="353"/>
      <c r="J795" s="353"/>
      <c r="K795" s="353"/>
      <c r="L795" s="353"/>
      <c r="M795" s="353"/>
      <c r="N795" s="353"/>
      <c r="O795" s="353"/>
      <c r="P795" s="353"/>
      <c r="Q795" s="353"/>
      <c r="R795" s="353"/>
      <c r="S795" s="353"/>
      <c r="T795" s="353"/>
      <c r="U795" s="353"/>
      <c r="V795" s="353"/>
      <c r="W795" s="353"/>
      <c r="X795" s="353"/>
      <c r="Y795" s="353"/>
      <c r="Z795" s="353"/>
    </row>
    <row r="796" spans="1:26" x14ac:dyDescent="0.35">
      <c r="A796" s="373"/>
      <c r="B796" s="354"/>
      <c r="C796" s="353"/>
      <c r="D796" s="353"/>
      <c r="E796" s="355"/>
      <c r="F796" s="385"/>
      <c r="G796" s="353"/>
      <c r="H796" s="353"/>
      <c r="I796" s="353"/>
      <c r="J796" s="353"/>
      <c r="K796" s="353"/>
      <c r="L796" s="353"/>
      <c r="M796" s="353"/>
      <c r="N796" s="353"/>
      <c r="O796" s="353"/>
      <c r="P796" s="353"/>
      <c r="Q796" s="353"/>
      <c r="R796" s="353"/>
      <c r="S796" s="353"/>
      <c r="T796" s="353"/>
      <c r="U796" s="353"/>
      <c r="V796" s="353"/>
      <c r="W796" s="353"/>
      <c r="X796" s="353"/>
      <c r="Y796" s="353"/>
      <c r="Z796" s="353"/>
    </row>
    <row r="797" spans="1:26" x14ac:dyDescent="0.35">
      <c r="A797" s="373"/>
      <c r="B797" s="354"/>
      <c r="C797" s="353"/>
      <c r="D797" s="353"/>
      <c r="E797" s="355"/>
      <c r="F797" s="385"/>
      <c r="G797" s="353"/>
      <c r="H797" s="353"/>
      <c r="I797" s="353"/>
      <c r="J797" s="353"/>
      <c r="K797" s="353"/>
      <c r="L797" s="353"/>
      <c r="M797" s="353"/>
      <c r="N797" s="353"/>
      <c r="O797" s="353"/>
      <c r="P797" s="353"/>
      <c r="Q797" s="353"/>
      <c r="R797" s="353"/>
      <c r="S797" s="353"/>
      <c r="T797" s="353"/>
      <c r="U797" s="353"/>
      <c r="V797" s="353"/>
      <c r="W797" s="353"/>
      <c r="X797" s="353"/>
      <c r="Y797" s="353"/>
      <c r="Z797" s="353"/>
    </row>
    <row r="798" spans="1:26" x14ac:dyDescent="0.35">
      <c r="A798" s="373"/>
      <c r="B798" s="354"/>
      <c r="C798" s="353"/>
      <c r="D798" s="353"/>
      <c r="E798" s="355"/>
      <c r="F798" s="385"/>
      <c r="G798" s="353"/>
      <c r="H798" s="353"/>
      <c r="I798" s="353"/>
      <c r="J798" s="353"/>
      <c r="K798" s="353"/>
      <c r="L798" s="353"/>
      <c r="M798" s="353"/>
      <c r="N798" s="353"/>
      <c r="O798" s="353"/>
      <c r="P798" s="353"/>
      <c r="Q798" s="353"/>
      <c r="R798" s="353"/>
      <c r="S798" s="353"/>
      <c r="T798" s="353"/>
      <c r="U798" s="353"/>
      <c r="V798" s="353"/>
      <c r="W798" s="353"/>
      <c r="X798" s="353"/>
      <c r="Y798" s="353"/>
      <c r="Z798" s="353"/>
    </row>
    <row r="799" spans="1:26" x14ac:dyDescent="0.35">
      <c r="A799" s="373"/>
      <c r="B799" s="354"/>
      <c r="C799" s="353"/>
      <c r="D799" s="353"/>
      <c r="E799" s="355"/>
      <c r="F799" s="385"/>
      <c r="G799" s="353"/>
      <c r="H799" s="353"/>
      <c r="I799" s="353"/>
      <c r="J799" s="353"/>
      <c r="K799" s="353"/>
      <c r="L799" s="353"/>
      <c r="M799" s="353"/>
      <c r="N799" s="353"/>
      <c r="O799" s="353"/>
      <c r="P799" s="353"/>
      <c r="Q799" s="353"/>
      <c r="R799" s="353"/>
      <c r="S799" s="353"/>
      <c r="T799" s="353"/>
      <c r="U799" s="353"/>
      <c r="V799" s="353"/>
      <c r="W799" s="353"/>
      <c r="X799" s="353"/>
      <c r="Y799" s="353"/>
      <c r="Z799" s="353"/>
    </row>
    <row r="800" spans="1:26" x14ac:dyDescent="0.35">
      <c r="A800" s="373"/>
      <c r="B800" s="354"/>
      <c r="C800" s="353"/>
      <c r="D800" s="353"/>
      <c r="E800" s="355"/>
      <c r="F800" s="385"/>
      <c r="G800" s="353"/>
      <c r="H800" s="353"/>
      <c r="I800" s="353"/>
      <c r="J800" s="353"/>
      <c r="K800" s="353"/>
      <c r="L800" s="353"/>
      <c r="M800" s="353"/>
      <c r="N800" s="353"/>
      <c r="O800" s="353"/>
      <c r="P800" s="353"/>
      <c r="Q800" s="353"/>
      <c r="R800" s="353"/>
      <c r="S800" s="353"/>
      <c r="T800" s="353"/>
      <c r="U800" s="353"/>
      <c r="V800" s="353"/>
      <c r="W800" s="353"/>
      <c r="X800" s="353"/>
      <c r="Y800" s="353"/>
      <c r="Z800" s="353"/>
    </row>
    <row r="801" spans="1:26" x14ac:dyDescent="0.35">
      <c r="A801" s="373"/>
      <c r="B801" s="354"/>
      <c r="C801" s="353"/>
      <c r="D801" s="353"/>
      <c r="E801" s="355"/>
      <c r="F801" s="385"/>
      <c r="G801" s="353"/>
      <c r="H801" s="353"/>
      <c r="I801" s="353"/>
      <c r="J801" s="353"/>
      <c r="K801" s="353"/>
      <c r="L801" s="353"/>
      <c r="M801" s="353"/>
      <c r="N801" s="353"/>
      <c r="O801" s="353"/>
      <c r="P801" s="353"/>
      <c r="Q801" s="353"/>
      <c r="R801" s="353"/>
      <c r="S801" s="353"/>
      <c r="T801" s="353"/>
      <c r="U801" s="353"/>
      <c r="V801" s="353"/>
      <c r="W801" s="353"/>
      <c r="X801" s="353"/>
      <c r="Y801" s="353"/>
      <c r="Z801" s="353"/>
    </row>
    <row r="802" spans="1:26" x14ac:dyDescent="0.35">
      <c r="A802" s="373"/>
      <c r="B802" s="354"/>
      <c r="C802" s="353"/>
      <c r="D802" s="353"/>
      <c r="E802" s="355"/>
      <c r="F802" s="385"/>
      <c r="G802" s="353"/>
      <c r="H802" s="353"/>
      <c r="I802" s="353"/>
      <c r="J802" s="353"/>
      <c r="K802" s="353"/>
      <c r="L802" s="353"/>
      <c r="M802" s="353"/>
      <c r="N802" s="353"/>
      <c r="O802" s="353"/>
      <c r="P802" s="353"/>
      <c r="Q802" s="353"/>
      <c r="R802" s="353"/>
      <c r="S802" s="353"/>
      <c r="T802" s="353"/>
      <c r="U802" s="353"/>
      <c r="V802" s="353"/>
      <c r="W802" s="353"/>
      <c r="X802" s="353"/>
      <c r="Y802" s="353"/>
      <c r="Z802" s="353"/>
    </row>
    <row r="803" spans="1:26" x14ac:dyDescent="0.35">
      <c r="A803" s="373"/>
      <c r="B803" s="354"/>
      <c r="C803" s="353"/>
      <c r="D803" s="353"/>
      <c r="E803" s="355"/>
      <c r="F803" s="385"/>
      <c r="G803" s="353"/>
      <c r="H803" s="353"/>
      <c r="I803" s="353"/>
      <c r="J803" s="353"/>
      <c r="K803" s="353"/>
      <c r="L803" s="353"/>
      <c r="M803" s="353"/>
      <c r="N803" s="353"/>
      <c r="O803" s="353"/>
      <c r="P803" s="353"/>
      <c r="Q803" s="353"/>
      <c r="R803" s="353"/>
      <c r="S803" s="353"/>
      <c r="T803" s="353"/>
      <c r="U803" s="353"/>
      <c r="V803" s="353"/>
      <c r="W803" s="353"/>
      <c r="X803" s="353"/>
      <c r="Y803" s="353"/>
      <c r="Z803" s="353"/>
    </row>
    <row r="804" spans="1:26" x14ac:dyDescent="0.35">
      <c r="A804" s="373"/>
      <c r="B804" s="354"/>
      <c r="C804" s="353"/>
      <c r="D804" s="353"/>
      <c r="E804" s="355"/>
      <c r="F804" s="385"/>
      <c r="G804" s="353"/>
      <c r="H804" s="353"/>
      <c r="I804" s="353"/>
      <c r="J804" s="353"/>
      <c r="K804" s="353"/>
      <c r="L804" s="353"/>
      <c r="M804" s="353"/>
      <c r="N804" s="353"/>
      <c r="O804" s="353"/>
      <c r="P804" s="353"/>
      <c r="Q804" s="353"/>
      <c r="R804" s="353"/>
      <c r="S804" s="353"/>
      <c r="T804" s="353"/>
      <c r="U804" s="353"/>
      <c r="V804" s="353"/>
      <c r="W804" s="353"/>
      <c r="X804" s="353"/>
      <c r="Y804" s="353"/>
      <c r="Z804" s="353"/>
    </row>
    <row r="805" spans="1:26" x14ac:dyDescent="0.35">
      <c r="A805" s="373"/>
      <c r="B805" s="354"/>
      <c r="C805" s="353"/>
      <c r="D805" s="353"/>
      <c r="E805" s="355"/>
      <c r="F805" s="385"/>
      <c r="G805" s="353"/>
      <c r="H805" s="353"/>
      <c r="I805" s="353"/>
      <c r="J805" s="353"/>
      <c r="K805" s="353"/>
      <c r="L805" s="353"/>
      <c r="M805" s="353"/>
      <c r="N805" s="353"/>
      <c r="O805" s="353"/>
      <c r="P805" s="353"/>
      <c r="Q805" s="353"/>
      <c r="R805" s="353"/>
      <c r="S805" s="353"/>
      <c r="T805" s="353"/>
      <c r="U805" s="353"/>
      <c r="V805" s="353"/>
      <c r="W805" s="353"/>
      <c r="X805" s="353"/>
      <c r="Y805" s="353"/>
      <c r="Z805" s="353"/>
    </row>
    <row r="806" spans="1:26" x14ac:dyDescent="0.35">
      <c r="A806" s="373"/>
      <c r="B806" s="354"/>
      <c r="C806" s="353"/>
      <c r="D806" s="353"/>
      <c r="E806" s="355"/>
      <c r="F806" s="385"/>
      <c r="G806" s="353"/>
      <c r="H806" s="353"/>
      <c r="I806" s="353"/>
      <c r="J806" s="353"/>
      <c r="K806" s="353"/>
      <c r="L806" s="353"/>
      <c r="M806" s="353"/>
      <c r="N806" s="353"/>
      <c r="O806" s="353"/>
      <c r="P806" s="353"/>
      <c r="Q806" s="353"/>
      <c r="R806" s="353"/>
      <c r="S806" s="353"/>
      <c r="T806" s="353"/>
      <c r="U806" s="353"/>
      <c r="V806" s="353"/>
      <c r="W806" s="353"/>
      <c r="X806" s="353"/>
      <c r="Y806" s="353"/>
      <c r="Z806" s="353"/>
    </row>
    <row r="807" spans="1:26" x14ac:dyDescent="0.35">
      <c r="A807" s="373"/>
      <c r="B807" s="354"/>
      <c r="C807" s="353"/>
      <c r="D807" s="353"/>
      <c r="E807" s="355"/>
      <c r="F807" s="385"/>
      <c r="G807" s="353"/>
      <c r="H807" s="353"/>
      <c r="I807" s="353"/>
      <c r="J807" s="353"/>
      <c r="K807" s="353"/>
      <c r="L807" s="353"/>
      <c r="M807" s="353"/>
      <c r="N807" s="353"/>
      <c r="O807" s="353"/>
      <c r="P807" s="353"/>
      <c r="Q807" s="353"/>
      <c r="R807" s="353"/>
      <c r="S807" s="353"/>
      <c r="T807" s="353"/>
      <c r="U807" s="353"/>
      <c r="V807" s="353"/>
      <c r="W807" s="353"/>
      <c r="X807" s="353"/>
      <c r="Y807" s="353"/>
      <c r="Z807" s="353"/>
    </row>
    <row r="808" spans="1:26" x14ac:dyDescent="0.35">
      <c r="A808" s="373"/>
      <c r="B808" s="354"/>
      <c r="C808" s="353"/>
      <c r="D808" s="353"/>
      <c r="E808" s="355"/>
      <c r="F808" s="385"/>
      <c r="G808" s="353"/>
      <c r="H808" s="353"/>
      <c r="I808" s="353"/>
      <c r="J808" s="353"/>
      <c r="K808" s="353"/>
      <c r="L808" s="353"/>
      <c r="M808" s="353"/>
      <c r="N808" s="353"/>
      <c r="O808" s="353"/>
      <c r="P808" s="353"/>
      <c r="Q808" s="353"/>
      <c r="R808" s="353"/>
      <c r="S808" s="353"/>
      <c r="T808" s="353"/>
      <c r="U808" s="353"/>
      <c r="V808" s="353"/>
      <c r="W808" s="353"/>
      <c r="X808" s="353"/>
      <c r="Y808" s="353"/>
      <c r="Z808" s="353"/>
    </row>
    <row r="809" spans="1:26" x14ac:dyDescent="0.35">
      <c r="A809" s="373"/>
      <c r="B809" s="354"/>
      <c r="C809" s="353"/>
      <c r="D809" s="353"/>
      <c r="E809" s="355"/>
      <c r="F809" s="385"/>
      <c r="G809" s="353"/>
      <c r="H809" s="353"/>
      <c r="I809" s="353"/>
      <c r="J809" s="353"/>
      <c r="K809" s="353"/>
      <c r="L809" s="353"/>
      <c r="M809" s="353"/>
      <c r="N809" s="353"/>
      <c r="O809" s="353"/>
      <c r="P809" s="353"/>
      <c r="Q809" s="353"/>
      <c r="R809" s="353"/>
      <c r="S809" s="353"/>
      <c r="T809" s="353"/>
      <c r="U809" s="353"/>
      <c r="V809" s="353"/>
      <c r="W809" s="353"/>
      <c r="X809" s="353"/>
      <c r="Y809" s="353"/>
      <c r="Z809" s="353"/>
    </row>
    <row r="810" spans="1:26" x14ac:dyDescent="0.35">
      <c r="A810" s="373"/>
      <c r="B810" s="354"/>
      <c r="C810" s="353"/>
      <c r="D810" s="353"/>
      <c r="E810" s="355"/>
      <c r="F810" s="385"/>
      <c r="G810" s="353"/>
      <c r="H810" s="353"/>
      <c r="I810" s="353"/>
      <c r="J810" s="353"/>
      <c r="K810" s="353"/>
      <c r="L810" s="353"/>
      <c r="M810" s="353"/>
      <c r="N810" s="353"/>
      <c r="O810" s="353"/>
      <c r="P810" s="353"/>
      <c r="Q810" s="353"/>
      <c r="R810" s="353"/>
      <c r="S810" s="353"/>
      <c r="T810" s="353"/>
      <c r="U810" s="353"/>
      <c r="V810" s="353"/>
      <c r="W810" s="353"/>
      <c r="X810" s="353"/>
      <c r="Y810" s="353"/>
      <c r="Z810" s="353"/>
    </row>
    <row r="811" spans="1:26" x14ac:dyDescent="0.35">
      <c r="A811" s="373"/>
      <c r="B811" s="354"/>
      <c r="C811" s="353"/>
      <c r="D811" s="353"/>
      <c r="E811" s="355"/>
      <c r="F811" s="385"/>
      <c r="G811" s="353"/>
      <c r="H811" s="353"/>
      <c r="I811" s="353"/>
      <c r="J811" s="353"/>
      <c r="K811" s="353"/>
      <c r="L811" s="353"/>
      <c r="M811" s="353"/>
      <c r="N811" s="353"/>
      <c r="O811" s="353"/>
      <c r="P811" s="353"/>
      <c r="Q811" s="353"/>
      <c r="R811" s="353"/>
      <c r="S811" s="353"/>
      <c r="T811" s="353"/>
      <c r="U811" s="353"/>
      <c r="V811" s="353"/>
      <c r="W811" s="353"/>
      <c r="X811" s="353"/>
      <c r="Y811" s="353"/>
      <c r="Z811" s="353"/>
    </row>
    <row r="812" spans="1:26" x14ac:dyDescent="0.35">
      <c r="A812" s="373"/>
      <c r="B812" s="354"/>
      <c r="C812" s="353"/>
      <c r="D812" s="353"/>
      <c r="E812" s="355"/>
      <c r="F812" s="385"/>
      <c r="G812" s="353"/>
      <c r="H812" s="353"/>
      <c r="I812" s="353"/>
      <c r="J812" s="353"/>
      <c r="K812" s="353"/>
      <c r="L812" s="353"/>
      <c r="M812" s="353"/>
      <c r="N812" s="353"/>
      <c r="O812" s="353"/>
      <c r="P812" s="353"/>
      <c r="Q812" s="353"/>
      <c r="R812" s="353"/>
      <c r="S812" s="353"/>
      <c r="T812" s="353"/>
      <c r="U812" s="353"/>
      <c r="V812" s="353"/>
      <c r="W812" s="353"/>
      <c r="X812" s="353"/>
      <c r="Y812" s="353"/>
      <c r="Z812" s="353"/>
    </row>
    <row r="813" spans="1:26" x14ac:dyDescent="0.35">
      <c r="A813" s="373"/>
      <c r="B813" s="354"/>
      <c r="C813" s="353"/>
      <c r="D813" s="353"/>
      <c r="E813" s="355"/>
      <c r="F813" s="385"/>
      <c r="G813" s="353"/>
      <c r="H813" s="353"/>
      <c r="I813" s="353"/>
      <c r="J813" s="353"/>
      <c r="K813" s="353"/>
      <c r="L813" s="353"/>
      <c r="M813" s="353"/>
      <c r="N813" s="353"/>
      <c r="O813" s="353"/>
      <c r="P813" s="353"/>
      <c r="Q813" s="353"/>
      <c r="R813" s="353"/>
      <c r="S813" s="353"/>
      <c r="T813" s="353"/>
      <c r="U813" s="353"/>
      <c r="V813" s="353"/>
      <c r="W813" s="353"/>
      <c r="X813" s="353"/>
      <c r="Y813" s="353"/>
      <c r="Z813" s="353"/>
    </row>
    <row r="814" spans="1:26" x14ac:dyDescent="0.35">
      <c r="A814" s="373"/>
      <c r="B814" s="354"/>
      <c r="C814" s="353"/>
      <c r="D814" s="353"/>
      <c r="E814" s="355"/>
      <c r="F814" s="385"/>
      <c r="G814" s="353"/>
      <c r="H814" s="353"/>
      <c r="I814" s="353"/>
      <c r="J814" s="353"/>
      <c r="K814" s="353"/>
      <c r="L814" s="353"/>
      <c r="M814" s="353"/>
      <c r="N814" s="353"/>
      <c r="O814" s="353"/>
      <c r="P814" s="353"/>
      <c r="Q814" s="353"/>
      <c r="R814" s="353"/>
      <c r="S814" s="353"/>
      <c r="T814" s="353"/>
      <c r="U814" s="353"/>
      <c r="V814" s="353"/>
      <c r="W814" s="353"/>
      <c r="X814" s="353"/>
      <c r="Y814" s="353"/>
      <c r="Z814" s="353"/>
    </row>
    <row r="815" spans="1:26" x14ac:dyDescent="0.35">
      <c r="A815" s="373"/>
      <c r="B815" s="354"/>
      <c r="C815" s="353"/>
      <c r="D815" s="353"/>
      <c r="E815" s="355"/>
      <c r="F815" s="385"/>
      <c r="G815" s="353"/>
      <c r="H815" s="353"/>
      <c r="I815" s="353"/>
      <c r="J815" s="353"/>
      <c r="K815" s="353"/>
      <c r="L815" s="353"/>
      <c r="M815" s="353"/>
      <c r="N815" s="353"/>
      <c r="O815" s="353"/>
      <c r="P815" s="353"/>
      <c r="Q815" s="353"/>
      <c r="R815" s="353"/>
      <c r="S815" s="353"/>
      <c r="T815" s="353"/>
      <c r="U815" s="353"/>
      <c r="V815" s="353"/>
      <c r="W815" s="353"/>
      <c r="X815" s="353"/>
      <c r="Y815" s="353"/>
      <c r="Z815" s="353"/>
    </row>
    <row r="816" spans="1:26" x14ac:dyDescent="0.35">
      <c r="A816" s="373"/>
      <c r="B816" s="354"/>
      <c r="C816" s="353"/>
      <c r="D816" s="353"/>
      <c r="E816" s="355"/>
      <c r="F816" s="385"/>
      <c r="G816" s="353"/>
      <c r="H816" s="353"/>
      <c r="I816" s="353"/>
      <c r="J816" s="353"/>
      <c r="K816" s="353"/>
      <c r="L816" s="353"/>
      <c r="M816" s="353"/>
      <c r="N816" s="353"/>
      <c r="O816" s="353"/>
      <c r="P816" s="353"/>
      <c r="Q816" s="353"/>
      <c r="R816" s="353"/>
      <c r="S816" s="353"/>
      <c r="T816" s="353"/>
      <c r="U816" s="353"/>
      <c r="V816" s="353"/>
      <c r="W816" s="353"/>
      <c r="X816" s="353"/>
      <c r="Y816" s="353"/>
      <c r="Z816" s="353"/>
    </row>
    <row r="817" spans="1:26" x14ac:dyDescent="0.35">
      <c r="A817" s="373"/>
      <c r="B817" s="354"/>
      <c r="C817" s="353"/>
      <c r="D817" s="353"/>
      <c r="E817" s="355"/>
      <c r="F817" s="385"/>
      <c r="G817" s="353"/>
      <c r="H817" s="353"/>
      <c r="I817" s="353"/>
      <c r="J817" s="353"/>
      <c r="K817" s="353"/>
      <c r="L817" s="353"/>
      <c r="M817" s="353"/>
      <c r="N817" s="353"/>
      <c r="O817" s="353"/>
      <c r="P817" s="353"/>
      <c r="Q817" s="353"/>
      <c r="R817" s="353"/>
      <c r="S817" s="353"/>
      <c r="T817" s="353"/>
      <c r="U817" s="353"/>
      <c r="V817" s="353"/>
      <c r="W817" s="353"/>
      <c r="X817" s="353"/>
      <c r="Y817" s="353"/>
      <c r="Z817" s="353"/>
    </row>
    <row r="818" spans="1:26" x14ac:dyDescent="0.35">
      <c r="A818" s="373"/>
      <c r="B818" s="354"/>
      <c r="C818" s="353"/>
      <c r="D818" s="353"/>
      <c r="E818" s="355"/>
      <c r="F818" s="385"/>
      <c r="G818" s="353"/>
      <c r="H818" s="353"/>
      <c r="I818" s="353"/>
      <c r="J818" s="353"/>
      <c r="K818" s="353"/>
      <c r="L818" s="353"/>
      <c r="M818" s="353"/>
      <c r="N818" s="353"/>
      <c r="O818" s="353"/>
      <c r="P818" s="353"/>
      <c r="Q818" s="353"/>
      <c r="R818" s="353"/>
      <c r="S818" s="353"/>
      <c r="T818" s="353"/>
      <c r="U818" s="353"/>
      <c r="V818" s="353"/>
      <c r="W818" s="353"/>
      <c r="X818" s="353"/>
      <c r="Y818" s="353"/>
      <c r="Z818" s="353"/>
    </row>
    <row r="819" spans="1:26" x14ac:dyDescent="0.35">
      <c r="A819" s="373"/>
      <c r="B819" s="354"/>
      <c r="C819" s="353"/>
      <c r="D819" s="353"/>
      <c r="E819" s="355"/>
      <c r="F819" s="385"/>
      <c r="G819" s="353"/>
      <c r="H819" s="353"/>
      <c r="I819" s="353"/>
      <c r="J819" s="353"/>
      <c r="K819" s="353"/>
      <c r="L819" s="353"/>
      <c r="M819" s="353"/>
      <c r="N819" s="353"/>
      <c r="O819" s="353"/>
      <c r="P819" s="353"/>
      <c r="Q819" s="353"/>
      <c r="R819" s="353"/>
      <c r="S819" s="353"/>
      <c r="T819" s="353"/>
      <c r="U819" s="353"/>
      <c r="V819" s="353"/>
      <c r="W819" s="353"/>
      <c r="X819" s="353"/>
      <c r="Y819" s="353"/>
      <c r="Z819" s="353"/>
    </row>
    <row r="820" spans="1:26" x14ac:dyDescent="0.35">
      <c r="A820" s="373"/>
      <c r="B820" s="354"/>
      <c r="C820" s="353"/>
      <c r="D820" s="353"/>
      <c r="E820" s="355"/>
      <c r="F820" s="385"/>
      <c r="G820" s="353"/>
      <c r="H820" s="353"/>
      <c r="I820" s="353"/>
      <c r="J820" s="353"/>
      <c r="K820" s="353"/>
      <c r="L820" s="353"/>
      <c r="M820" s="353"/>
      <c r="N820" s="353"/>
      <c r="O820" s="353"/>
      <c r="P820" s="353"/>
      <c r="Q820" s="353"/>
      <c r="R820" s="353"/>
      <c r="S820" s="353"/>
      <c r="T820" s="353"/>
      <c r="U820" s="353"/>
      <c r="V820" s="353"/>
      <c r="W820" s="353"/>
      <c r="X820" s="353"/>
      <c r="Y820" s="353"/>
      <c r="Z820" s="353"/>
    </row>
    <row r="821" spans="1:26" x14ac:dyDescent="0.35">
      <c r="A821" s="373"/>
      <c r="B821" s="354"/>
      <c r="C821" s="353"/>
      <c r="D821" s="353"/>
      <c r="E821" s="355"/>
      <c r="F821" s="385"/>
      <c r="G821" s="353"/>
      <c r="H821" s="353"/>
      <c r="I821" s="353"/>
      <c r="J821" s="353"/>
      <c r="K821" s="353"/>
      <c r="L821" s="353"/>
      <c r="M821" s="353"/>
      <c r="N821" s="353"/>
      <c r="O821" s="353"/>
      <c r="P821" s="353"/>
      <c r="Q821" s="353"/>
      <c r="R821" s="353"/>
      <c r="S821" s="353"/>
      <c r="T821" s="353"/>
      <c r="U821" s="353"/>
      <c r="V821" s="353"/>
      <c r="W821" s="353"/>
      <c r="X821" s="353"/>
      <c r="Y821" s="353"/>
      <c r="Z821" s="353"/>
    </row>
    <row r="822" spans="1:26" x14ac:dyDescent="0.35">
      <c r="A822" s="373"/>
      <c r="B822" s="354"/>
      <c r="C822" s="353"/>
      <c r="D822" s="353"/>
      <c r="E822" s="355"/>
      <c r="F822" s="385"/>
      <c r="G822" s="353"/>
      <c r="H822" s="353"/>
      <c r="I822" s="353"/>
      <c r="J822" s="353"/>
      <c r="K822" s="353"/>
      <c r="L822" s="353"/>
      <c r="M822" s="353"/>
      <c r="N822" s="353"/>
      <c r="O822" s="353"/>
      <c r="P822" s="353"/>
      <c r="Q822" s="353"/>
      <c r="R822" s="353"/>
      <c r="S822" s="353"/>
      <c r="T822" s="353"/>
      <c r="U822" s="353"/>
      <c r="V822" s="353"/>
      <c r="W822" s="353"/>
      <c r="X822" s="353"/>
      <c r="Y822" s="353"/>
      <c r="Z822" s="353"/>
    </row>
    <row r="823" spans="1:26" x14ac:dyDescent="0.35">
      <c r="A823" s="373"/>
      <c r="B823" s="354"/>
      <c r="C823" s="353"/>
      <c r="D823" s="353"/>
      <c r="E823" s="355"/>
      <c r="F823" s="385"/>
      <c r="G823" s="353"/>
      <c r="H823" s="353"/>
      <c r="I823" s="353"/>
      <c r="J823" s="353"/>
      <c r="K823" s="353"/>
      <c r="L823" s="353"/>
      <c r="M823" s="353"/>
      <c r="N823" s="353"/>
      <c r="O823" s="353"/>
      <c r="P823" s="353"/>
      <c r="Q823" s="353"/>
      <c r="R823" s="353"/>
      <c r="S823" s="353"/>
      <c r="T823" s="353"/>
      <c r="U823" s="353"/>
      <c r="V823" s="353"/>
      <c r="W823" s="353"/>
      <c r="X823" s="353"/>
      <c r="Y823" s="353"/>
      <c r="Z823" s="353"/>
    </row>
    <row r="824" spans="1:26" x14ac:dyDescent="0.35">
      <c r="A824" s="373"/>
      <c r="B824" s="354"/>
      <c r="C824" s="353"/>
      <c r="D824" s="353"/>
      <c r="E824" s="355"/>
      <c r="F824" s="385"/>
      <c r="G824" s="353"/>
      <c r="H824" s="353"/>
      <c r="I824" s="353"/>
      <c r="J824" s="353"/>
      <c r="K824" s="353"/>
      <c r="L824" s="353"/>
      <c r="M824" s="353"/>
      <c r="N824" s="353"/>
      <c r="O824" s="353"/>
      <c r="P824" s="353"/>
      <c r="Q824" s="353"/>
      <c r="R824" s="353"/>
      <c r="S824" s="353"/>
      <c r="T824" s="353"/>
      <c r="U824" s="353"/>
      <c r="V824" s="353"/>
      <c r="W824" s="353"/>
      <c r="X824" s="353"/>
      <c r="Y824" s="353"/>
      <c r="Z824" s="353"/>
    </row>
    <row r="825" spans="1:26" x14ac:dyDescent="0.35">
      <c r="A825" s="373"/>
      <c r="B825" s="354"/>
      <c r="C825" s="353"/>
      <c r="D825" s="353"/>
      <c r="E825" s="355"/>
      <c r="F825" s="385"/>
      <c r="G825" s="353"/>
      <c r="H825" s="353"/>
      <c r="I825" s="353"/>
      <c r="J825" s="353"/>
      <c r="K825" s="353"/>
      <c r="L825" s="353"/>
      <c r="M825" s="353"/>
      <c r="N825" s="353"/>
      <c r="O825" s="353"/>
      <c r="P825" s="353"/>
      <c r="Q825" s="353"/>
      <c r="R825" s="353"/>
      <c r="S825" s="353"/>
      <c r="T825" s="353"/>
      <c r="U825" s="353"/>
      <c r="V825" s="353"/>
      <c r="W825" s="353"/>
      <c r="X825" s="353"/>
      <c r="Y825" s="353"/>
      <c r="Z825" s="353"/>
    </row>
    <row r="826" spans="1:26" x14ac:dyDescent="0.35">
      <c r="A826" s="373"/>
      <c r="B826" s="354"/>
      <c r="C826" s="353"/>
      <c r="D826" s="353"/>
      <c r="E826" s="355"/>
      <c r="F826" s="385"/>
      <c r="G826" s="353"/>
      <c r="H826" s="353"/>
      <c r="I826" s="353"/>
      <c r="J826" s="353"/>
      <c r="K826" s="353"/>
      <c r="L826" s="353"/>
      <c r="M826" s="353"/>
      <c r="N826" s="353"/>
      <c r="O826" s="353"/>
      <c r="P826" s="353"/>
      <c r="Q826" s="353"/>
      <c r="R826" s="353"/>
      <c r="S826" s="353"/>
      <c r="T826" s="353"/>
      <c r="U826" s="353"/>
      <c r="V826" s="353"/>
      <c r="W826" s="353"/>
      <c r="X826" s="353"/>
      <c r="Y826" s="353"/>
      <c r="Z826" s="353"/>
    </row>
    <row r="827" spans="1:26" x14ac:dyDescent="0.35">
      <c r="A827" s="373"/>
      <c r="B827" s="354"/>
      <c r="C827" s="353"/>
      <c r="D827" s="353"/>
      <c r="E827" s="355"/>
      <c r="F827" s="385"/>
      <c r="G827" s="353"/>
      <c r="H827" s="353"/>
      <c r="I827" s="353"/>
      <c r="J827" s="353"/>
      <c r="K827" s="353"/>
      <c r="L827" s="353"/>
      <c r="M827" s="353"/>
      <c r="N827" s="353"/>
      <c r="O827" s="353"/>
      <c r="P827" s="353"/>
      <c r="Q827" s="353"/>
      <c r="R827" s="353"/>
      <c r="S827" s="353"/>
      <c r="T827" s="353"/>
      <c r="U827" s="353"/>
      <c r="V827" s="353"/>
      <c r="W827" s="353"/>
      <c r="X827" s="353"/>
      <c r="Y827" s="353"/>
      <c r="Z827" s="353"/>
    </row>
    <row r="828" spans="1:26" x14ac:dyDescent="0.35">
      <c r="A828" s="373"/>
      <c r="B828" s="354"/>
      <c r="C828" s="353"/>
      <c r="D828" s="353"/>
      <c r="E828" s="355"/>
      <c r="F828" s="385"/>
      <c r="G828" s="353"/>
      <c r="H828" s="353"/>
      <c r="I828" s="353"/>
      <c r="J828" s="353"/>
      <c r="K828" s="353"/>
      <c r="L828" s="353"/>
      <c r="M828" s="353"/>
      <c r="N828" s="353"/>
      <c r="O828" s="353"/>
      <c r="P828" s="353"/>
      <c r="Q828" s="353"/>
      <c r="R828" s="353"/>
      <c r="S828" s="353"/>
      <c r="T828" s="353"/>
      <c r="U828" s="353"/>
      <c r="V828" s="353"/>
      <c r="W828" s="353"/>
      <c r="X828" s="353"/>
      <c r="Y828" s="353"/>
      <c r="Z828" s="353"/>
    </row>
    <row r="829" spans="1:26" x14ac:dyDescent="0.35">
      <c r="A829" s="373"/>
      <c r="B829" s="354"/>
      <c r="C829" s="353"/>
      <c r="D829" s="353"/>
      <c r="E829" s="355"/>
      <c r="F829" s="385"/>
      <c r="G829" s="353"/>
      <c r="H829" s="353"/>
      <c r="I829" s="353"/>
      <c r="J829" s="353"/>
      <c r="K829" s="353"/>
      <c r="L829" s="353"/>
      <c r="M829" s="353"/>
      <c r="N829" s="353"/>
      <c r="O829" s="353"/>
      <c r="P829" s="353"/>
      <c r="Q829" s="353"/>
      <c r="R829" s="353"/>
      <c r="S829" s="353"/>
      <c r="T829" s="353"/>
      <c r="U829" s="353"/>
      <c r="V829" s="353"/>
      <c r="W829" s="353"/>
      <c r="X829" s="353"/>
      <c r="Y829" s="353"/>
      <c r="Z829" s="353"/>
    </row>
    <row r="830" spans="1:26" x14ac:dyDescent="0.35">
      <c r="A830" s="373"/>
      <c r="B830" s="354"/>
      <c r="C830" s="353"/>
      <c r="D830" s="353"/>
      <c r="E830" s="355"/>
      <c r="F830" s="385"/>
      <c r="G830" s="353"/>
      <c r="H830" s="353"/>
      <c r="I830" s="353"/>
      <c r="J830" s="353"/>
      <c r="K830" s="353"/>
      <c r="L830" s="353"/>
      <c r="M830" s="353"/>
      <c r="N830" s="353"/>
      <c r="O830" s="353"/>
      <c r="P830" s="353"/>
      <c r="Q830" s="353"/>
      <c r="R830" s="353"/>
      <c r="S830" s="353"/>
      <c r="T830" s="353"/>
      <c r="U830" s="353"/>
      <c r="V830" s="353"/>
      <c r="W830" s="353"/>
      <c r="X830" s="353"/>
      <c r="Y830" s="353"/>
      <c r="Z830" s="353"/>
    </row>
    <row r="831" spans="1:26" x14ac:dyDescent="0.35">
      <c r="A831" s="373"/>
      <c r="B831" s="354"/>
      <c r="C831" s="353"/>
      <c r="D831" s="353"/>
      <c r="E831" s="355"/>
      <c r="F831" s="385"/>
      <c r="G831" s="353"/>
      <c r="H831" s="353"/>
      <c r="I831" s="353"/>
      <c r="J831" s="353"/>
      <c r="K831" s="353"/>
      <c r="L831" s="353"/>
      <c r="M831" s="353"/>
      <c r="N831" s="353"/>
      <c r="O831" s="353"/>
      <c r="P831" s="353"/>
      <c r="Q831" s="353"/>
      <c r="R831" s="353"/>
      <c r="S831" s="353"/>
      <c r="T831" s="353"/>
      <c r="U831" s="353"/>
      <c r="V831" s="353"/>
      <c r="W831" s="353"/>
      <c r="X831" s="353"/>
      <c r="Y831" s="353"/>
      <c r="Z831" s="353"/>
    </row>
    <row r="832" spans="1:26" x14ac:dyDescent="0.35">
      <c r="A832" s="373"/>
      <c r="B832" s="354"/>
      <c r="C832" s="353"/>
      <c r="D832" s="353"/>
      <c r="E832" s="355"/>
      <c r="F832" s="385"/>
      <c r="G832" s="353"/>
      <c r="H832" s="353"/>
      <c r="I832" s="353"/>
      <c r="J832" s="353"/>
      <c r="K832" s="353"/>
      <c r="L832" s="353"/>
      <c r="M832" s="353"/>
      <c r="N832" s="353"/>
      <c r="O832" s="353"/>
      <c r="P832" s="353"/>
      <c r="Q832" s="353"/>
      <c r="R832" s="353"/>
      <c r="S832" s="353"/>
      <c r="T832" s="353"/>
      <c r="U832" s="353"/>
      <c r="V832" s="353"/>
      <c r="W832" s="353"/>
      <c r="X832" s="353"/>
      <c r="Y832" s="353"/>
      <c r="Z832" s="353"/>
    </row>
    <row r="833" spans="1:26" x14ac:dyDescent="0.35">
      <c r="A833" s="373"/>
      <c r="B833" s="354"/>
      <c r="C833" s="353"/>
      <c r="D833" s="353"/>
      <c r="E833" s="355"/>
      <c r="F833" s="385"/>
      <c r="G833" s="353"/>
      <c r="H833" s="353"/>
      <c r="I833" s="353"/>
      <c r="J833" s="353"/>
      <c r="K833" s="353"/>
      <c r="L833" s="353"/>
      <c r="M833" s="353"/>
      <c r="N833" s="353"/>
      <c r="O833" s="353"/>
      <c r="P833" s="353"/>
      <c r="Q833" s="353"/>
      <c r="R833" s="353"/>
      <c r="S833" s="353"/>
      <c r="T833" s="353"/>
      <c r="U833" s="353"/>
      <c r="V833" s="353"/>
      <c r="W833" s="353"/>
      <c r="X833" s="353"/>
      <c r="Y833" s="353"/>
      <c r="Z833" s="353"/>
    </row>
    <row r="834" spans="1:26" x14ac:dyDescent="0.35">
      <c r="A834" s="373"/>
      <c r="B834" s="354"/>
      <c r="C834" s="353"/>
      <c r="D834" s="353"/>
      <c r="E834" s="355"/>
      <c r="F834" s="385"/>
      <c r="G834" s="353"/>
      <c r="H834" s="353"/>
      <c r="I834" s="353"/>
      <c r="J834" s="353"/>
      <c r="K834" s="353"/>
      <c r="L834" s="353"/>
      <c r="M834" s="353"/>
      <c r="N834" s="353"/>
      <c r="O834" s="353"/>
      <c r="P834" s="353"/>
      <c r="Q834" s="353"/>
      <c r="R834" s="353"/>
      <c r="S834" s="353"/>
      <c r="T834" s="353"/>
      <c r="U834" s="353"/>
      <c r="V834" s="353"/>
      <c r="W834" s="353"/>
      <c r="X834" s="353"/>
      <c r="Y834" s="353"/>
      <c r="Z834" s="353"/>
    </row>
    <row r="835" spans="1:26" x14ac:dyDescent="0.35">
      <c r="A835" s="373"/>
      <c r="B835" s="354"/>
      <c r="C835" s="353"/>
      <c r="D835" s="353"/>
      <c r="E835" s="355"/>
      <c r="F835" s="385"/>
      <c r="G835" s="353"/>
      <c r="H835" s="353"/>
      <c r="I835" s="353"/>
      <c r="J835" s="353"/>
      <c r="K835" s="353"/>
      <c r="L835" s="353"/>
      <c r="M835" s="353"/>
      <c r="N835" s="353"/>
      <c r="O835" s="353"/>
      <c r="P835" s="353"/>
      <c r="Q835" s="353"/>
      <c r="R835" s="353"/>
      <c r="S835" s="353"/>
      <c r="T835" s="353"/>
      <c r="U835" s="353"/>
      <c r="V835" s="353"/>
      <c r="W835" s="353"/>
      <c r="X835" s="353"/>
      <c r="Y835" s="353"/>
      <c r="Z835" s="353"/>
    </row>
    <row r="836" spans="1:26" x14ac:dyDescent="0.35">
      <c r="A836" s="373"/>
      <c r="B836" s="354"/>
      <c r="C836" s="353"/>
      <c r="D836" s="353"/>
      <c r="E836" s="355"/>
      <c r="F836" s="385"/>
      <c r="G836" s="353"/>
      <c r="H836" s="353"/>
      <c r="I836" s="353"/>
      <c r="J836" s="353"/>
      <c r="K836" s="353"/>
      <c r="L836" s="353"/>
      <c r="M836" s="353"/>
      <c r="N836" s="353"/>
      <c r="O836" s="353"/>
      <c r="P836" s="353"/>
      <c r="Q836" s="353"/>
      <c r="R836" s="353"/>
      <c r="S836" s="353"/>
      <c r="T836" s="353"/>
      <c r="U836" s="353"/>
      <c r="V836" s="353"/>
      <c r="W836" s="353"/>
      <c r="X836" s="353"/>
      <c r="Y836" s="353"/>
      <c r="Z836" s="353"/>
    </row>
    <row r="837" spans="1:26" x14ac:dyDescent="0.35">
      <c r="A837" s="373"/>
      <c r="B837" s="354"/>
      <c r="C837" s="353"/>
      <c r="D837" s="353"/>
      <c r="E837" s="355"/>
      <c r="F837" s="385"/>
      <c r="G837" s="353"/>
      <c r="H837" s="353"/>
      <c r="I837" s="353"/>
      <c r="J837" s="353"/>
      <c r="K837" s="353"/>
      <c r="L837" s="353"/>
      <c r="M837" s="353"/>
      <c r="N837" s="353"/>
      <c r="O837" s="353"/>
      <c r="P837" s="353"/>
      <c r="Q837" s="353"/>
      <c r="R837" s="353"/>
      <c r="S837" s="353"/>
      <c r="T837" s="353"/>
      <c r="U837" s="353"/>
      <c r="V837" s="353"/>
      <c r="W837" s="353"/>
      <c r="X837" s="353"/>
      <c r="Y837" s="353"/>
      <c r="Z837" s="353"/>
    </row>
    <row r="838" spans="1:26" x14ac:dyDescent="0.35">
      <c r="A838" s="373"/>
      <c r="B838" s="354"/>
      <c r="C838" s="353"/>
      <c r="D838" s="353"/>
      <c r="E838" s="355"/>
      <c r="F838" s="385"/>
      <c r="G838" s="353"/>
      <c r="H838" s="353"/>
      <c r="I838" s="353"/>
      <c r="J838" s="353"/>
      <c r="K838" s="353"/>
      <c r="L838" s="353"/>
      <c r="M838" s="353"/>
      <c r="N838" s="353"/>
      <c r="O838" s="353"/>
      <c r="P838" s="353"/>
      <c r="Q838" s="353"/>
      <c r="R838" s="353"/>
      <c r="S838" s="353"/>
      <c r="T838" s="353"/>
      <c r="U838" s="353"/>
      <c r="V838" s="353"/>
      <c r="W838" s="353"/>
      <c r="X838" s="353"/>
      <c r="Y838" s="353"/>
      <c r="Z838" s="353"/>
    </row>
    <row r="839" spans="1:26" x14ac:dyDescent="0.35">
      <c r="A839" s="373"/>
      <c r="B839" s="354"/>
      <c r="C839" s="353"/>
      <c r="D839" s="353"/>
      <c r="E839" s="355"/>
      <c r="F839" s="385"/>
      <c r="G839" s="353"/>
      <c r="H839" s="353"/>
      <c r="I839" s="353"/>
      <c r="J839" s="353"/>
      <c r="K839" s="353"/>
      <c r="L839" s="353"/>
      <c r="M839" s="353"/>
      <c r="N839" s="353"/>
      <c r="O839" s="353"/>
      <c r="P839" s="353"/>
      <c r="Q839" s="353"/>
      <c r="R839" s="353"/>
      <c r="S839" s="353"/>
      <c r="T839" s="353"/>
      <c r="U839" s="353"/>
      <c r="V839" s="353"/>
      <c r="W839" s="353"/>
      <c r="X839" s="353"/>
      <c r="Y839" s="353"/>
      <c r="Z839" s="353"/>
    </row>
    <row r="840" spans="1:26" x14ac:dyDescent="0.35">
      <c r="A840" s="373"/>
      <c r="B840" s="354"/>
      <c r="C840" s="353"/>
      <c r="D840" s="353"/>
      <c r="E840" s="355"/>
      <c r="F840" s="385"/>
      <c r="G840" s="353"/>
      <c r="H840" s="353"/>
      <c r="I840" s="353"/>
      <c r="J840" s="353"/>
      <c r="K840" s="353"/>
      <c r="L840" s="353"/>
      <c r="M840" s="353"/>
      <c r="N840" s="353"/>
      <c r="O840" s="353"/>
      <c r="P840" s="353"/>
      <c r="Q840" s="353"/>
      <c r="R840" s="353"/>
      <c r="S840" s="353"/>
      <c r="T840" s="353"/>
      <c r="U840" s="353"/>
      <c r="V840" s="353"/>
      <c r="W840" s="353"/>
      <c r="X840" s="353"/>
      <c r="Y840" s="353"/>
      <c r="Z840" s="353"/>
    </row>
    <row r="841" spans="1:26" x14ac:dyDescent="0.35">
      <c r="A841" s="373"/>
      <c r="B841" s="354"/>
      <c r="C841" s="353"/>
      <c r="D841" s="353"/>
      <c r="E841" s="355"/>
      <c r="F841" s="385"/>
      <c r="G841" s="353"/>
      <c r="H841" s="353"/>
      <c r="I841" s="353"/>
      <c r="J841" s="353"/>
      <c r="K841" s="353"/>
      <c r="L841" s="353"/>
      <c r="M841" s="353"/>
      <c r="N841" s="353"/>
      <c r="O841" s="353"/>
      <c r="P841" s="353"/>
      <c r="Q841" s="353"/>
      <c r="R841" s="353"/>
      <c r="S841" s="353"/>
      <c r="T841" s="353"/>
      <c r="U841" s="353"/>
      <c r="V841" s="353"/>
      <c r="W841" s="353"/>
      <c r="X841" s="353"/>
      <c r="Y841" s="353"/>
      <c r="Z841" s="353"/>
    </row>
    <row r="842" spans="1:26" x14ac:dyDescent="0.35">
      <c r="A842" s="373"/>
      <c r="B842" s="354"/>
      <c r="C842" s="353"/>
      <c r="D842" s="353"/>
      <c r="E842" s="355"/>
      <c r="F842" s="385"/>
      <c r="G842" s="353"/>
      <c r="H842" s="353"/>
      <c r="I842" s="353"/>
      <c r="J842" s="353"/>
      <c r="K842" s="353"/>
      <c r="L842" s="353"/>
      <c r="M842" s="353"/>
      <c r="N842" s="353"/>
      <c r="O842" s="353"/>
      <c r="P842" s="353"/>
      <c r="Q842" s="353"/>
      <c r="R842" s="353"/>
      <c r="S842" s="353"/>
      <c r="T842" s="353"/>
      <c r="U842" s="353"/>
      <c r="V842" s="353"/>
      <c r="W842" s="353"/>
      <c r="X842" s="353"/>
      <c r="Y842" s="353"/>
      <c r="Z842" s="353"/>
    </row>
    <row r="843" spans="1:26" x14ac:dyDescent="0.35">
      <c r="A843" s="373"/>
      <c r="B843" s="354"/>
      <c r="C843" s="353"/>
      <c r="D843" s="353"/>
      <c r="E843" s="355"/>
      <c r="F843" s="385"/>
      <c r="G843" s="353"/>
      <c r="H843" s="353"/>
      <c r="I843" s="353"/>
      <c r="J843" s="353"/>
      <c r="K843" s="353"/>
      <c r="L843" s="353"/>
      <c r="M843" s="353"/>
      <c r="N843" s="353"/>
      <c r="O843" s="353"/>
      <c r="P843" s="353"/>
      <c r="Q843" s="353"/>
      <c r="R843" s="353"/>
      <c r="S843" s="353"/>
      <c r="T843" s="353"/>
      <c r="U843" s="353"/>
      <c r="V843" s="353"/>
      <c r="W843" s="353"/>
      <c r="X843" s="353"/>
      <c r="Y843" s="353"/>
      <c r="Z843" s="353"/>
    </row>
    <row r="844" spans="1:26" x14ac:dyDescent="0.35">
      <c r="A844" s="373"/>
      <c r="B844" s="354"/>
      <c r="C844" s="353"/>
      <c r="D844" s="353"/>
      <c r="E844" s="355"/>
      <c r="F844" s="385"/>
      <c r="G844" s="353"/>
      <c r="H844" s="353"/>
      <c r="I844" s="353"/>
      <c r="J844" s="353"/>
      <c r="K844" s="353"/>
      <c r="L844" s="353"/>
      <c r="M844" s="353"/>
      <c r="N844" s="353"/>
      <c r="O844" s="353"/>
      <c r="P844" s="353"/>
      <c r="Q844" s="353"/>
      <c r="R844" s="353"/>
      <c r="S844" s="353"/>
      <c r="T844" s="353"/>
      <c r="U844" s="353"/>
      <c r="V844" s="353"/>
      <c r="W844" s="353"/>
      <c r="X844" s="353"/>
      <c r="Y844" s="353"/>
      <c r="Z844" s="353"/>
    </row>
    <row r="845" spans="1:26" x14ac:dyDescent="0.35">
      <c r="A845" s="373"/>
      <c r="B845" s="354"/>
      <c r="C845" s="353"/>
      <c r="D845" s="353"/>
      <c r="E845" s="355"/>
      <c r="F845" s="385"/>
      <c r="G845" s="353"/>
      <c r="H845" s="353"/>
      <c r="I845" s="353"/>
      <c r="J845" s="353"/>
      <c r="K845" s="353"/>
      <c r="L845" s="353"/>
      <c r="M845" s="353"/>
      <c r="N845" s="353"/>
      <c r="O845" s="353"/>
      <c r="P845" s="353"/>
      <c r="Q845" s="353"/>
      <c r="R845" s="353"/>
      <c r="S845" s="353"/>
      <c r="T845" s="353"/>
      <c r="U845" s="353"/>
      <c r="V845" s="353"/>
      <c r="W845" s="353"/>
      <c r="X845" s="353"/>
      <c r="Y845" s="353"/>
      <c r="Z845" s="353"/>
    </row>
    <row r="846" spans="1:26" x14ac:dyDescent="0.35">
      <c r="A846" s="373"/>
      <c r="B846" s="354"/>
      <c r="C846" s="353"/>
      <c r="D846" s="353"/>
      <c r="E846" s="355"/>
      <c r="F846" s="385"/>
      <c r="G846" s="353"/>
      <c r="H846" s="353"/>
      <c r="I846" s="353"/>
      <c r="J846" s="353"/>
      <c r="K846" s="353"/>
      <c r="L846" s="353"/>
      <c r="M846" s="353"/>
      <c r="N846" s="353"/>
      <c r="O846" s="353"/>
      <c r="P846" s="353"/>
      <c r="Q846" s="353"/>
      <c r="R846" s="353"/>
      <c r="S846" s="353"/>
      <c r="T846" s="353"/>
      <c r="U846" s="353"/>
      <c r="V846" s="353"/>
      <c r="W846" s="353"/>
      <c r="X846" s="353"/>
      <c r="Y846" s="353"/>
      <c r="Z846" s="353"/>
    </row>
    <row r="847" spans="1:26" x14ac:dyDescent="0.35">
      <c r="A847" s="373"/>
      <c r="B847" s="354"/>
      <c r="C847" s="353"/>
      <c r="D847" s="353"/>
      <c r="E847" s="355"/>
      <c r="F847" s="385"/>
      <c r="G847" s="353"/>
      <c r="H847" s="353"/>
      <c r="I847" s="353"/>
      <c r="J847" s="353"/>
      <c r="K847" s="353"/>
      <c r="L847" s="353"/>
      <c r="M847" s="353"/>
      <c r="N847" s="353"/>
      <c r="O847" s="353"/>
      <c r="P847" s="353"/>
      <c r="Q847" s="353"/>
      <c r="R847" s="353"/>
      <c r="S847" s="353"/>
      <c r="T847" s="353"/>
      <c r="U847" s="353"/>
      <c r="V847" s="353"/>
      <c r="W847" s="353"/>
      <c r="X847" s="353"/>
      <c r="Y847" s="353"/>
      <c r="Z847" s="353"/>
    </row>
    <row r="848" spans="1:26" x14ac:dyDescent="0.35">
      <c r="A848" s="373"/>
      <c r="B848" s="354"/>
      <c r="C848" s="353"/>
      <c r="D848" s="353"/>
      <c r="E848" s="355"/>
      <c r="F848" s="385"/>
      <c r="G848" s="353"/>
      <c r="H848" s="353"/>
      <c r="I848" s="353"/>
      <c r="J848" s="353"/>
      <c r="K848" s="353"/>
      <c r="L848" s="353"/>
      <c r="M848" s="353"/>
      <c r="N848" s="353"/>
      <c r="O848" s="353"/>
      <c r="P848" s="353"/>
      <c r="Q848" s="353"/>
      <c r="R848" s="353"/>
      <c r="S848" s="353"/>
      <c r="T848" s="353"/>
      <c r="U848" s="353"/>
      <c r="V848" s="353"/>
      <c r="W848" s="353"/>
      <c r="X848" s="353"/>
      <c r="Y848" s="353"/>
      <c r="Z848" s="353"/>
    </row>
    <row r="849" spans="1:26" x14ac:dyDescent="0.35">
      <c r="A849" s="373"/>
      <c r="B849" s="354"/>
      <c r="C849" s="353"/>
      <c r="D849" s="353"/>
      <c r="E849" s="355"/>
      <c r="F849" s="385"/>
      <c r="G849" s="353"/>
      <c r="H849" s="353"/>
      <c r="I849" s="353"/>
      <c r="J849" s="353"/>
      <c r="K849" s="353"/>
      <c r="L849" s="353"/>
      <c r="M849" s="353"/>
      <c r="N849" s="353"/>
      <c r="O849" s="353"/>
      <c r="P849" s="353"/>
      <c r="Q849" s="353"/>
      <c r="R849" s="353"/>
      <c r="S849" s="353"/>
      <c r="T849" s="353"/>
      <c r="U849" s="353"/>
      <c r="V849" s="353"/>
      <c r="W849" s="353"/>
      <c r="X849" s="353"/>
      <c r="Y849" s="353"/>
      <c r="Z849" s="353"/>
    </row>
    <row r="850" spans="1:26" x14ac:dyDescent="0.35">
      <c r="A850" s="373"/>
      <c r="B850" s="354"/>
      <c r="C850" s="353"/>
      <c r="D850" s="353"/>
      <c r="E850" s="355"/>
      <c r="F850" s="385"/>
      <c r="G850" s="353"/>
      <c r="H850" s="353"/>
      <c r="I850" s="353"/>
      <c r="J850" s="353"/>
      <c r="K850" s="353"/>
      <c r="L850" s="353"/>
      <c r="M850" s="353"/>
      <c r="N850" s="353"/>
      <c r="O850" s="353"/>
      <c r="P850" s="353"/>
      <c r="Q850" s="353"/>
      <c r="R850" s="353"/>
      <c r="S850" s="353"/>
      <c r="T850" s="353"/>
      <c r="U850" s="353"/>
      <c r="V850" s="353"/>
      <c r="W850" s="353"/>
      <c r="X850" s="353"/>
      <c r="Y850" s="353"/>
      <c r="Z850" s="353"/>
    </row>
    <row r="851" spans="1:26" x14ac:dyDescent="0.35">
      <c r="A851" s="373"/>
      <c r="B851" s="354"/>
      <c r="C851" s="353"/>
      <c r="D851" s="353"/>
      <c r="E851" s="355"/>
      <c r="F851" s="385"/>
      <c r="G851" s="353"/>
      <c r="H851" s="353"/>
      <c r="I851" s="353"/>
      <c r="J851" s="353"/>
      <c r="K851" s="353"/>
      <c r="L851" s="353"/>
      <c r="M851" s="353"/>
      <c r="N851" s="353"/>
      <c r="O851" s="353"/>
      <c r="P851" s="353"/>
      <c r="Q851" s="353"/>
      <c r="R851" s="353"/>
      <c r="S851" s="353"/>
      <c r="T851" s="353"/>
      <c r="U851" s="353"/>
      <c r="V851" s="353"/>
      <c r="W851" s="353"/>
      <c r="X851" s="353"/>
      <c r="Y851" s="353"/>
      <c r="Z851" s="353"/>
    </row>
    <row r="852" spans="1:26" x14ac:dyDescent="0.35">
      <c r="A852" s="373"/>
      <c r="B852" s="354"/>
      <c r="C852" s="353"/>
      <c r="D852" s="353"/>
      <c r="E852" s="355"/>
      <c r="F852" s="385"/>
      <c r="G852" s="353"/>
      <c r="H852" s="353"/>
      <c r="I852" s="353"/>
      <c r="J852" s="353"/>
      <c r="K852" s="353"/>
      <c r="L852" s="353"/>
      <c r="M852" s="353"/>
      <c r="N852" s="353"/>
      <c r="O852" s="353"/>
      <c r="P852" s="353"/>
      <c r="Q852" s="353"/>
      <c r="R852" s="353"/>
      <c r="S852" s="353"/>
      <c r="T852" s="353"/>
      <c r="U852" s="353"/>
      <c r="V852" s="353"/>
      <c r="W852" s="353"/>
      <c r="X852" s="353"/>
      <c r="Y852" s="353"/>
      <c r="Z852" s="353"/>
    </row>
    <row r="853" spans="1:26" x14ac:dyDescent="0.35">
      <c r="A853" s="373"/>
      <c r="B853" s="354"/>
      <c r="C853" s="353"/>
      <c r="D853" s="353"/>
      <c r="E853" s="355"/>
      <c r="F853" s="385"/>
      <c r="G853" s="353"/>
      <c r="H853" s="353"/>
      <c r="I853" s="353"/>
      <c r="J853" s="353"/>
      <c r="K853" s="353"/>
      <c r="L853" s="353"/>
      <c r="M853" s="353"/>
      <c r="N853" s="353"/>
      <c r="O853" s="353"/>
      <c r="P853" s="353"/>
      <c r="Q853" s="353"/>
      <c r="R853" s="353"/>
      <c r="S853" s="353"/>
      <c r="T853" s="353"/>
      <c r="U853" s="353"/>
      <c r="V853" s="353"/>
      <c r="W853" s="353"/>
      <c r="X853" s="353"/>
      <c r="Y853" s="353"/>
      <c r="Z853" s="353"/>
    </row>
    <row r="854" spans="1:26" x14ac:dyDescent="0.35">
      <c r="A854" s="373"/>
      <c r="B854" s="354"/>
      <c r="C854" s="353"/>
      <c r="D854" s="353"/>
      <c r="E854" s="355"/>
      <c r="F854" s="385"/>
      <c r="G854" s="353"/>
      <c r="H854" s="353"/>
      <c r="I854" s="353"/>
      <c r="J854" s="353"/>
      <c r="K854" s="353"/>
      <c r="L854" s="353"/>
      <c r="M854" s="353"/>
      <c r="N854" s="353"/>
      <c r="O854" s="353"/>
      <c r="P854" s="353"/>
      <c r="Q854" s="353"/>
      <c r="R854" s="353"/>
      <c r="S854" s="353"/>
      <c r="T854" s="353"/>
      <c r="U854" s="353"/>
      <c r="V854" s="353"/>
      <c r="W854" s="353"/>
      <c r="X854" s="353"/>
      <c r="Y854" s="353"/>
      <c r="Z854" s="353"/>
    </row>
    <row r="855" spans="1:26" x14ac:dyDescent="0.35">
      <c r="A855" s="373"/>
      <c r="B855" s="354"/>
      <c r="C855" s="353"/>
      <c r="D855" s="353"/>
      <c r="E855" s="355"/>
      <c r="F855" s="385"/>
      <c r="G855" s="353"/>
      <c r="H855" s="353"/>
      <c r="I855" s="353"/>
      <c r="J855" s="353"/>
      <c r="K855" s="353"/>
      <c r="L855" s="353"/>
      <c r="M855" s="353"/>
      <c r="N855" s="353"/>
      <c r="O855" s="353"/>
      <c r="P855" s="353"/>
      <c r="Q855" s="353"/>
      <c r="R855" s="353"/>
      <c r="S855" s="353"/>
      <c r="T855" s="353"/>
      <c r="U855" s="353"/>
      <c r="V855" s="353"/>
      <c r="W855" s="353"/>
      <c r="X855" s="353"/>
      <c r="Y855" s="353"/>
      <c r="Z855" s="353"/>
    </row>
    <row r="856" spans="1:26" x14ac:dyDescent="0.35">
      <c r="A856" s="373"/>
      <c r="B856" s="354"/>
      <c r="C856" s="353"/>
      <c r="D856" s="353"/>
      <c r="E856" s="355"/>
      <c r="F856" s="385"/>
      <c r="G856" s="353"/>
      <c r="H856" s="353"/>
      <c r="I856" s="353"/>
      <c r="J856" s="353"/>
      <c r="K856" s="353"/>
      <c r="L856" s="353"/>
      <c r="M856" s="353"/>
      <c r="N856" s="353"/>
      <c r="O856" s="353"/>
      <c r="P856" s="353"/>
      <c r="Q856" s="353"/>
      <c r="R856" s="353"/>
      <c r="S856" s="353"/>
      <c r="T856" s="353"/>
      <c r="U856" s="353"/>
      <c r="V856" s="353"/>
      <c r="W856" s="353"/>
      <c r="X856" s="353"/>
      <c r="Y856" s="353"/>
      <c r="Z856" s="353"/>
    </row>
    <row r="857" spans="1:26" x14ac:dyDescent="0.35">
      <c r="A857" s="373"/>
      <c r="B857" s="354"/>
      <c r="C857" s="353"/>
      <c r="D857" s="353"/>
      <c r="E857" s="355"/>
      <c r="F857" s="385"/>
      <c r="G857" s="353"/>
      <c r="H857" s="353"/>
      <c r="I857" s="353"/>
      <c r="J857" s="353"/>
      <c r="K857" s="353"/>
      <c r="L857" s="353"/>
      <c r="M857" s="353"/>
      <c r="N857" s="353"/>
      <c r="O857" s="353"/>
      <c r="P857" s="353"/>
      <c r="Q857" s="353"/>
      <c r="R857" s="353"/>
      <c r="S857" s="353"/>
      <c r="T857" s="353"/>
      <c r="U857" s="353"/>
      <c r="V857" s="353"/>
      <c r="W857" s="353"/>
      <c r="X857" s="353"/>
      <c r="Y857" s="353"/>
      <c r="Z857" s="353"/>
    </row>
    <row r="858" spans="1:26" x14ac:dyDescent="0.35">
      <c r="A858" s="373"/>
      <c r="B858" s="354"/>
      <c r="C858" s="353"/>
      <c r="D858" s="353"/>
      <c r="E858" s="355"/>
      <c r="F858" s="385"/>
      <c r="G858" s="353"/>
      <c r="H858" s="353"/>
      <c r="I858" s="353"/>
      <c r="J858" s="353"/>
      <c r="K858" s="353"/>
      <c r="L858" s="353"/>
      <c r="M858" s="353"/>
      <c r="N858" s="353"/>
      <c r="O858" s="353"/>
      <c r="P858" s="353"/>
      <c r="Q858" s="353"/>
      <c r="R858" s="353"/>
      <c r="S858" s="353"/>
      <c r="T858" s="353"/>
      <c r="U858" s="353"/>
      <c r="V858" s="353"/>
      <c r="W858" s="353"/>
      <c r="X858" s="353"/>
      <c r="Y858" s="353"/>
      <c r="Z858" s="353"/>
    </row>
    <row r="859" spans="1:26" x14ac:dyDescent="0.35">
      <c r="A859" s="373"/>
      <c r="B859" s="354"/>
      <c r="C859" s="353"/>
      <c r="D859" s="353"/>
      <c r="E859" s="355"/>
      <c r="F859" s="385"/>
      <c r="G859" s="353"/>
      <c r="H859" s="353"/>
      <c r="I859" s="353"/>
      <c r="J859" s="353"/>
      <c r="K859" s="353"/>
      <c r="L859" s="353"/>
      <c r="M859" s="353"/>
      <c r="N859" s="353"/>
      <c r="O859" s="353"/>
      <c r="P859" s="353"/>
      <c r="Q859" s="353"/>
      <c r="R859" s="353"/>
      <c r="S859" s="353"/>
      <c r="T859" s="353"/>
      <c r="U859" s="353"/>
      <c r="V859" s="353"/>
      <c r="W859" s="353"/>
      <c r="X859" s="353"/>
      <c r="Y859" s="353"/>
      <c r="Z859" s="353"/>
    </row>
    <row r="860" spans="1:26" x14ac:dyDescent="0.35">
      <c r="A860" s="373"/>
      <c r="B860" s="354"/>
      <c r="C860" s="353"/>
      <c r="D860" s="353"/>
      <c r="E860" s="355"/>
      <c r="F860" s="385"/>
      <c r="G860" s="353"/>
      <c r="H860" s="353"/>
      <c r="I860" s="353"/>
      <c r="J860" s="353"/>
      <c r="K860" s="353"/>
      <c r="L860" s="353"/>
      <c r="M860" s="353"/>
      <c r="N860" s="353"/>
      <c r="O860" s="353"/>
      <c r="P860" s="353"/>
      <c r="Q860" s="353"/>
      <c r="R860" s="353"/>
      <c r="S860" s="353"/>
      <c r="T860" s="353"/>
      <c r="U860" s="353"/>
      <c r="V860" s="353"/>
      <c r="W860" s="353"/>
      <c r="X860" s="353"/>
      <c r="Y860" s="353"/>
      <c r="Z860" s="353"/>
    </row>
    <row r="861" spans="1:26" x14ac:dyDescent="0.35">
      <c r="A861" s="373"/>
      <c r="B861" s="354"/>
      <c r="C861" s="353"/>
      <c r="D861" s="353"/>
      <c r="E861" s="355"/>
      <c r="F861" s="385"/>
      <c r="G861" s="353"/>
      <c r="H861" s="353"/>
      <c r="I861" s="353"/>
      <c r="J861" s="353"/>
      <c r="K861" s="353"/>
      <c r="L861" s="353"/>
      <c r="M861" s="353"/>
      <c r="N861" s="353"/>
      <c r="O861" s="353"/>
      <c r="P861" s="353"/>
      <c r="Q861" s="353"/>
      <c r="R861" s="353"/>
      <c r="S861" s="353"/>
      <c r="T861" s="353"/>
      <c r="U861" s="353"/>
      <c r="V861" s="353"/>
      <c r="W861" s="353"/>
      <c r="X861" s="353"/>
      <c r="Y861" s="353"/>
      <c r="Z861" s="353"/>
    </row>
    <row r="862" spans="1:26" x14ac:dyDescent="0.35">
      <c r="A862" s="373"/>
      <c r="B862" s="354"/>
      <c r="C862" s="353"/>
      <c r="D862" s="353"/>
      <c r="E862" s="355"/>
      <c r="F862" s="385"/>
      <c r="G862" s="353"/>
      <c r="H862" s="353"/>
      <c r="I862" s="353"/>
      <c r="J862" s="353"/>
      <c r="K862" s="353"/>
      <c r="L862" s="353"/>
      <c r="M862" s="353"/>
      <c r="N862" s="353"/>
      <c r="O862" s="353"/>
      <c r="P862" s="353"/>
      <c r="Q862" s="353"/>
      <c r="R862" s="353"/>
      <c r="S862" s="353"/>
      <c r="T862" s="353"/>
      <c r="U862" s="353"/>
      <c r="V862" s="353"/>
      <c r="W862" s="353"/>
      <c r="X862" s="353"/>
      <c r="Y862" s="353"/>
      <c r="Z862" s="353"/>
    </row>
    <row r="863" spans="1:26" x14ac:dyDescent="0.35">
      <c r="A863" s="373"/>
      <c r="B863" s="354"/>
      <c r="C863" s="353"/>
      <c r="D863" s="353"/>
      <c r="E863" s="355"/>
      <c r="F863" s="385"/>
      <c r="G863" s="353"/>
      <c r="H863" s="353"/>
      <c r="I863" s="353"/>
      <c r="J863" s="353"/>
      <c r="K863" s="353"/>
      <c r="L863" s="353"/>
      <c r="M863" s="353"/>
      <c r="N863" s="353"/>
      <c r="O863" s="353"/>
      <c r="P863" s="353"/>
      <c r="Q863" s="353"/>
      <c r="R863" s="353"/>
      <c r="S863" s="353"/>
      <c r="T863" s="353"/>
      <c r="U863" s="353"/>
      <c r="V863" s="353"/>
      <c r="W863" s="353"/>
      <c r="X863" s="353"/>
      <c r="Y863" s="353"/>
      <c r="Z863" s="353"/>
    </row>
    <row r="864" spans="1:26" x14ac:dyDescent="0.35">
      <c r="A864" s="373"/>
      <c r="B864" s="354"/>
      <c r="C864" s="353"/>
      <c r="D864" s="353"/>
      <c r="E864" s="355"/>
      <c r="F864" s="385"/>
      <c r="G864" s="353"/>
      <c r="H864" s="353"/>
      <c r="I864" s="353"/>
      <c r="J864" s="353"/>
      <c r="K864" s="353"/>
      <c r="L864" s="353"/>
      <c r="M864" s="353"/>
      <c r="N864" s="353"/>
      <c r="O864" s="353"/>
      <c r="P864" s="353"/>
      <c r="Q864" s="353"/>
      <c r="R864" s="353"/>
      <c r="S864" s="353"/>
      <c r="T864" s="353"/>
      <c r="U864" s="353"/>
      <c r="V864" s="353"/>
      <c r="W864" s="353"/>
      <c r="X864" s="353"/>
      <c r="Y864" s="353"/>
      <c r="Z864" s="353"/>
    </row>
    <row r="865" spans="1:26" x14ac:dyDescent="0.35">
      <c r="A865" s="373"/>
      <c r="B865" s="354"/>
      <c r="C865" s="353"/>
      <c r="D865" s="353"/>
      <c r="E865" s="355"/>
      <c r="F865" s="385"/>
      <c r="G865" s="353"/>
      <c r="H865" s="353"/>
      <c r="I865" s="353"/>
      <c r="J865" s="353"/>
      <c r="K865" s="353"/>
      <c r="L865" s="353"/>
      <c r="M865" s="353"/>
      <c r="N865" s="353"/>
      <c r="O865" s="353"/>
      <c r="P865" s="353"/>
      <c r="Q865" s="353"/>
      <c r="R865" s="353"/>
      <c r="S865" s="353"/>
      <c r="T865" s="353"/>
      <c r="U865" s="353"/>
      <c r="V865" s="353"/>
      <c r="W865" s="353"/>
      <c r="X865" s="353"/>
      <c r="Y865" s="353"/>
      <c r="Z865" s="353"/>
    </row>
    <row r="866" spans="1:26" x14ac:dyDescent="0.35">
      <c r="A866" s="373"/>
      <c r="B866" s="354"/>
      <c r="C866" s="353"/>
      <c r="D866" s="353"/>
      <c r="E866" s="355"/>
      <c r="F866" s="385"/>
      <c r="G866" s="353"/>
      <c r="H866" s="353"/>
      <c r="I866" s="353"/>
      <c r="J866" s="353"/>
      <c r="K866" s="353"/>
      <c r="L866" s="353"/>
      <c r="M866" s="353"/>
      <c r="N866" s="353"/>
      <c r="O866" s="353"/>
      <c r="P866" s="353"/>
      <c r="Q866" s="353"/>
      <c r="R866" s="353"/>
      <c r="S866" s="353"/>
      <c r="T866" s="353"/>
      <c r="U866" s="353"/>
      <c r="V866" s="353"/>
      <c r="W866" s="353"/>
      <c r="X866" s="353"/>
      <c r="Y866" s="353"/>
      <c r="Z866" s="353"/>
    </row>
    <row r="867" spans="1:26" x14ac:dyDescent="0.35">
      <c r="A867" s="373"/>
      <c r="B867" s="354"/>
      <c r="C867" s="353"/>
      <c r="D867" s="353"/>
      <c r="E867" s="355"/>
      <c r="F867" s="385"/>
      <c r="G867" s="353"/>
      <c r="H867" s="353"/>
      <c r="I867" s="353"/>
      <c r="J867" s="353"/>
      <c r="K867" s="353"/>
      <c r="L867" s="353"/>
      <c r="M867" s="353"/>
      <c r="N867" s="353"/>
      <c r="O867" s="353"/>
      <c r="P867" s="353"/>
      <c r="Q867" s="353"/>
      <c r="R867" s="353"/>
      <c r="S867" s="353"/>
      <c r="T867" s="353"/>
      <c r="U867" s="353"/>
      <c r="V867" s="353"/>
      <c r="W867" s="353"/>
      <c r="X867" s="353"/>
      <c r="Y867" s="353"/>
      <c r="Z867" s="353"/>
    </row>
    <row r="868" spans="1:26" x14ac:dyDescent="0.35">
      <c r="A868" s="373"/>
      <c r="B868" s="354"/>
      <c r="C868" s="353"/>
      <c r="D868" s="353"/>
      <c r="E868" s="355"/>
      <c r="F868" s="385"/>
      <c r="G868" s="353"/>
      <c r="H868" s="353"/>
      <c r="I868" s="353"/>
      <c r="J868" s="353"/>
      <c r="K868" s="353"/>
      <c r="L868" s="353"/>
      <c r="M868" s="353"/>
      <c r="N868" s="353"/>
      <c r="O868" s="353"/>
      <c r="P868" s="353"/>
      <c r="Q868" s="353"/>
      <c r="R868" s="353"/>
      <c r="S868" s="353"/>
      <c r="T868" s="353"/>
      <c r="U868" s="353"/>
      <c r="V868" s="353"/>
      <c r="W868" s="353"/>
      <c r="X868" s="353"/>
      <c r="Y868" s="353"/>
      <c r="Z868" s="353"/>
    </row>
    <row r="869" spans="1:26" x14ac:dyDescent="0.35">
      <c r="A869" s="373"/>
      <c r="B869" s="354"/>
      <c r="C869" s="353"/>
      <c r="D869" s="353"/>
      <c r="E869" s="355"/>
      <c r="F869" s="385"/>
      <c r="G869" s="353"/>
      <c r="H869" s="353"/>
      <c r="I869" s="353"/>
      <c r="J869" s="353"/>
      <c r="K869" s="353"/>
      <c r="L869" s="353"/>
      <c r="M869" s="353"/>
      <c r="N869" s="353"/>
      <c r="O869" s="353"/>
      <c r="P869" s="353"/>
      <c r="Q869" s="353"/>
      <c r="R869" s="353"/>
      <c r="S869" s="353"/>
      <c r="T869" s="353"/>
      <c r="U869" s="353"/>
      <c r="V869" s="353"/>
      <c r="W869" s="353"/>
      <c r="X869" s="353"/>
      <c r="Y869" s="353"/>
      <c r="Z869" s="353"/>
    </row>
    <row r="870" spans="1:26" x14ac:dyDescent="0.35">
      <c r="A870" s="373"/>
      <c r="B870" s="354"/>
      <c r="C870" s="353"/>
      <c r="D870" s="353"/>
      <c r="E870" s="355"/>
      <c r="F870" s="385"/>
      <c r="G870" s="353"/>
      <c r="H870" s="353"/>
      <c r="I870" s="353"/>
      <c r="J870" s="353"/>
      <c r="K870" s="353"/>
      <c r="L870" s="353"/>
      <c r="M870" s="353"/>
      <c r="N870" s="353"/>
      <c r="O870" s="353"/>
      <c r="P870" s="353"/>
      <c r="Q870" s="353"/>
      <c r="R870" s="353"/>
      <c r="S870" s="353"/>
      <c r="T870" s="353"/>
      <c r="U870" s="353"/>
      <c r="V870" s="353"/>
      <c r="W870" s="353"/>
      <c r="X870" s="353"/>
      <c r="Y870" s="353"/>
      <c r="Z870" s="353"/>
    </row>
    <row r="871" spans="1:26" x14ac:dyDescent="0.35">
      <c r="A871" s="373"/>
      <c r="B871" s="354"/>
      <c r="C871" s="353"/>
      <c r="D871" s="353"/>
      <c r="E871" s="355"/>
      <c r="F871" s="385"/>
      <c r="G871" s="353"/>
      <c r="H871" s="353"/>
      <c r="I871" s="353"/>
      <c r="J871" s="353"/>
      <c r="K871" s="353"/>
      <c r="L871" s="353"/>
      <c r="M871" s="353"/>
      <c r="N871" s="353"/>
      <c r="O871" s="353"/>
      <c r="P871" s="353"/>
      <c r="Q871" s="353"/>
      <c r="R871" s="353"/>
      <c r="S871" s="353"/>
      <c r="T871" s="353"/>
      <c r="U871" s="353"/>
      <c r="V871" s="353"/>
      <c r="W871" s="353"/>
      <c r="X871" s="353"/>
      <c r="Y871" s="353"/>
      <c r="Z871" s="353"/>
    </row>
    <row r="872" spans="1:26" x14ac:dyDescent="0.35">
      <c r="A872" s="373"/>
      <c r="B872" s="354"/>
      <c r="C872" s="353"/>
      <c r="D872" s="353"/>
      <c r="E872" s="355"/>
      <c r="F872" s="385"/>
      <c r="G872" s="353"/>
      <c r="H872" s="353"/>
      <c r="I872" s="353"/>
      <c r="J872" s="353"/>
      <c r="K872" s="353"/>
      <c r="L872" s="353"/>
      <c r="M872" s="353"/>
      <c r="N872" s="353"/>
      <c r="O872" s="353"/>
      <c r="P872" s="353"/>
      <c r="Q872" s="353"/>
      <c r="R872" s="353"/>
      <c r="S872" s="353"/>
      <c r="T872" s="353"/>
      <c r="U872" s="353"/>
      <c r="V872" s="353"/>
      <c r="W872" s="353"/>
      <c r="X872" s="353"/>
      <c r="Y872" s="353"/>
      <c r="Z872" s="353"/>
    </row>
    <row r="873" spans="1:26" x14ac:dyDescent="0.35">
      <c r="A873" s="373"/>
      <c r="B873" s="354"/>
      <c r="C873" s="353"/>
      <c r="D873" s="353"/>
      <c r="E873" s="355"/>
      <c r="F873" s="385"/>
      <c r="G873" s="353"/>
      <c r="H873" s="353"/>
      <c r="I873" s="353"/>
      <c r="J873" s="353"/>
      <c r="K873" s="353"/>
      <c r="L873" s="353"/>
      <c r="M873" s="353"/>
      <c r="N873" s="353"/>
      <c r="O873" s="353"/>
      <c r="P873" s="353"/>
      <c r="Q873" s="353"/>
      <c r="R873" s="353"/>
      <c r="S873" s="353"/>
      <c r="T873" s="353"/>
      <c r="U873" s="353"/>
      <c r="V873" s="353"/>
      <c r="W873" s="353"/>
      <c r="X873" s="353"/>
      <c r="Y873" s="353"/>
      <c r="Z873" s="353"/>
    </row>
    <row r="874" spans="1:26" x14ac:dyDescent="0.35">
      <c r="A874" s="373"/>
      <c r="B874" s="354"/>
      <c r="C874" s="353"/>
      <c r="D874" s="353"/>
      <c r="E874" s="355"/>
      <c r="F874" s="385"/>
      <c r="G874" s="353"/>
      <c r="H874" s="353"/>
      <c r="I874" s="353"/>
      <c r="J874" s="353"/>
      <c r="K874" s="353"/>
      <c r="L874" s="353"/>
      <c r="M874" s="353"/>
      <c r="N874" s="353"/>
      <c r="O874" s="353"/>
      <c r="P874" s="353"/>
      <c r="Q874" s="353"/>
      <c r="R874" s="353"/>
      <c r="S874" s="353"/>
      <c r="T874" s="353"/>
      <c r="U874" s="353"/>
      <c r="V874" s="353"/>
      <c r="W874" s="353"/>
      <c r="X874" s="353"/>
      <c r="Y874" s="353"/>
      <c r="Z874" s="353"/>
    </row>
    <row r="875" spans="1:26" x14ac:dyDescent="0.35">
      <c r="A875" s="373"/>
      <c r="B875" s="354"/>
      <c r="C875" s="353"/>
      <c r="D875" s="353"/>
      <c r="E875" s="355"/>
      <c r="F875" s="385"/>
      <c r="G875" s="353"/>
      <c r="H875" s="353"/>
      <c r="I875" s="353"/>
      <c r="J875" s="353"/>
      <c r="K875" s="353"/>
      <c r="L875" s="353"/>
      <c r="M875" s="353"/>
      <c r="N875" s="353"/>
      <c r="O875" s="353"/>
      <c r="P875" s="353"/>
      <c r="Q875" s="353"/>
      <c r="R875" s="353"/>
      <c r="S875" s="353"/>
      <c r="T875" s="353"/>
      <c r="U875" s="353"/>
      <c r="V875" s="353"/>
      <c r="W875" s="353"/>
      <c r="X875" s="353"/>
      <c r="Y875" s="353"/>
      <c r="Z875" s="353"/>
    </row>
    <row r="876" spans="1:26" x14ac:dyDescent="0.35">
      <c r="A876" s="373"/>
      <c r="B876" s="354"/>
      <c r="C876" s="353"/>
      <c r="D876" s="353"/>
      <c r="E876" s="355"/>
      <c r="F876" s="385"/>
      <c r="G876" s="353"/>
      <c r="H876" s="353"/>
      <c r="I876" s="353"/>
      <c r="J876" s="353"/>
      <c r="K876" s="353"/>
      <c r="L876" s="353"/>
      <c r="M876" s="353"/>
      <c r="N876" s="353"/>
      <c r="O876" s="353"/>
      <c r="P876" s="353"/>
      <c r="Q876" s="353"/>
      <c r="R876" s="353"/>
      <c r="S876" s="353"/>
      <c r="T876" s="353"/>
      <c r="U876" s="353"/>
      <c r="V876" s="353"/>
      <c r="W876" s="353"/>
      <c r="X876" s="353"/>
      <c r="Y876" s="353"/>
      <c r="Z876" s="353"/>
    </row>
    <row r="877" spans="1:26" x14ac:dyDescent="0.35">
      <c r="A877" s="373"/>
      <c r="B877" s="354"/>
      <c r="C877" s="353"/>
      <c r="D877" s="353"/>
      <c r="E877" s="355"/>
      <c r="F877" s="385"/>
      <c r="G877" s="353"/>
      <c r="H877" s="353"/>
      <c r="I877" s="353"/>
      <c r="J877" s="353"/>
      <c r="K877" s="353"/>
      <c r="L877" s="353"/>
      <c r="M877" s="353"/>
      <c r="N877" s="353"/>
      <c r="O877" s="353"/>
      <c r="P877" s="353"/>
      <c r="Q877" s="353"/>
      <c r="R877" s="353"/>
      <c r="S877" s="353"/>
      <c r="T877" s="353"/>
      <c r="U877" s="353"/>
      <c r="V877" s="353"/>
      <c r="W877" s="353"/>
      <c r="X877" s="353"/>
      <c r="Y877" s="353"/>
      <c r="Z877" s="353"/>
    </row>
    <row r="878" spans="1:26" x14ac:dyDescent="0.35">
      <c r="A878" s="373"/>
      <c r="B878" s="354"/>
      <c r="C878" s="353"/>
      <c r="D878" s="353"/>
      <c r="E878" s="355"/>
      <c r="F878" s="385"/>
      <c r="G878" s="353"/>
      <c r="H878" s="353"/>
      <c r="I878" s="353"/>
      <c r="J878" s="353"/>
      <c r="K878" s="353"/>
      <c r="L878" s="353"/>
      <c r="M878" s="353"/>
      <c r="N878" s="353"/>
      <c r="O878" s="353"/>
      <c r="P878" s="353"/>
      <c r="Q878" s="353"/>
      <c r="R878" s="353"/>
      <c r="S878" s="353"/>
      <c r="T878" s="353"/>
      <c r="U878" s="353"/>
      <c r="V878" s="353"/>
      <c r="W878" s="353"/>
      <c r="X878" s="353"/>
      <c r="Y878" s="353"/>
      <c r="Z878" s="353"/>
    </row>
    <row r="879" spans="1:26" x14ac:dyDescent="0.35">
      <c r="A879" s="373"/>
      <c r="B879" s="354"/>
      <c r="C879" s="353"/>
      <c r="D879" s="353"/>
      <c r="E879" s="355"/>
      <c r="F879" s="385"/>
      <c r="G879" s="353"/>
      <c r="H879" s="353"/>
      <c r="I879" s="353"/>
      <c r="J879" s="353"/>
      <c r="K879" s="353"/>
      <c r="L879" s="353"/>
      <c r="M879" s="353"/>
      <c r="N879" s="353"/>
      <c r="O879" s="353"/>
      <c r="P879" s="353"/>
      <c r="Q879" s="353"/>
      <c r="R879" s="353"/>
      <c r="S879" s="353"/>
      <c r="T879" s="353"/>
      <c r="U879" s="353"/>
      <c r="V879" s="353"/>
      <c r="W879" s="353"/>
      <c r="X879" s="353"/>
      <c r="Y879" s="353"/>
      <c r="Z879" s="353"/>
    </row>
    <row r="880" spans="1:26" x14ac:dyDescent="0.35">
      <c r="A880" s="373"/>
      <c r="B880" s="354"/>
      <c r="C880" s="353"/>
      <c r="D880" s="353"/>
      <c r="E880" s="355"/>
      <c r="F880" s="385"/>
      <c r="G880" s="353"/>
      <c r="H880" s="353"/>
      <c r="I880" s="353"/>
      <c r="J880" s="353"/>
      <c r="K880" s="353"/>
      <c r="L880" s="353"/>
      <c r="M880" s="353"/>
      <c r="N880" s="353"/>
      <c r="O880" s="353"/>
      <c r="P880" s="353"/>
      <c r="Q880" s="353"/>
      <c r="R880" s="353"/>
      <c r="S880" s="353"/>
      <c r="T880" s="353"/>
      <c r="U880" s="353"/>
      <c r="V880" s="353"/>
      <c r="W880" s="353"/>
      <c r="X880" s="353"/>
      <c r="Y880" s="353"/>
      <c r="Z880" s="353"/>
    </row>
    <row r="881" spans="1:26" x14ac:dyDescent="0.35">
      <c r="A881" s="373"/>
      <c r="B881" s="354"/>
      <c r="C881" s="353"/>
      <c r="D881" s="353"/>
      <c r="E881" s="355"/>
      <c r="F881" s="385"/>
      <c r="G881" s="353"/>
      <c r="H881" s="353"/>
      <c r="I881" s="353"/>
      <c r="J881" s="353"/>
      <c r="K881" s="353"/>
      <c r="L881" s="353"/>
      <c r="M881" s="353"/>
      <c r="N881" s="353"/>
      <c r="O881" s="353"/>
      <c r="P881" s="353"/>
      <c r="Q881" s="353"/>
      <c r="R881" s="353"/>
      <c r="S881" s="353"/>
      <c r="T881" s="353"/>
      <c r="U881" s="353"/>
      <c r="V881" s="353"/>
      <c r="W881" s="353"/>
      <c r="X881" s="353"/>
      <c r="Y881" s="353"/>
      <c r="Z881" s="353"/>
    </row>
    <row r="882" spans="1:26" x14ac:dyDescent="0.35">
      <c r="A882" s="373"/>
      <c r="B882" s="354"/>
      <c r="C882" s="353"/>
      <c r="D882" s="353"/>
      <c r="E882" s="355"/>
      <c r="F882" s="385"/>
      <c r="G882" s="353"/>
      <c r="H882" s="353"/>
      <c r="I882" s="353"/>
      <c r="J882" s="353"/>
      <c r="K882" s="353"/>
      <c r="L882" s="353"/>
      <c r="M882" s="353"/>
      <c r="N882" s="353"/>
      <c r="O882" s="353"/>
      <c r="P882" s="353"/>
      <c r="Q882" s="353"/>
      <c r="R882" s="353"/>
      <c r="S882" s="353"/>
      <c r="T882" s="353"/>
      <c r="U882" s="353"/>
      <c r="V882" s="353"/>
      <c r="W882" s="353"/>
      <c r="X882" s="353"/>
      <c r="Y882" s="353"/>
      <c r="Z882" s="353"/>
    </row>
    <row r="883" spans="1:26" x14ac:dyDescent="0.35">
      <c r="A883" s="373"/>
      <c r="B883" s="354"/>
      <c r="C883" s="353"/>
      <c r="D883" s="353"/>
      <c r="E883" s="355"/>
      <c r="F883" s="385"/>
      <c r="G883" s="353"/>
      <c r="H883" s="353"/>
      <c r="I883" s="353"/>
      <c r="J883" s="353"/>
      <c r="K883" s="353"/>
      <c r="L883" s="353"/>
      <c r="M883" s="353"/>
      <c r="N883" s="353"/>
      <c r="O883" s="353"/>
      <c r="P883" s="353"/>
      <c r="Q883" s="353"/>
      <c r="R883" s="353"/>
      <c r="S883" s="353"/>
      <c r="T883" s="353"/>
      <c r="U883" s="353"/>
      <c r="V883" s="353"/>
      <c r="W883" s="353"/>
      <c r="X883" s="353"/>
      <c r="Y883" s="353"/>
      <c r="Z883" s="353"/>
    </row>
    <row r="884" spans="1:26" x14ac:dyDescent="0.35">
      <c r="A884" s="373"/>
      <c r="B884" s="354"/>
      <c r="C884" s="353"/>
      <c r="D884" s="353"/>
      <c r="E884" s="355"/>
      <c r="F884" s="385"/>
      <c r="G884" s="353"/>
      <c r="H884" s="353"/>
      <c r="I884" s="353"/>
      <c r="J884" s="353"/>
      <c r="K884" s="353"/>
      <c r="L884" s="353"/>
      <c r="M884" s="353"/>
      <c r="N884" s="353"/>
      <c r="O884" s="353"/>
      <c r="P884" s="353"/>
      <c r="Q884" s="353"/>
      <c r="R884" s="353"/>
      <c r="S884" s="353"/>
      <c r="T884" s="353"/>
      <c r="U884" s="353"/>
      <c r="V884" s="353"/>
      <c r="W884" s="353"/>
      <c r="X884" s="353"/>
      <c r="Y884" s="353"/>
      <c r="Z884" s="353"/>
    </row>
    <row r="885" spans="1:26" x14ac:dyDescent="0.35">
      <c r="A885" s="373"/>
      <c r="B885" s="354"/>
      <c r="C885" s="353"/>
      <c r="D885" s="353"/>
      <c r="E885" s="355"/>
      <c r="F885" s="385"/>
      <c r="G885" s="353"/>
      <c r="H885" s="353"/>
      <c r="I885" s="353"/>
      <c r="J885" s="353"/>
      <c r="K885" s="353"/>
      <c r="L885" s="353"/>
      <c r="M885" s="353"/>
      <c r="N885" s="353"/>
      <c r="O885" s="353"/>
      <c r="P885" s="353"/>
      <c r="Q885" s="353"/>
      <c r="R885" s="353"/>
      <c r="S885" s="353"/>
      <c r="T885" s="353"/>
      <c r="U885" s="353"/>
      <c r="V885" s="353"/>
      <c r="W885" s="353"/>
      <c r="X885" s="353"/>
      <c r="Y885" s="353"/>
      <c r="Z885" s="353"/>
    </row>
    <row r="886" spans="1:26" x14ac:dyDescent="0.35">
      <c r="A886" s="373"/>
      <c r="B886" s="354"/>
      <c r="C886" s="353"/>
      <c r="D886" s="353"/>
      <c r="E886" s="355"/>
      <c r="F886" s="385"/>
      <c r="G886" s="353"/>
      <c r="H886" s="353"/>
      <c r="I886" s="353"/>
      <c r="J886" s="353"/>
      <c r="K886" s="353"/>
      <c r="L886" s="353"/>
      <c r="M886" s="353"/>
      <c r="N886" s="353"/>
      <c r="O886" s="353"/>
      <c r="P886" s="353"/>
      <c r="Q886" s="353"/>
      <c r="R886" s="353"/>
      <c r="S886" s="353"/>
      <c r="T886" s="353"/>
      <c r="U886" s="353"/>
      <c r="V886" s="353"/>
      <c r="W886" s="353"/>
      <c r="X886" s="353"/>
      <c r="Y886" s="353"/>
      <c r="Z886" s="353"/>
    </row>
    <row r="887" spans="1:26" x14ac:dyDescent="0.35">
      <c r="A887" s="373"/>
      <c r="B887" s="354"/>
      <c r="C887" s="353"/>
      <c r="D887" s="353"/>
      <c r="E887" s="355"/>
      <c r="F887" s="385"/>
      <c r="G887" s="353"/>
      <c r="H887" s="353"/>
      <c r="I887" s="353"/>
      <c r="J887" s="353"/>
      <c r="K887" s="353"/>
      <c r="L887" s="353"/>
      <c r="M887" s="353"/>
      <c r="N887" s="353"/>
      <c r="O887" s="353"/>
      <c r="P887" s="353"/>
      <c r="Q887" s="353"/>
      <c r="R887" s="353"/>
      <c r="S887" s="353"/>
      <c r="T887" s="353"/>
      <c r="U887" s="353"/>
      <c r="V887" s="353"/>
      <c r="W887" s="353"/>
      <c r="X887" s="353"/>
      <c r="Y887" s="353"/>
      <c r="Z887" s="353"/>
    </row>
    <row r="888" spans="1:26" x14ac:dyDescent="0.35">
      <c r="A888" s="373"/>
      <c r="B888" s="354"/>
      <c r="C888" s="353"/>
      <c r="D888" s="353"/>
      <c r="E888" s="355"/>
      <c r="F888" s="385"/>
      <c r="G888" s="353"/>
      <c r="H888" s="353"/>
      <c r="I888" s="353"/>
      <c r="J888" s="353"/>
      <c r="K888" s="353"/>
      <c r="L888" s="353"/>
      <c r="M888" s="353"/>
      <c r="N888" s="353"/>
      <c r="O888" s="353"/>
      <c r="P888" s="353"/>
      <c r="Q888" s="353"/>
      <c r="R888" s="353"/>
      <c r="S888" s="353"/>
      <c r="T888" s="353"/>
      <c r="U888" s="353"/>
      <c r="V888" s="353"/>
      <c r="W888" s="353"/>
      <c r="X888" s="353"/>
      <c r="Y888" s="353"/>
      <c r="Z888" s="353"/>
    </row>
    <row r="889" spans="1:26" x14ac:dyDescent="0.35">
      <c r="A889" s="373"/>
      <c r="B889" s="354"/>
      <c r="C889" s="353"/>
      <c r="D889" s="353"/>
      <c r="E889" s="355"/>
      <c r="F889" s="385"/>
      <c r="G889" s="353"/>
      <c r="H889" s="353"/>
      <c r="I889" s="353"/>
      <c r="J889" s="353"/>
      <c r="K889" s="353"/>
      <c r="L889" s="353"/>
      <c r="M889" s="353"/>
      <c r="N889" s="353"/>
      <c r="O889" s="353"/>
      <c r="P889" s="353"/>
      <c r="Q889" s="353"/>
      <c r="R889" s="353"/>
      <c r="S889" s="353"/>
      <c r="T889" s="353"/>
      <c r="U889" s="353"/>
      <c r="V889" s="353"/>
      <c r="W889" s="353"/>
      <c r="X889" s="353"/>
      <c r="Y889" s="353"/>
      <c r="Z889" s="353"/>
    </row>
    <row r="890" spans="1:26" x14ac:dyDescent="0.35">
      <c r="A890" s="373"/>
      <c r="B890" s="354"/>
      <c r="C890" s="353"/>
      <c r="D890" s="353"/>
      <c r="E890" s="355"/>
      <c r="F890" s="385"/>
      <c r="G890" s="353"/>
      <c r="H890" s="353"/>
      <c r="I890" s="353"/>
      <c r="J890" s="353"/>
      <c r="K890" s="353"/>
      <c r="L890" s="353"/>
      <c r="M890" s="353"/>
      <c r="N890" s="353"/>
      <c r="O890" s="353"/>
      <c r="P890" s="353"/>
      <c r="Q890" s="353"/>
      <c r="R890" s="353"/>
      <c r="S890" s="353"/>
      <c r="T890" s="353"/>
      <c r="U890" s="353"/>
      <c r="V890" s="353"/>
      <c r="W890" s="353"/>
      <c r="X890" s="353"/>
      <c r="Y890" s="353"/>
      <c r="Z890" s="353"/>
    </row>
    <row r="891" spans="1:26" x14ac:dyDescent="0.35">
      <c r="A891" s="373"/>
      <c r="B891" s="354"/>
      <c r="C891" s="353"/>
      <c r="D891" s="353"/>
      <c r="E891" s="355"/>
      <c r="F891" s="385"/>
      <c r="G891" s="353"/>
      <c r="H891" s="353"/>
      <c r="I891" s="353"/>
      <c r="J891" s="353"/>
      <c r="K891" s="353"/>
      <c r="L891" s="353"/>
      <c r="M891" s="353"/>
      <c r="N891" s="353"/>
      <c r="O891" s="353"/>
      <c r="P891" s="353"/>
      <c r="Q891" s="353"/>
      <c r="R891" s="353"/>
      <c r="S891" s="353"/>
      <c r="T891" s="353"/>
      <c r="U891" s="353"/>
      <c r="V891" s="353"/>
      <c r="W891" s="353"/>
      <c r="X891" s="353"/>
      <c r="Y891" s="353"/>
      <c r="Z891" s="353"/>
    </row>
    <row r="892" spans="1:26" x14ac:dyDescent="0.35">
      <c r="A892" s="373"/>
      <c r="B892" s="354"/>
      <c r="C892" s="353"/>
      <c r="D892" s="353"/>
      <c r="E892" s="355"/>
      <c r="F892" s="385"/>
      <c r="G892" s="353"/>
      <c r="H892" s="353"/>
      <c r="I892" s="353"/>
      <c r="J892" s="353"/>
      <c r="K892" s="353"/>
      <c r="L892" s="353"/>
      <c r="M892" s="353"/>
      <c r="N892" s="353"/>
      <c r="O892" s="353"/>
      <c r="P892" s="353"/>
      <c r="Q892" s="353"/>
      <c r="R892" s="353"/>
      <c r="S892" s="353"/>
      <c r="T892" s="353"/>
      <c r="U892" s="353"/>
      <c r="V892" s="353"/>
      <c r="W892" s="353"/>
      <c r="X892" s="353"/>
      <c r="Y892" s="353"/>
      <c r="Z892" s="353"/>
    </row>
    <row r="893" spans="1:26" x14ac:dyDescent="0.35">
      <c r="A893" s="373"/>
      <c r="B893" s="354"/>
      <c r="C893" s="353"/>
      <c r="D893" s="353"/>
      <c r="E893" s="355"/>
      <c r="F893" s="385"/>
      <c r="G893" s="353"/>
      <c r="H893" s="353"/>
      <c r="I893" s="353"/>
      <c r="J893" s="353"/>
      <c r="K893" s="353"/>
      <c r="L893" s="353"/>
      <c r="M893" s="353"/>
      <c r="N893" s="353"/>
      <c r="O893" s="353"/>
      <c r="P893" s="353"/>
      <c r="Q893" s="353"/>
      <c r="R893" s="353"/>
      <c r="S893" s="353"/>
      <c r="T893" s="353"/>
      <c r="U893" s="353"/>
      <c r="V893" s="353"/>
      <c r="W893" s="353"/>
      <c r="X893" s="353"/>
      <c r="Y893" s="353"/>
      <c r="Z893" s="353"/>
    </row>
    <row r="894" spans="1:26" x14ac:dyDescent="0.35">
      <c r="A894" s="373"/>
      <c r="B894" s="354"/>
      <c r="C894" s="353"/>
      <c r="D894" s="353"/>
      <c r="E894" s="355"/>
      <c r="F894" s="385"/>
      <c r="G894" s="353"/>
      <c r="H894" s="353"/>
      <c r="I894" s="353"/>
      <c r="J894" s="353"/>
      <c r="K894" s="353"/>
      <c r="L894" s="353"/>
      <c r="M894" s="353"/>
      <c r="N894" s="353"/>
      <c r="O894" s="353"/>
      <c r="P894" s="353"/>
      <c r="Q894" s="353"/>
      <c r="R894" s="353"/>
      <c r="S894" s="353"/>
      <c r="T894" s="353"/>
      <c r="U894" s="353"/>
      <c r="V894" s="353"/>
      <c r="W894" s="353"/>
      <c r="X894" s="353"/>
      <c r="Y894" s="353"/>
      <c r="Z894" s="353"/>
    </row>
    <row r="895" spans="1:26" x14ac:dyDescent="0.35">
      <c r="A895" s="373"/>
      <c r="B895" s="354"/>
      <c r="C895" s="353"/>
      <c r="D895" s="353"/>
      <c r="E895" s="355"/>
      <c r="F895" s="385"/>
      <c r="G895" s="353"/>
      <c r="H895" s="353"/>
      <c r="I895" s="353"/>
      <c r="J895" s="353"/>
      <c r="K895" s="353"/>
      <c r="L895" s="353"/>
      <c r="M895" s="353"/>
      <c r="N895" s="353"/>
      <c r="O895" s="353"/>
      <c r="P895" s="353"/>
      <c r="Q895" s="353"/>
      <c r="R895" s="353"/>
      <c r="S895" s="353"/>
      <c r="T895" s="353"/>
      <c r="U895" s="353"/>
      <c r="V895" s="353"/>
      <c r="W895" s="353"/>
      <c r="X895" s="353"/>
      <c r="Y895" s="353"/>
      <c r="Z895" s="353"/>
    </row>
    <row r="896" spans="1:26" x14ac:dyDescent="0.35">
      <c r="A896" s="373"/>
      <c r="B896" s="354"/>
      <c r="C896" s="353"/>
      <c r="D896" s="353"/>
      <c r="E896" s="355"/>
      <c r="F896" s="385"/>
      <c r="G896" s="353"/>
      <c r="H896" s="353"/>
      <c r="I896" s="353"/>
      <c r="J896" s="353"/>
      <c r="K896" s="353"/>
      <c r="L896" s="353"/>
      <c r="M896" s="353"/>
      <c r="N896" s="353"/>
      <c r="O896" s="353"/>
      <c r="P896" s="353"/>
      <c r="Q896" s="353"/>
      <c r="R896" s="353"/>
      <c r="S896" s="353"/>
      <c r="T896" s="353"/>
      <c r="U896" s="353"/>
      <c r="V896" s="353"/>
      <c r="W896" s="353"/>
      <c r="X896" s="353"/>
      <c r="Y896" s="353"/>
      <c r="Z896" s="353"/>
    </row>
    <row r="897" spans="1:26" x14ac:dyDescent="0.35">
      <c r="A897" s="373"/>
      <c r="B897" s="354"/>
      <c r="C897" s="353"/>
      <c r="D897" s="353"/>
      <c r="E897" s="355"/>
      <c r="F897" s="385"/>
      <c r="G897" s="353"/>
      <c r="H897" s="353"/>
      <c r="I897" s="353"/>
      <c r="J897" s="353"/>
      <c r="K897" s="353"/>
      <c r="L897" s="353"/>
      <c r="M897" s="353"/>
      <c r="N897" s="353"/>
      <c r="O897" s="353"/>
      <c r="P897" s="353"/>
      <c r="Q897" s="353"/>
      <c r="R897" s="353"/>
      <c r="S897" s="353"/>
      <c r="T897" s="353"/>
      <c r="U897" s="353"/>
      <c r="V897" s="353"/>
      <c r="W897" s="353"/>
      <c r="X897" s="353"/>
      <c r="Y897" s="353"/>
      <c r="Z897" s="353"/>
    </row>
    <row r="898" spans="1:26" x14ac:dyDescent="0.35">
      <c r="A898" s="373"/>
      <c r="B898" s="354"/>
      <c r="C898" s="353"/>
      <c r="D898" s="353"/>
      <c r="E898" s="355"/>
      <c r="F898" s="385"/>
      <c r="G898" s="353"/>
      <c r="H898" s="353"/>
      <c r="I898" s="353"/>
      <c r="J898" s="353"/>
      <c r="K898" s="353"/>
      <c r="L898" s="353"/>
      <c r="M898" s="353"/>
      <c r="N898" s="353"/>
      <c r="O898" s="353"/>
      <c r="P898" s="353"/>
      <c r="Q898" s="353"/>
      <c r="R898" s="353"/>
      <c r="S898" s="353"/>
      <c r="T898" s="353"/>
      <c r="U898" s="353"/>
      <c r="V898" s="353"/>
      <c r="W898" s="353"/>
      <c r="X898" s="353"/>
      <c r="Y898" s="353"/>
      <c r="Z898" s="353"/>
    </row>
    <row r="899" spans="1:26" x14ac:dyDescent="0.35">
      <c r="A899" s="373"/>
      <c r="B899" s="354"/>
      <c r="C899" s="353"/>
      <c r="D899" s="353"/>
      <c r="E899" s="355"/>
      <c r="F899" s="385"/>
      <c r="G899" s="353"/>
      <c r="H899" s="353"/>
      <c r="I899" s="353"/>
      <c r="J899" s="353"/>
      <c r="K899" s="353"/>
      <c r="L899" s="353"/>
      <c r="M899" s="353"/>
      <c r="N899" s="353"/>
      <c r="O899" s="353"/>
      <c r="P899" s="353"/>
      <c r="Q899" s="353"/>
      <c r="R899" s="353"/>
      <c r="S899" s="353"/>
      <c r="T899" s="353"/>
      <c r="U899" s="353"/>
      <c r="V899" s="353"/>
      <c r="W899" s="353"/>
      <c r="X899" s="353"/>
      <c r="Y899" s="353"/>
      <c r="Z899" s="353"/>
    </row>
    <row r="900" spans="1:26" x14ac:dyDescent="0.35">
      <c r="A900" s="373"/>
      <c r="B900" s="354"/>
      <c r="C900" s="353"/>
      <c r="D900" s="353"/>
      <c r="E900" s="355"/>
      <c r="F900" s="385"/>
      <c r="G900" s="353"/>
      <c r="H900" s="353"/>
      <c r="I900" s="353"/>
      <c r="J900" s="353"/>
      <c r="K900" s="353"/>
      <c r="L900" s="353"/>
      <c r="M900" s="353"/>
      <c r="N900" s="353"/>
      <c r="O900" s="353"/>
      <c r="P900" s="353"/>
      <c r="Q900" s="353"/>
      <c r="R900" s="353"/>
      <c r="S900" s="353"/>
      <c r="T900" s="353"/>
      <c r="U900" s="353"/>
      <c r="V900" s="353"/>
      <c r="W900" s="353"/>
      <c r="X900" s="353"/>
      <c r="Y900" s="353"/>
      <c r="Z900" s="353"/>
    </row>
    <row r="901" spans="1:26" x14ac:dyDescent="0.35">
      <c r="A901" s="373"/>
      <c r="B901" s="354"/>
      <c r="C901" s="353"/>
      <c r="D901" s="353"/>
      <c r="E901" s="355"/>
      <c r="F901" s="385"/>
      <c r="G901" s="353"/>
      <c r="H901" s="353"/>
      <c r="I901" s="353"/>
      <c r="J901" s="353"/>
      <c r="K901" s="353"/>
      <c r="L901" s="353"/>
      <c r="M901" s="353"/>
      <c r="N901" s="353"/>
      <c r="O901" s="353"/>
      <c r="P901" s="353"/>
      <c r="Q901" s="353"/>
      <c r="R901" s="353"/>
      <c r="S901" s="353"/>
      <c r="T901" s="353"/>
      <c r="U901" s="353"/>
      <c r="V901" s="353"/>
      <c r="W901" s="353"/>
      <c r="X901" s="353"/>
      <c r="Y901" s="353"/>
      <c r="Z901" s="353"/>
    </row>
    <row r="902" spans="1:26" x14ac:dyDescent="0.35">
      <c r="A902" s="373"/>
      <c r="B902" s="354"/>
      <c r="C902" s="353"/>
      <c r="D902" s="353"/>
      <c r="E902" s="355"/>
      <c r="F902" s="385"/>
      <c r="G902" s="353"/>
      <c r="H902" s="353"/>
      <c r="I902" s="353"/>
      <c r="J902" s="353"/>
      <c r="K902" s="353"/>
      <c r="L902" s="353"/>
      <c r="M902" s="353"/>
      <c r="N902" s="353"/>
      <c r="O902" s="353"/>
      <c r="P902" s="353"/>
      <c r="Q902" s="353"/>
      <c r="R902" s="353"/>
      <c r="S902" s="353"/>
      <c r="T902" s="353"/>
      <c r="U902" s="353"/>
      <c r="V902" s="353"/>
      <c r="W902" s="353"/>
      <c r="X902" s="353"/>
      <c r="Y902" s="353"/>
      <c r="Z902" s="353"/>
    </row>
    <row r="903" spans="1:26" x14ac:dyDescent="0.35">
      <c r="A903" s="373"/>
      <c r="B903" s="354"/>
      <c r="C903" s="353"/>
      <c r="D903" s="353"/>
      <c r="E903" s="355"/>
      <c r="F903" s="385"/>
      <c r="G903" s="353"/>
      <c r="H903" s="353"/>
      <c r="I903" s="353"/>
      <c r="J903" s="353"/>
      <c r="K903" s="353"/>
      <c r="L903" s="353"/>
      <c r="M903" s="353"/>
      <c r="N903" s="353"/>
      <c r="O903" s="353"/>
      <c r="P903" s="353"/>
      <c r="Q903" s="353"/>
      <c r="R903" s="353"/>
      <c r="S903" s="353"/>
      <c r="T903" s="353"/>
      <c r="U903" s="353"/>
      <c r="V903" s="353"/>
      <c r="W903" s="353"/>
      <c r="X903" s="353"/>
      <c r="Y903" s="353"/>
      <c r="Z903" s="353"/>
    </row>
    <row r="904" spans="1:26" x14ac:dyDescent="0.35">
      <c r="A904" s="373"/>
      <c r="B904" s="354"/>
      <c r="C904" s="353"/>
      <c r="D904" s="353"/>
      <c r="E904" s="355"/>
      <c r="F904" s="385"/>
      <c r="G904" s="353"/>
      <c r="H904" s="353"/>
      <c r="I904" s="353"/>
      <c r="J904" s="353"/>
      <c r="K904" s="353"/>
      <c r="L904" s="353"/>
      <c r="M904" s="353"/>
      <c r="N904" s="353"/>
      <c r="O904" s="353"/>
      <c r="P904" s="353"/>
      <c r="Q904" s="353"/>
      <c r="R904" s="353"/>
      <c r="S904" s="353"/>
      <c r="T904" s="353"/>
      <c r="U904" s="353"/>
      <c r="V904" s="353"/>
      <c r="W904" s="353"/>
      <c r="X904" s="353"/>
      <c r="Y904" s="353"/>
      <c r="Z904" s="353"/>
    </row>
    <row r="905" spans="1:26" x14ac:dyDescent="0.35">
      <c r="A905" s="373"/>
      <c r="B905" s="354"/>
      <c r="C905" s="353"/>
      <c r="D905" s="353"/>
      <c r="E905" s="355"/>
      <c r="F905" s="385"/>
      <c r="G905" s="353"/>
      <c r="H905" s="353"/>
      <c r="I905" s="353"/>
      <c r="J905" s="353"/>
      <c r="K905" s="353"/>
      <c r="L905" s="353"/>
      <c r="M905" s="353"/>
      <c r="N905" s="353"/>
      <c r="O905" s="353"/>
      <c r="P905" s="353"/>
      <c r="Q905" s="353"/>
      <c r="R905" s="353"/>
      <c r="S905" s="353"/>
      <c r="T905" s="353"/>
      <c r="U905" s="353"/>
      <c r="V905" s="353"/>
      <c r="W905" s="353"/>
      <c r="X905" s="353"/>
      <c r="Y905" s="353"/>
      <c r="Z905" s="353"/>
    </row>
    <row r="906" spans="1:26" x14ac:dyDescent="0.35">
      <c r="A906" s="373"/>
      <c r="B906" s="354"/>
      <c r="C906" s="353"/>
      <c r="D906" s="353"/>
      <c r="E906" s="355"/>
      <c r="F906" s="385"/>
      <c r="G906" s="353"/>
      <c r="H906" s="353"/>
      <c r="I906" s="353"/>
      <c r="J906" s="353"/>
      <c r="K906" s="353"/>
      <c r="L906" s="353"/>
      <c r="M906" s="353"/>
      <c r="N906" s="353"/>
      <c r="O906" s="353"/>
      <c r="P906" s="353"/>
      <c r="Q906" s="353"/>
      <c r="R906" s="353"/>
      <c r="S906" s="353"/>
      <c r="T906" s="353"/>
      <c r="U906" s="353"/>
      <c r="V906" s="353"/>
      <c r="W906" s="353"/>
      <c r="X906" s="353"/>
      <c r="Y906" s="353"/>
      <c r="Z906" s="353"/>
    </row>
    <row r="907" spans="1:26" x14ac:dyDescent="0.35">
      <c r="A907" s="373"/>
      <c r="B907" s="354"/>
      <c r="C907" s="353"/>
      <c r="D907" s="353"/>
      <c r="E907" s="355"/>
      <c r="F907" s="385"/>
      <c r="G907" s="353"/>
      <c r="H907" s="353"/>
      <c r="I907" s="353"/>
      <c r="J907" s="353"/>
      <c r="K907" s="353"/>
      <c r="L907" s="353"/>
      <c r="M907" s="353"/>
      <c r="N907" s="353"/>
      <c r="O907" s="353"/>
      <c r="P907" s="353"/>
      <c r="Q907" s="353"/>
      <c r="R907" s="353"/>
      <c r="S907" s="353"/>
      <c r="T907" s="353"/>
      <c r="U907" s="353"/>
      <c r="V907" s="353"/>
      <c r="W907" s="353"/>
      <c r="X907" s="353"/>
      <c r="Y907" s="353"/>
      <c r="Z907" s="353"/>
    </row>
    <row r="908" spans="1:26" x14ac:dyDescent="0.35">
      <c r="A908" s="373"/>
      <c r="B908" s="354"/>
      <c r="C908" s="353"/>
      <c r="D908" s="353"/>
      <c r="E908" s="355"/>
      <c r="F908" s="385"/>
      <c r="G908" s="353"/>
      <c r="H908" s="353"/>
      <c r="I908" s="353"/>
      <c r="J908" s="353"/>
      <c r="K908" s="353"/>
      <c r="L908" s="353"/>
      <c r="M908" s="353"/>
      <c r="N908" s="353"/>
      <c r="O908" s="353"/>
      <c r="P908" s="353"/>
      <c r="Q908" s="353"/>
      <c r="R908" s="353"/>
      <c r="S908" s="353"/>
      <c r="T908" s="353"/>
      <c r="U908" s="353"/>
      <c r="V908" s="353"/>
      <c r="W908" s="353"/>
      <c r="X908" s="353"/>
      <c r="Y908" s="353"/>
      <c r="Z908" s="353"/>
    </row>
    <row r="909" spans="1:26" x14ac:dyDescent="0.35">
      <c r="A909" s="373"/>
      <c r="B909" s="354"/>
      <c r="C909" s="353"/>
      <c r="D909" s="353"/>
      <c r="E909" s="355"/>
      <c r="F909" s="385"/>
      <c r="G909" s="353"/>
      <c r="H909" s="353"/>
      <c r="I909" s="353"/>
      <c r="J909" s="353"/>
      <c r="K909" s="353"/>
      <c r="L909" s="353"/>
      <c r="M909" s="353"/>
      <c r="N909" s="353"/>
      <c r="O909" s="353"/>
      <c r="P909" s="353"/>
      <c r="Q909" s="353"/>
      <c r="R909" s="353"/>
      <c r="S909" s="353"/>
      <c r="T909" s="353"/>
      <c r="U909" s="353"/>
      <c r="V909" s="353"/>
      <c r="W909" s="353"/>
      <c r="X909" s="353"/>
      <c r="Y909" s="353"/>
      <c r="Z909" s="353"/>
    </row>
    <row r="910" spans="1:26" x14ac:dyDescent="0.35">
      <c r="A910" s="373"/>
      <c r="B910" s="354"/>
      <c r="C910" s="353"/>
      <c r="D910" s="353"/>
      <c r="E910" s="355"/>
      <c r="F910" s="385"/>
      <c r="G910" s="353"/>
      <c r="H910" s="353"/>
      <c r="I910" s="353"/>
      <c r="J910" s="353"/>
      <c r="K910" s="353"/>
      <c r="L910" s="353"/>
      <c r="M910" s="353"/>
      <c r="N910" s="353"/>
      <c r="O910" s="353"/>
      <c r="P910" s="353"/>
      <c r="Q910" s="353"/>
      <c r="R910" s="353"/>
      <c r="S910" s="353"/>
      <c r="T910" s="353"/>
      <c r="U910" s="353"/>
      <c r="V910" s="353"/>
      <c r="W910" s="353"/>
      <c r="X910" s="353"/>
      <c r="Y910" s="353"/>
      <c r="Z910" s="353"/>
    </row>
    <row r="911" spans="1:26" x14ac:dyDescent="0.35">
      <c r="A911" s="373"/>
      <c r="B911" s="354"/>
      <c r="C911" s="353"/>
      <c r="D911" s="353"/>
      <c r="E911" s="355"/>
      <c r="F911" s="385"/>
      <c r="G911" s="353"/>
      <c r="H911" s="353"/>
      <c r="I911" s="353"/>
      <c r="J911" s="353"/>
      <c r="K911" s="353"/>
      <c r="L911" s="353"/>
      <c r="M911" s="353"/>
      <c r="N911" s="353"/>
      <c r="O911" s="353"/>
      <c r="P911" s="353"/>
      <c r="Q911" s="353"/>
      <c r="R911" s="353"/>
      <c r="S911" s="353"/>
      <c r="T911" s="353"/>
      <c r="U911" s="353"/>
      <c r="V911" s="353"/>
      <c r="W911" s="353"/>
      <c r="X911" s="353"/>
      <c r="Y911" s="353"/>
      <c r="Z911" s="353"/>
    </row>
    <row r="912" spans="1:26" x14ac:dyDescent="0.35">
      <c r="A912" s="373"/>
      <c r="B912" s="354"/>
      <c r="C912" s="353"/>
      <c r="D912" s="353"/>
      <c r="E912" s="355"/>
      <c r="F912" s="385"/>
      <c r="G912" s="353"/>
      <c r="H912" s="353"/>
      <c r="I912" s="353"/>
      <c r="J912" s="353"/>
      <c r="K912" s="353"/>
      <c r="L912" s="353"/>
      <c r="M912" s="353"/>
      <c r="N912" s="353"/>
      <c r="O912" s="353"/>
      <c r="P912" s="353"/>
      <c r="Q912" s="353"/>
      <c r="R912" s="353"/>
      <c r="S912" s="353"/>
      <c r="T912" s="353"/>
      <c r="U912" s="353"/>
      <c r="V912" s="353"/>
      <c r="W912" s="353"/>
      <c r="X912" s="353"/>
      <c r="Y912" s="353"/>
      <c r="Z912" s="353"/>
    </row>
    <row r="913" spans="1:26" x14ac:dyDescent="0.35">
      <c r="A913" s="373"/>
      <c r="B913" s="354"/>
      <c r="C913" s="353"/>
      <c r="D913" s="353"/>
      <c r="E913" s="355"/>
      <c r="F913" s="385"/>
      <c r="G913" s="353"/>
      <c r="H913" s="353"/>
      <c r="I913" s="353"/>
      <c r="J913" s="353"/>
      <c r="K913" s="353"/>
      <c r="L913" s="353"/>
      <c r="M913" s="353"/>
      <c r="N913" s="353"/>
      <c r="O913" s="353"/>
      <c r="P913" s="353"/>
      <c r="Q913" s="353"/>
      <c r="R913" s="353"/>
      <c r="S913" s="353"/>
      <c r="T913" s="353"/>
      <c r="U913" s="353"/>
      <c r="V913" s="353"/>
      <c r="W913" s="353"/>
      <c r="X913" s="353"/>
      <c r="Y913" s="353"/>
      <c r="Z913" s="353"/>
    </row>
    <row r="914" spans="1:26" x14ac:dyDescent="0.35">
      <c r="A914" s="373"/>
      <c r="B914" s="354"/>
      <c r="C914" s="353"/>
      <c r="D914" s="353"/>
      <c r="E914" s="355"/>
      <c r="F914" s="385"/>
      <c r="G914" s="353"/>
      <c r="H914" s="353"/>
      <c r="I914" s="353"/>
      <c r="J914" s="353"/>
      <c r="K914" s="353"/>
      <c r="L914" s="353"/>
      <c r="M914" s="353"/>
      <c r="N914" s="353"/>
      <c r="O914" s="353"/>
      <c r="P914" s="353"/>
      <c r="Q914" s="353"/>
      <c r="R914" s="353"/>
      <c r="S914" s="353"/>
      <c r="T914" s="353"/>
      <c r="U914" s="353"/>
      <c r="V914" s="353"/>
      <c r="W914" s="353"/>
      <c r="X914" s="353"/>
      <c r="Y914" s="353"/>
      <c r="Z914" s="353"/>
    </row>
    <row r="915" spans="1:26" x14ac:dyDescent="0.35">
      <c r="A915" s="373"/>
      <c r="B915" s="354"/>
      <c r="C915" s="353"/>
      <c r="D915" s="353"/>
      <c r="E915" s="355"/>
      <c r="F915" s="385"/>
      <c r="G915" s="353"/>
      <c r="H915" s="353"/>
      <c r="I915" s="353"/>
      <c r="J915" s="353"/>
      <c r="K915" s="353"/>
      <c r="L915" s="353"/>
      <c r="M915" s="353"/>
      <c r="N915" s="353"/>
      <c r="O915" s="353"/>
      <c r="P915" s="353"/>
      <c r="Q915" s="353"/>
      <c r="R915" s="353"/>
      <c r="S915" s="353"/>
      <c r="T915" s="353"/>
      <c r="U915" s="353"/>
      <c r="V915" s="353"/>
      <c r="W915" s="353"/>
      <c r="X915" s="353"/>
      <c r="Y915" s="353"/>
      <c r="Z915" s="353"/>
    </row>
    <row r="916" spans="1:26" x14ac:dyDescent="0.35">
      <c r="A916" s="373"/>
      <c r="B916" s="354"/>
      <c r="C916" s="353"/>
      <c r="D916" s="353"/>
      <c r="E916" s="355"/>
      <c r="F916" s="385"/>
      <c r="G916" s="353"/>
      <c r="H916" s="353"/>
      <c r="I916" s="353"/>
      <c r="J916" s="353"/>
      <c r="K916" s="353"/>
      <c r="L916" s="353"/>
      <c r="M916" s="353"/>
      <c r="N916" s="353"/>
      <c r="O916" s="353"/>
      <c r="P916" s="353"/>
      <c r="Q916" s="353"/>
      <c r="R916" s="353"/>
      <c r="S916" s="353"/>
      <c r="T916" s="353"/>
      <c r="U916" s="353"/>
      <c r="V916" s="353"/>
      <c r="W916" s="353"/>
      <c r="X916" s="353"/>
      <c r="Y916" s="353"/>
      <c r="Z916" s="353"/>
    </row>
    <row r="917" spans="1:26" x14ac:dyDescent="0.35">
      <c r="A917" s="373"/>
      <c r="B917" s="354"/>
      <c r="C917" s="353"/>
      <c r="D917" s="353"/>
      <c r="E917" s="355"/>
      <c r="F917" s="385"/>
      <c r="G917" s="353"/>
      <c r="H917" s="353"/>
      <c r="I917" s="353"/>
      <c r="J917" s="353"/>
      <c r="K917" s="353"/>
      <c r="L917" s="353"/>
      <c r="M917" s="353"/>
      <c r="N917" s="353"/>
      <c r="O917" s="353"/>
      <c r="P917" s="353"/>
      <c r="Q917" s="353"/>
      <c r="R917" s="353"/>
      <c r="S917" s="353"/>
      <c r="T917" s="353"/>
      <c r="U917" s="353"/>
      <c r="V917" s="353"/>
      <c r="W917" s="353"/>
      <c r="X917" s="353"/>
      <c r="Y917" s="353"/>
      <c r="Z917" s="353"/>
    </row>
    <row r="918" spans="1:26" x14ac:dyDescent="0.35">
      <c r="A918" s="373"/>
      <c r="B918" s="354"/>
      <c r="C918" s="353"/>
      <c r="D918" s="353"/>
      <c r="E918" s="355"/>
      <c r="F918" s="385"/>
      <c r="G918" s="353"/>
      <c r="H918" s="353"/>
      <c r="I918" s="353"/>
      <c r="J918" s="353"/>
      <c r="K918" s="353"/>
      <c r="L918" s="353"/>
      <c r="M918" s="353"/>
      <c r="N918" s="353"/>
      <c r="O918" s="353"/>
      <c r="P918" s="353"/>
      <c r="Q918" s="353"/>
      <c r="R918" s="353"/>
      <c r="S918" s="353"/>
      <c r="T918" s="353"/>
      <c r="U918" s="353"/>
      <c r="V918" s="353"/>
      <c r="W918" s="353"/>
      <c r="X918" s="353"/>
      <c r="Y918" s="353"/>
      <c r="Z918" s="353"/>
    </row>
    <row r="919" spans="1:26" x14ac:dyDescent="0.35">
      <c r="A919" s="373"/>
      <c r="B919" s="354"/>
      <c r="C919" s="353"/>
      <c r="D919" s="353"/>
      <c r="E919" s="355"/>
      <c r="F919" s="385"/>
      <c r="G919" s="353"/>
      <c r="H919" s="353"/>
      <c r="I919" s="353"/>
      <c r="J919" s="353"/>
      <c r="K919" s="353"/>
      <c r="L919" s="353"/>
      <c r="M919" s="353"/>
      <c r="N919" s="353"/>
      <c r="O919" s="353"/>
      <c r="P919" s="353"/>
      <c r="Q919" s="353"/>
      <c r="R919" s="353"/>
      <c r="S919" s="353"/>
      <c r="T919" s="353"/>
      <c r="U919" s="353"/>
      <c r="V919" s="353"/>
      <c r="W919" s="353"/>
      <c r="X919" s="353"/>
      <c r="Y919" s="353"/>
      <c r="Z919" s="353"/>
    </row>
    <row r="920" spans="1:26" x14ac:dyDescent="0.35">
      <c r="A920" s="373"/>
      <c r="B920" s="354"/>
      <c r="C920" s="353"/>
      <c r="D920" s="353"/>
      <c r="E920" s="355"/>
      <c r="F920" s="385"/>
      <c r="G920" s="353"/>
      <c r="H920" s="353"/>
      <c r="I920" s="353"/>
      <c r="J920" s="353"/>
      <c r="K920" s="353"/>
      <c r="L920" s="353"/>
      <c r="M920" s="353"/>
      <c r="N920" s="353"/>
      <c r="O920" s="353"/>
      <c r="P920" s="353"/>
      <c r="Q920" s="353"/>
      <c r="R920" s="353"/>
      <c r="S920" s="353"/>
      <c r="T920" s="353"/>
      <c r="U920" s="353"/>
      <c r="V920" s="353"/>
      <c r="W920" s="353"/>
      <c r="X920" s="353"/>
      <c r="Y920" s="353"/>
      <c r="Z920" s="353"/>
    </row>
    <row r="921" spans="1:26" x14ac:dyDescent="0.35">
      <c r="A921" s="373"/>
      <c r="B921" s="354"/>
      <c r="C921" s="353"/>
      <c r="D921" s="353"/>
      <c r="E921" s="355"/>
      <c r="F921" s="385"/>
      <c r="G921" s="353"/>
      <c r="H921" s="353"/>
      <c r="I921" s="353"/>
      <c r="J921" s="353"/>
      <c r="K921" s="353"/>
      <c r="L921" s="353"/>
      <c r="M921" s="353"/>
      <c r="N921" s="353"/>
      <c r="O921" s="353"/>
      <c r="P921" s="353"/>
      <c r="Q921" s="353"/>
      <c r="R921" s="353"/>
      <c r="S921" s="353"/>
      <c r="T921" s="353"/>
      <c r="U921" s="353"/>
      <c r="V921" s="353"/>
      <c r="W921" s="353"/>
      <c r="X921" s="353"/>
      <c r="Y921" s="353"/>
      <c r="Z921" s="353"/>
    </row>
    <row r="922" spans="1:26" x14ac:dyDescent="0.35">
      <c r="A922" s="373"/>
      <c r="B922" s="354"/>
      <c r="C922" s="353"/>
      <c r="D922" s="353"/>
      <c r="E922" s="355"/>
      <c r="F922" s="385"/>
      <c r="G922" s="353"/>
      <c r="H922" s="353"/>
      <c r="I922" s="353"/>
      <c r="J922" s="353"/>
      <c r="K922" s="353"/>
      <c r="L922" s="353"/>
      <c r="M922" s="353"/>
      <c r="N922" s="353"/>
      <c r="O922" s="353"/>
      <c r="P922" s="353"/>
      <c r="Q922" s="353"/>
      <c r="R922" s="353"/>
      <c r="S922" s="353"/>
      <c r="T922" s="353"/>
      <c r="U922" s="353"/>
      <c r="V922" s="353"/>
      <c r="W922" s="353"/>
      <c r="X922" s="353"/>
      <c r="Y922" s="353"/>
      <c r="Z922" s="353"/>
    </row>
    <row r="923" spans="1:26" x14ac:dyDescent="0.35">
      <c r="A923" s="373"/>
      <c r="B923" s="354"/>
      <c r="C923" s="353"/>
      <c r="D923" s="353"/>
      <c r="E923" s="355"/>
      <c r="F923" s="385"/>
      <c r="G923" s="353"/>
      <c r="H923" s="353"/>
      <c r="I923" s="353"/>
      <c r="J923" s="353"/>
      <c r="K923" s="353"/>
      <c r="L923" s="353"/>
      <c r="M923" s="353"/>
      <c r="N923" s="353"/>
      <c r="O923" s="353"/>
      <c r="P923" s="353"/>
      <c r="Q923" s="353"/>
      <c r="R923" s="353"/>
      <c r="S923" s="353"/>
      <c r="T923" s="353"/>
      <c r="U923" s="353"/>
      <c r="V923" s="353"/>
      <c r="W923" s="353"/>
      <c r="X923" s="353"/>
      <c r="Y923" s="353"/>
      <c r="Z923" s="353"/>
    </row>
    <row r="924" spans="1:26" x14ac:dyDescent="0.35">
      <c r="A924" s="373"/>
      <c r="B924" s="354"/>
      <c r="C924" s="353"/>
      <c r="D924" s="353"/>
      <c r="E924" s="355"/>
      <c r="F924" s="385"/>
      <c r="G924" s="353"/>
      <c r="H924" s="353"/>
      <c r="I924" s="353"/>
      <c r="J924" s="353"/>
      <c r="K924" s="353"/>
      <c r="L924" s="353"/>
      <c r="M924" s="353"/>
      <c r="N924" s="353"/>
      <c r="O924" s="353"/>
      <c r="P924" s="353"/>
      <c r="Q924" s="353"/>
      <c r="R924" s="353"/>
      <c r="S924" s="353"/>
      <c r="T924" s="353"/>
      <c r="U924" s="353"/>
      <c r="V924" s="353"/>
      <c r="W924" s="353"/>
      <c r="X924" s="353"/>
      <c r="Y924" s="353"/>
      <c r="Z924" s="353"/>
    </row>
    <row r="925" spans="1:26" x14ac:dyDescent="0.35">
      <c r="A925" s="373"/>
      <c r="B925" s="354"/>
      <c r="C925" s="353"/>
      <c r="D925" s="353"/>
      <c r="E925" s="355"/>
      <c r="F925" s="385"/>
      <c r="G925" s="353"/>
      <c r="H925" s="353"/>
      <c r="I925" s="353"/>
      <c r="J925" s="353"/>
      <c r="K925" s="353"/>
      <c r="L925" s="353"/>
      <c r="M925" s="353"/>
      <c r="N925" s="353"/>
      <c r="O925" s="353"/>
      <c r="P925" s="353"/>
      <c r="Q925" s="353"/>
      <c r="R925" s="353"/>
      <c r="S925" s="353"/>
      <c r="T925" s="353"/>
      <c r="U925" s="353"/>
      <c r="V925" s="353"/>
      <c r="W925" s="353"/>
      <c r="X925" s="353"/>
      <c r="Y925" s="353"/>
      <c r="Z925" s="353"/>
    </row>
    <row r="926" spans="1:26" x14ac:dyDescent="0.35">
      <c r="A926" s="373"/>
      <c r="B926" s="354"/>
      <c r="C926" s="353"/>
      <c r="D926" s="353"/>
      <c r="E926" s="355"/>
      <c r="F926" s="385"/>
      <c r="G926" s="353"/>
      <c r="H926" s="353"/>
      <c r="I926" s="353"/>
      <c r="J926" s="353"/>
      <c r="K926" s="353"/>
      <c r="L926" s="353"/>
      <c r="M926" s="353"/>
      <c r="N926" s="353"/>
      <c r="O926" s="353"/>
      <c r="P926" s="353"/>
      <c r="Q926" s="353"/>
      <c r="R926" s="353"/>
      <c r="S926" s="353"/>
      <c r="T926" s="353"/>
      <c r="U926" s="353"/>
      <c r="V926" s="353"/>
      <c r="W926" s="353"/>
      <c r="X926" s="353"/>
      <c r="Y926" s="353"/>
      <c r="Z926" s="353"/>
    </row>
    <row r="927" spans="1:26" x14ac:dyDescent="0.35">
      <c r="A927" s="373"/>
      <c r="B927" s="354"/>
      <c r="C927" s="353"/>
      <c r="D927" s="353"/>
      <c r="E927" s="355"/>
      <c r="F927" s="385"/>
      <c r="G927" s="353"/>
      <c r="H927" s="353"/>
      <c r="I927" s="353"/>
      <c r="J927" s="353"/>
      <c r="K927" s="353"/>
      <c r="L927" s="353"/>
      <c r="M927" s="353"/>
      <c r="N927" s="353"/>
      <c r="O927" s="353"/>
      <c r="P927" s="353"/>
      <c r="Q927" s="353"/>
      <c r="R927" s="353"/>
      <c r="S927" s="353"/>
      <c r="T927" s="353"/>
      <c r="U927" s="353"/>
      <c r="V927" s="353"/>
      <c r="W927" s="353"/>
      <c r="X927" s="353"/>
      <c r="Y927" s="353"/>
      <c r="Z927" s="353"/>
    </row>
    <row r="928" spans="1:26" x14ac:dyDescent="0.35">
      <c r="A928" s="373"/>
      <c r="B928" s="354"/>
      <c r="C928" s="353"/>
      <c r="D928" s="353"/>
      <c r="E928" s="355"/>
      <c r="F928" s="385"/>
      <c r="G928" s="353"/>
      <c r="H928" s="353"/>
      <c r="I928" s="353"/>
      <c r="J928" s="353"/>
      <c r="K928" s="353"/>
      <c r="L928" s="353"/>
      <c r="M928" s="353"/>
      <c r="N928" s="353"/>
      <c r="O928" s="353"/>
      <c r="P928" s="353"/>
      <c r="Q928" s="353"/>
      <c r="R928" s="353"/>
      <c r="S928" s="353"/>
      <c r="T928" s="353"/>
      <c r="U928" s="353"/>
      <c r="V928" s="353"/>
      <c r="W928" s="353"/>
      <c r="X928" s="353"/>
      <c r="Y928" s="353"/>
      <c r="Z928" s="353"/>
    </row>
    <row r="929" spans="1:26" x14ac:dyDescent="0.35">
      <c r="A929" s="373"/>
      <c r="B929" s="354"/>
      <c r="C929" s="353"/>
      <c r="D929" s="353"/>
      <c r="E929" s="355"/>
      <c r="F929" s="385"/>
      <c r="G929" s="353"/>
      <c r="H929" s="353"/>
      <c r="I929" s="353"/>
      <c r="J929" s="353"/>
      <c r="K929" s="353"/>
      <c r="L929" s="353"/>
      <c r="M929" s="353"/>
      <c r="N929" s="353"/>
      <c r="O929" s="353"/>
      <c r="P929" s="353"/>
      <c r="Q929" s="353"/>
      <c r="R929" s="353"/>
      <c r="S929" s="353"/>
      <c r="T929" s="353"/>
      <c r="U929" s="353"/>
      <c r="V929" s="353"/>
      <c r="W929" s="353"/>
      <c r="X929" s="353"/>
      <c r="Y929" s="353"/>
      <c r="Z929" s="353"/>
    </row>
    <row r="930" spans="1:26" x14ac:dyDescent="0.35">
      <c r="A930" s="373"/>
      <c r="B930" s="354"/>
      <c r="C930" s="353"/>
      <c r="D930" s="353"/>
      <c r="E930" s="355"/>
      <c r="F930" s="385"/>
      <c r="G930" s="353"/>
      <c r="H930" s="353"/>
      <c r="I930" s="353"/>
      <c r="J930" s="353"/>
      <c r="K930" s="353"/>
      <c r="L930" s="353"/>
      <c r="M930" s="353"/>
      <c r="N930" s="353"/>
      <c r="O930" s="353"/>
      <c r="P930" s="353"/>
      <c r="Q930" s="353"/>
      <c r="R930" s="353"/>
      <c r="S930" s="353"/>
      <c r="T930" s="353"/>
      <c r="U930" s="353"/>
      <c r="V930" s="353"/>
      <c r="W930" s="353"/>
      <c r="X930" s="353"/>
      <c r="Y930" s="353"/>
      <c r="Z930" s="353"/>
    </row>
    <row r="931" spans="1:26" x14ac:dyDescent="0.35">
      <c r="A931" s="373"/>
      <c r="B931" s="354"/>
      <c r="C931" s="353"/>
      <c r="D931" s="353"/>
      <c r="E931" s="355"/>
      <c r="F931" s="385"/>
      <c r="G931" s="353"/>
      <c r="H931" s="353"/>
      <c r="I931" s="353"/>
      <c r="J931" s="353"/>
      <c r="K931" s="353"/>
      <c r="L931" s="353"/>
      <c r="M931" s="353"/>
      <c r="N931" s="353"/>
      <c r="O931" s="353"/>
      <c r="P931" s="353"/>
      <c r="Q931" s="353"/>
      <c r="R931" s="353"/>
      <c r="S931" s="353"/>
      <c r="T931" s="353"/>
      <c r="U931" s="353"/>
      <c r="V931" s="353"/>
      <c r="W931" s="353"/>
      <c r="X931" s="353"/>
      <c r="Y931" s="353"/>
      <c r="Z931" s="353"/>
    </row>
    <row r="932" spans="1:26" x14ac:dyDescent="0.35">
      <c r="A932" s="373"/>
      <c r="B932" s="354"/>
      <c r="C932" s="353"/>
      <c r="D932" s="353"/>
      <c r="E932" s="355"/>
      <c r="F932" s="385"/>
      <c r="G932" s="353"/>
      <c r="H932" s="353"/>
      <c r="I932" s="353"/>
      <c r="J932" s="353"/>
      <c r="K932" s="353"/>
      <c r="L932" s="353"/>
      <c r="M932" s="353"/>
      <c r="N932" s="353"/>
      <c r="O932" s="353"/>
      <c r="P932" s="353"/>
      <c r="Q932" s="353"/>
      <c r="R932" s="353"/>
      <c r="S932" s="353"/>
      <c r="T932" s="353"/>
      <c r="U932" s="353"/>
      <c r="V932" s="353"/>
      <c r="W932" s="353"/>
      <c r="X932" s="353"/>
      <c r="Y932" s="353"/>
      <c r="Z932" s="353"/>
    </row>
    <row r="933" spans="1:26" x14ac:dyDescent="0.35">
      <c r="A933" s="373"/>
      <c r="B933" s="354"/>
      <c r="C933" s="353"/>
      <c r="D933" s="353"/>
      <c r="E933" s="355"/>
      <c r="F933" s="385"/>
      <c r="G933" s="353"/>
      <c r="H933" s="353"/>
      <c r="I933" s="353"/>
      <c r="J933" s="353"/>
      <c r="K933" s="353"/>
      <c r="L933" s="353"/>
      <c r="M933" s="353"/>
      <c r="N933" s="353"/>
      <c r="O933" s="353"/>
      <c r="P933" s="353"/>
      <c r="Q933" s="353"/>
      <c r="R933" s="353"/>
      <c r="S933" s="353"/>
      <c r="T933" s="353"/>
      <c r="U933" s="353"/>
      <c r="V933" s="353"/>
      <c r="W933" s="353"/>
      <c r="X933" s="353"/>
      <c r="Y933" s="353"/>
      <c r="Z933" s="353"/>
    </row>
    <row r="934" spans="1:26" x14ac:dyDescent="0.35">
      <c r="A934" s="373"/>
      <c r="B934" s="354"/>
      <c r="C934" s="353"/>
      <c r="D934" s="353"/>
      <c r="E934" s="355"/>
      <c r="F934" s="385"/>
      <c r="G934" s="353"/>
      <c r="H934" s="353"/>
      <c r="I934" s="353"/>
      <c r="J934" s="353"/>
      <c r="K934" s="353"/>
      <c r="L934" s="353"/>
      <c r="M934" s="353"/>
      <c r="N934" s="353"/>
      <c r="O934" s="353"/>
      <c r="P934" s="353"/>
      <c r="Q934" s="353"/>
      <c r="R934" s="353"/>
      <c r="S934" s="353"/>
      <c r="T934" s="353"/>
      <c r="U934" s="353"/>
      <c r="V934" s="353"/>
      <c r="W934" s="353"/>
      <c r="X934" s="353"/>
      <c r="Y934" s="353"/>
      <c r="Z934" s="353"/>
    </row>
    <row r="935" spans="1:26" x14ac:dyDescent="0.35">
      <c r="A935" s="373"/>
      <c r="B935" s="354"/>
      <c r="C935" s="353"/>
      <c r="D935" s="353"/>
      <c r="E935" s="355"/>
      <c r="F935" s="385"/>
      <c r="G935" s="353"/>
      <c r="H935" s="353"/>
      <c r="I935" s="353"/>
      <c r="J935" s="353"/>
      <c r="K935" s="353"/>
      <c r="L935" s="353"/>
      <c r="M935" s="353"/>
      <c r="N935" s="353"/>
      <c r="O935" s="353"/>
      <c r="P935" s="353"/>
      <c r="Q935" s="353"/>
      <c r="R935" s="353"/>
      <c r="S935" s="353"/>
      <c r="T935" s="353"/>
      <c r="U935" s="353"/>
      <c r="V935" s="353"/>
      <c r="W935" s="353"/>
      <c r="X935" s="353"/>
      <c r="Y935" s="353"/>
      <c r="Z935" s="353"/>
    </row>
    <row r="936" spans="1:26" x14ac:dyDescent="0.35">
      <c r="A936" s="373"/>
      <c r="B936" s="354"/>
      <c r="C936" s="353"/>
      <c r="D936" s="353"/>
      <c r="E936" s="355"/>
      <c r="F936" s="385"/>
      <c r="G936" s="353"/>
      <c r="H936" s="353"/>
      <c r="I936" s="353"/>
      <c r="J936" s="353"/>
      <c r="K936" s="353"/>
      <c r="L936" s="353"/>
      <c r="M936" s="353"/>
      <c r="N936" s="353"/>
      <c r="O936" s="353"/>
      <c r="P936" s="353"/>
      <c r="Q936" s="353"/>
      <c r="R936" s="353"/>
      <c r="S936" s="353"/>
      <c r="T936" s="353"/>
      <c r="U936" s="353"/>
      <c r="V936" s="353"/>
      <c r="W936" s="353"/>
      <c r="X936" s="353"/>
      <c r="Y936" s="353"/>
      <c r="Z936" s="353"/>
    </row>
    <row r="937" spans="1:26" x14ac:dyDescent="0.35">
      <c r="A937" s="373"/>
      <c r="B937" s="354"/>
      <c r="C937" s="353"/>
      <c r="D937" s="353"/>
      <c r="E937" s="355"/>
      <c r="F937" s="385"/>
      <c r="G937" s="353"/>
      <c r="H937" s="353"/>
      <c r="I937" s="353"/>
      <c r="J937" s="353"/>
      <c r="K937" s="353"/>
      <c r="L937" s="353"/>
      <c r="M937" s="353"/>
      <c r="N937" s="353"/>
      <c r="O937" s="353"/>
      <c r="P937" s="353"/>
      <c r="Q937" s="353"/>
      <c r="R937" s="353"/>
      <c r="S937" s="353"/>
      <c r="T937" s="353"/>
      <c r="U937" s="353"/>
      <c r="V937" s="353"/>
      <c r="W937" s="353"/>
      <c r="X937" s="353"/>
      <c r="Y937" s="353"/>
      <c r="Z937" s="353"/>
    </row>
    <row r="938" spans="1:26" x14ac:dyDescent="0.35">
      <c r="A938" s="373"/>
      <c r="B938" s="354"/>
      <c r="C938" s="353"/>
      <c r="D938" s="353"/>
      <c r="E938" s="355"/>
      <c r="F938" s="385"/>
      <c r="G938" s="353"/>
      <c r="H938" s="353"/>
      <c r="I938" s="353"/>
      <c r="J938" s="353"/>
      <c r="K938" s="353"/>
      <c r="L938" s="353"/>
      <c r="M938" s="353"/>
      <c r="N938" s="353"/>
      <c r="O938" s="353"/>
      <c r="P938" s="353"/>
      <c r="Q938" s="353"/>
      <c r="R938" s="353"/>
      <c r="S938" s="353"/>
      <c r="T938" s="353"/>
      <c r="U938" s="353"/>
      <c r="V938" s="353"/>
      <c r="W938" s="353"/>
      <c r="X938" s="353"/>
      <c r="Y938" s="353"/>
      <c r="Z938" s="353"/>
    </row>
    <row r="939" spans="1:26" x14ac:dyDescent="0.35">
      <c r="A939" s="373"/>
      <c r="B939" s="354"/>
      <c r="C939" s="353"/>
      <c r="D939" s="353"/>
      <c r="E939" s="355"/>
      <c r="F939" s="385"/>
      <c r="G939" s="353"/>
      <c r="H939" s="353"/>
      <c r="I939" s="353"/>
      <c r="J939" s="353"/>
      <c r="K939" s="353"/>
      <c r="L939" s="353"/>
      <c r="M939" s="353"/>
      <c r="N939" s="353"/>
      <c r="O939" s="353"/>
      <c r="P939" s="353"/>
      <c r="Q939" s="353"/>
      <c r="R939" s="353"/>
      <c r="S939" s="353"/>
      <c r="T939" s="353"/>
      <c r="U939" s="353"/>
      <c r="V939" s="353"/>
      <c r="W939" s="353"/>
      <c r="X939" s="353"/>
      <c r="Y939" s="353"/>
      <c r="Z939" s="353"/>
    </row>
    <row r="940" spans="1:26" x14ac:dyDescent="0.35">
      <c r="A940" s="373"/>
      <c r="B940" s="354"/>
      <c r="C940" s="353"/>
      <c r="D940" s="353"/>
      <c r="E940" s="355"/>
      <c r="F940" s="385"/>
      <c r="G940" s="353"/>
      <c r="H940" s="353"/>
      <c r="I940" s="353"/>
      <c r="J940" s="353"/>
      <c r="K940" s="353"/>
      <c r="L940" s="353"/>
      <c r="M940" s="353"/>
      <c r="N940" s="353"/>
      <c r="O940" s="353"/>
      <c r="P940" s="353"/>
      <c r="Q940" s="353"/>
      <c r="R940" s="353"/>
      <c r="S940" s="353"/>
      <c r="T940" s="353"/>
      <c r="U940" s="353"/>
      <c r="V940" s="353"/>
      <c r="W940" s="353"/>
      <c r="X940" s="353"/>
      <c r="Y940" s="353"/>
      <c r="Z940" s="353"/>
    </row>
    <row r="941" spans="1:26" x14ac:dyDescent="0.35">
      <c r="A941" s="373"/>
      <c r="B941" s="354"/>
      <c r="C941" s="353"/>
      <c r="D941" s="353"/>
      <c r="E941" s="355"/>
      <c r="F941" s="385"/>
      <c r="G941" s="353"/>
      <c r="H941" s="353"/>
      <c r="I941" s="353"/>
      <c r="J941" s="353"/>
      <c r="K941" s="353"/>
      <c r="L941" s="353"/>
      <c r="M941" s="353"/>
      <c r="N941" s="353"/>
      <c r="O941" s="353"/>
      <c r="P941" s="353"/>
      <c r="Q941" s="353"/>
      <c r="R941" s="353"/>
      <c r="S941" s="353"/>
      <c r="T941" s="353"/>
      <c r="U941" s="353"/>
      <c r="V941" s="353"/>
      <c r="W941" s="353"/>
      <c r="X941" s="353"/>
      <c r="Y941" s="353"/>
      <c r="Z941" s="353"/>
    </row>
    <row r="942" spans="1:26" x14ac:dyDescent="0.35">
      <c r="A942" s="373"/>
      <c r="B942" s="354"/>
      <c r="C942" s="353"/>
      <c r="D942" s="353"/>
      <c r="E942" s="355"/>
      <c r="F942" s="385"/>
      <c r="G942" s="353"/>
      <c r="H942" s="353"/>
      <c r="I942" s="353"/>
      <c r="J942" s="353"/>
      <c r="K942" s="353"/>
      <c r="L942" s="353"/>
      <c r="M942" s="353"/>
      <c r="N942" s="353"/>
      <c r="O942" s="353"/>
      <c r="P942" s="353"/>
      <c r="Q942" s="353"/>
      <c r="R942" s="353"/>
      <c r="S942" s="353"/>
      <c r="T942" s="353"/>
      <c r="U942" s="353"/>
      <c r="V942" s="353"/>
      <c r="W942" s="353"/>
      <c r="X942" s="353"/>
      <c r="Y942" s="353"/>
      <c r="Z942" s="353"/>
    </row>
    <row r="943" spans="1:26" x14ac:dyDescent="0.35">
      <c r="A943" s="373"/>
      <c r="B943" s="354"/>
      <c r="C943" s="353"/>
      <c r="D943" s="353"/>
      <c r="E943" s="355"/>
      <c r="F943" s="385"/>
      <c r="G943" s="353"/>
      <c r="H943" s="353"/>
      <c r="I943" s="353"/>
      <c r="J943" s="353"/>
      <c r="K943" s="353"/>
      <c r="L943" s="353"/>
      <c r="M943" s="353"/>
      <c r="N943" s="353"/>
      <c r="O943" s="353"/>
      <c r="P943" s="353"/>
      <c r="Q943" s="353"/>
      <c r="R943" s="353"/>
      <c r="S943" s="353"/>
      <c r="T943" s="353"/>
      <c r="U943" s="353"/>
      <c r="V943" s="353"/>
      <c r="W943" s="353"/>
      <c r="X943" s="353"/>
      <c r="Y943" s="353"/>
      <c r="Z943" s="353"/>
    </row>
    <row r="944" spans="1:26" x14ac:dyDescent="0.35">
      <c r="A944" s="373"/>
      <c r="B944" s="354"/>
      <c r="C944" s="353"/>
      <c r="D944" s="353"/>
      <c r="E944" s="355"/>
      <c r="F944" s="385"/>
      <c r="G944" s="353"/>
      <c r="H944" s="353"/>
      <c r="I944" s="353"/>
      <c r="J944" s="353"/>
      <c r="K944" s="353"/>
      <c r="L944" s="353"/>
      <c r="M944" s="353"/>
      <c r="N944" s="353"/>
      <c r="O944" s="353"/>
      <c r="P944" s="353"/>
      <c r="Q944" s="353"/>
      <c r="R944" s="353"/>
      <c r="S944" s="353"/>
      <c r="T944" s="353"/>
      <c r="U944" s="353"/>
      <c r="V944" s="353"/>
      <c r="W944" s="353"/>
      <c r="X944" s="353"/>
      <c r="Y944" s="353"/>
      <c r="Z944" s="353"/>
    </row>
    <row r="945" spans="1:26" x14ac:dyDescent="0.35">
      <c r="A945" s="373"/>
      <c r="B945" s="354"/>
      <c r="C945" s="353"/>
      <c r="D945" s="353"/>
      <c r="E945" s="355"/>
      <c r="F945" s="385"/>
      <c r="G945" s="353"/>
      <c r="H945" s="353"/>
      <c r="I945" s="353"/>
      <c r="J945" s="353"/>
      <c r="K945" s="353"/>
      <c r="L945" s="353"/>
      <c r="M945" s="353"/>
      <c r="N945" s="353"/>
      <c r="O945" s="353"/>
      <c r="P945" s="353"/>
      <c r="Q945" s="353"/>
      <c r="R945" s="353"/>
      <c r="S945" s="353"/>
      <c r="T945" s="353"/>
      <c r="U945" s="353"/>
      <c r="V945" s="353"/>
      <c r="W945" s="353"/>
      <c r="X945" s="353"/>
      <c r="Y945" s="353"/>
      <c r="Z945" s="353"/>
    </row>
    <row r="946" spans="1:26" x14ac:dyDescent="0.35">
      <c r="A946" s="373"/>
      <c r="B946" s="354"/>
      <c r="C946" s="353"/>
      <c r="D946" s="353"/>
      <c r="E946" s="355"/>
      <c r="F946" s="385"/>
      <c r="G946" s="353"/>
      <c r="H946" s="353"/>
      <c r="I946" s="353"/>
      <c r="J946" s="353"/>
      <c r="K946" s="353"/>
      <c r="L946" s="353"/>
      <c r="M946" s="353"/>
      <c r="N946" s="353"/>
      <c r="O946" s="353"/>
      <c r="P946" s="353"/>
      <c r="Q946" s="353"/>
      <c r="R946" s="353"/>
      <c r="S946" s="353"/>
      <c r="T946" s="353"/>
      <c r="U946" s="353"/>
      <c r="V946" s="353"/>
      <c r="W946" s="353"/>
      <c r="X946" s="353"/>
      <c r="Y946" s="353"/>
      <c r="Z946" s="353"/>
    </row>
    <row r="947" spans="1:26" x14ac:dyDescent="0.35">
      <c r="A947" s="373"/>
      <c r="B947" s="354"/>
      <c r="C947" s="353"/>
      <c r="D947" s="353"/>
      <c r="E947" s="355"/>
      <c r="F947" s="385"/>
      <c r="G947" s="353"/>
      <c r="H947" s="353"/>
      <c r="I947" s="353"/>
      <c r="J947" s="353"/>
      <c r="K947" s="353"/>
      <c r="L947" s="353"/>
      <c r="M947" s="353"/>
      <c r="N947" s="353"/>
      <c r="O947" s="353"/>
      <c r="P947" s="353"/>
      <c r="Q947" s="353"/>
      <c r="R947" s="353"/>
      <c r="S947" s="353"/>
      <c r="T947" s="353"/>
      <c r="U947" s="353"/>
      <c r="V947" s="353"/>
      <c r="W947" s="353"/>
      <c r="X947" s="353"/>
      <c r="Y947" s="353"/>
      <c r="Z947" s="353"/>
    </row>
    <row r="948" spans="1:26" x14ac:dyDescent="0.35">
      <c r="A948" s="373"/>
      <c r="B948" s="354"/>
      <c r="C948" s="353"/>
      <c r="D948" s="353"/>
      <c r="E948" s="355"/>
      <c r="F948" s="385"/>
      <c r="G948" s="353"/>
      <c r="H948" s="353"/>
      <c r="I948" s="353"/>
      <c r="J948" s="353"/>
      <c r="K948" s="353"/>
      <c r="L948" s="353"/>
      <c r="M948" s="353"/>
      <c r="N948" s="353"/>
      <c r="O948" s="353"/>
      <c r="P948" s="353"/>
      <c r="Q948" s="353"/>
      <c r="R948" s="353"/>
      <c r="S948" s="353"/>
      <c r="T948" s="353"/>
      <c r="U948" s="353"/>
      <c r="V948" s="353"/>
      <c r="W948" s="353"/>
      <c r="X948" s="353"/>
      <c r="Y948" s="353"/>
      <c r="Z948" s="353"/>
    </row>
    <row r="949" spans="1:26" x14ac:dyDescent="0.35">
      <c r="A949" s="373"/>
      <c r="B949" s="354"/>
      <c r="C949" s="353"/>
      <c r="D949" s="353"/>
      <c r="E949" s="355"/>
      <c r="F949" s="385"/>
      <c r="G949" s="353"/>
      <c r="H949" s="353"/>
      <c r="I949" s="353"/>
      <c r="J949" s="353"/>
      <c r="K949" s="353"/>
      <c r="L949" s="353"/>
      <c r="M949" s="353"/>
      <c r="N949" s="353"/>
      <c r="O949" s="353"/>
      <c r="P949" s="353"/>
      <c r="Q949" s="353"/>
      <c r="R949" s="353"/>
      <c r="S949" s="353"/>
      <c r="T949" s="353"/>
      <c r="U949" s="353"/>
      <c r="V949" s="353"/>
      <c r="W949" s="353"/>
      <c r="X949" s="353"/>
      <c r="Y949" s="353"/>
      <c r="Z949" s="353"/>
    </row>
    <row r="950" spans="1:26" x14ac:dyDescent="0.35">
      <c r="A950" s="373"/>
      <c r="B950" s="354"/>
      <c r="C950" s="353"/>
      <c r="D950" s="353"/>
      <c r="E950" s="355"/>
      <c r="F950" s="385"/>
      <c r="G950" s="353"/>
      <c r="H950" s="353"/>
      <c r="I950" s="353"/>
      <c r="J950" s="353"/>
      <c r="K950" s="353"/>
      <c r="L950" s="353"/>
      <c r="M950" s="353"/>
      <c r="N950" s="353"/>
      <c r="O950" s="353"/>
      <c r="P950" s="353"/>
      <c r="Q950" s="353"/>
      <c r="R950" s="353"/>
      <c r="S950" s="353"/>
      <c r="T950" s="353"/>
      <c r="U950" s="353"/>
      <c r="V950" s="353"/>
      <c r="W950" s="353"/>
      <c r="X950" s="353"/>
      <c r="Y950" s="353"/>
      <c r="Z950" s="353"/>
    </row>
    <row r="951" spans="1:26" x14ac:dyDescent="0.35">
      <c r="A951" s="373"/>
      <c r="B951" s="354"/>
      <c r="C951" s="353"/>
      <c r="D951" s="353"/>
      <c r="E951" s="355"/>
      <c r="F951" s="385"/>
      <c r="G951" s="353"/>
      <c r="H951" s="353"/>
      <c r="I951" s="353"/>
      <c r="J951" s="353"/>
      <c r="K951" s="353"/>
      <c r="L951" s="353"/>
      <c r="M951" s="353"/>
      <c r="N951" s="353"/>
      <c r="O951" s="353"/>
      <c r="P951" s="353"/>
      <c r="Q951" s="353"/>
      <c r="R951" s="353"/>
      <c r="S951" s="353"/>
      <c r="T951" s="353"/>
      <c r="U951" s="353"/>
      <c r="V951" s="353"/>
      <c r="W951" s="353"/>
      <c r="X951" s="353"/>
      <c r="Y951" s="353"/>
      <c r="Z951" s="353"/>
    </row>
    <row r="952" spans="1:26" x14ac:dyDescent="0.35">
      <c r="A952" s="373"/>
      <c r="B952" s="354"/>
      <c r="C952" s="353"/>
      <c r="D952" s="353"/>
      <c r="E952" s="355"/>
      <c r="F952" s="385"/>
      <c r="G952" s="353"/>
      <c r="H952" s="353"/>
      <c r="I952" s="353"/>
      <c r="J952" s="353"/>
      <c r="K952" s="353"/>
      <c r="L952" s="353"/>
      <c r="M952" s="353"/>
      <c r="N952" s="353"/>
      <c r="O952" s="353"/>
      <c r="P952" s="353"/>
      <c r="Q952" s="353"/>
      <c r="R952" s="353"/>
      <c r="S952" s="353"/>
      <c r="T952" s="353"/>
      <c r="U952" s="353"/>
      <c r="V952" s="353"/>
      <c r="W952" s="353"/>
      <c r="X952" s="353"/>
      <c r="Y952" s="353"/>
      <c r="Z952" s="353"/>
    </row>
    <row r="953" spans="1:26" x14ac:dyDescent="0.35">
      <c r="A953" s="373"/>
      <c r="B953" s="354"/>
      <c r="C953" s="353"/>
      <c r="D953" s="353"/>
      <c r="E953" s="355"/>
      <c r="F953" s="385"/>
      <c r="G953" s="353"/>
      <c r="H953" s="353"/>
      <c r="I953" s="353"/>
      <c r="J953" s="353"/>
      <c r="K953" s="353"/>
      <c r="L953" s="353"/>
      <c r="M953" s="353"/>
      <c r="N953" s="353"/>
      <c r="O953" s="353"/>
      <c r="P953" s="353"/>
      <c r="Q953" s="353"/>
      <c r="R953" s="353"/>
      <c r="S953" s="353"/>
      <c r="T953" s="353"/>
      <c r="U953" s="353"/>
      <c r="V953" s="353"/>
      <c r="W953" s="353"/>
      <c r="X953" s="353"/>
      <c r="Y953" s="353"/>
      <c r="Z953" s="353"/>
    </row>
    <row r="954" spans="1:26" x14ac:dyDescent="0.35">
      <c r="A954" s="373"/>
      <c r="B954" s="354"/>
      <c r="C954" s="353"/>
      <c r="D954" s="353"/>
      <c r="E954" s="355"/>
      <c r="F954" s="385"/>
      <c r="G954" s="353"/>
      <c r="H954" s="353"/>
      <c r="I954" s="353"/>
      <c r="J954" s="353"/>
      <c r="K954" s="353"/>
      <c r="L954" s="353"/>
      <c r="M954" s="353"/>
      <c r="N954" s="353"/>
      <c r="O954" s="353"/>
      <c r="P954" s="353"/>
      <c r="Q954" s="353"/>
      <c r="R954" s="353"/>
      <c r="S954" s="353"/>
      <c r="T954" s="353"/>
      <c r="U954" s="353"/>
      <c r="V954" s="353"/>
      <c r="W954" s="353"/>
      <c r="X954" s="353"/>
      <c r="Y954" s="353"/>
      <c r="Z954" s="353"/>
    </row>
    <row r="955" spans="1:26" x14ac:dyDescent="0.35">
      <c r="A955" s="373"/>
      <c r="B955" s="354"/>
      <c r="C955" s="353"/>
      <c r="D955" s="353"/>
      <c r="E955" s="355"/>
      <c r="F955" s="385"/>
      <c r="G955" s="353"/>
      <c r="H955" s="353"/>
      <c r="I955" s="353"/>
      <c r="J955" s="353"/>
      <c r="K955" s="353"/>
      <c r="L955" s="353"/>
      <c r="M955" s="353"/>
      <c r="N955" s="353"/>
      <c r="O955" s="353"/>
      <c r="P955" s="353"/>
      <c r="Q955" s="353"/>
      <c r="R955" s="353"/>
      <c r="S955" s="353"/>
      <c r="T955" s="353"/>
      <c r="U955" s="353"/>
      <c r="V955" s="353"/>
      <c r="W955" s="353"/>
      <c r="X955" s="353"/>
      <c r="Y955" s="353"/>
      <c r="Z955" s="353"/>
    </row>
    <row r="956" spans="1:26" x14ac:dyDescent="0.35">
      <c r="A956" s="373"/>
      <c r="B956" s="354"/>
      <c r="C956" s="353"/>
      <c r="D956" s="353"/>
      <c r="E956" s="355"/>
      <c r="F956" s="385"/>
      <c r="G956" s="353"/>
      <c r="H956" s="353"/>
      <c r="I956" s="353"/>
      <c r="J956" s="353"/>
      <c r="K956" s="353"/>
      <c r="L956" s="353"/>
      <c r="M956" s="353"/>
      <c r="N956" s="353"/>
      <c r="O956" s="353"/>
      <c r="P956" s="353"/>
      <c r="Q956" s="353"/>
      <c r="R956" s="353"/>
      <c r="S956" s="353"/>
      <c r="T956" s="353"/>
      <c r="U956" s="353"/>
      <c r="V956" s="353"/>
      <c r="W956" s="353"/>
      <c r="X956" s="353"/>
      <c r="Y956" s="353"/>
      <c r="Z956" s="353"/>
    </row>
    <row r="957" spans="1:26" x14ac:dyDescent="0.35">
      <c r="A957" s="373"/>
      <c r="B957" s="354"/>
      <c r="C957" s="353"/>
      <c r="D957" s="353"/>
      <c r="E957" s="355"/>
      <c r="F957" s="385"/>
      <c r="G957" s="353"/>
      <c r="H957" s="353"/>
      <c r="I957" s="353"/>
      <c r="J957" s="353"/>
      <c r="K957" s="353"/>
      <c r="L957" s="353"/>
      <c r="M957" s="353"/>
      <c r="N957" s="353"/>
      <c r="O957" s="353"/>
      <c r="P957" s="353"/>
      <c r="Q957" s="353"/>
      <c r="R957" s="353"/>
      <c r="S957" s="353"/>
      <c r="T957" s="353"/>
      <c r="U957" s="353"/>
      <c r="V957" s="353"/>
      <c r="W957" s="353"/>
      <c r="X957" s="353"/>
      <c r="Y957" s="353"/>
      <c r="Z957" s="353"/>
    </row>
    <row r="958" spans="1:26" x14ac:dyDescent="0.35">
      <c r="A958" s="373"/>
      <c r="B958" s="354"/>
      <c r="C958" s="353"/>
      <c r="D958" s="353"/>
      <c r="E958" s="355"/>
      <c r="F958" s="385"/>
      <c r="G958" s="353"/>
      <c r="H958" s="353"/>
      <c r="I958" s="353"/>
      <c r="J958" s="353"/>
      <c r="K958" s="353"/>
      <c r="L958" s="353"/>
      <c r="M958" s="353"/>
      <c r="N958" s="353"/>
      <c r="O958" s="353"/>
      <c r="P958" s="353"/>
      <c r="Q958" s="353"/>
      <c r="R958" s="353"/>
      <c r="S958" s="353"/>
      <c r="T958" s="353"/>
      <c r="U958" s="353"/>
      <c r="V958" s="353"/>
      <c r="W958" s="353"/>
      <c r="X958" s="353"/>
      <c r="Y958" s="353"/>
      <c r="Z958" s="353"/>
    </row>
    <row r="959" spans="1:26" x14ac:dyDescent="0.35">
      <c r="A959" s="373"/>
      <c r="B959" s="354"/>
      <c r="C959" s="353"/>
      <c r="D959" s="353"/>
      <c r="E959" s="355"/>
      <c r="F959" s="385"/>
      <c r="G959" s="353"/>
      <c r="H959" s="353"/>
      <c r="I959" s="353"/>
      <c r="J959" s="353"/>
      <c r="K959" s="353"/>
      <c r="L959" s="353"/>
      <c r="M959" s="353"/>
      <c r="N959" s="353"/>
      <c r="O959" s="353"/>
      <c r="P959" s="353"/>
      <c r="Q959" s="353"/>
      <c r="R959" s="353"/>
      <c r="S959" s="353"/>
      <c r="T959" s="353"/>
      <c r="U959" s="353"/>
      <c r="V959" s="353"/>
      <c r="W959" s="353"/>
      <c r="X959" s="353"/>
      <c r="Y959" s="353"/>
      <c r="Z959" s="353"/>
    </row>
    <row r="960" spans="1:26" x14ac:dyDescent="0.35">
      <c r="A960" s="373"/>
      <c r="B960" s="354"/>
      <c r="C960" s="353"/>
      <c r="D960" s="353"/>
      <c r="E960" s="355"/>
      <c r="F960" s="385"/>
      <c r="G960" s="353"/>
      <c r="H960" s="353"/>
      <c r="I960" s="353"/>
      <c r="J960" s="353"/>
      <c r="K960" s="353"/>
      <c r="L960" s="353"/>
      <c r="M960" s="353"/>
      <c r="N960" s="353"/>
      <c r="O960" s="353"/>
      <c r="P960" s="353"/>
      <c r="Q960" s="353"/>
      <c r="R960" s="353"/>
      <c r="S960" s="353"/>
      <c r="T960" s="353"/>
      <c r="U960" s="353"/>
      <c r="V960" s="353"/>
      <c r="W960" s="353"/>
      <c r="X960" s="353"/>
      <c r="Y960" s="353"/>
      <c r="Z960" s="353"/>
    </row>
    <row r="961" spans="1:26" x14ac:dyDescent="0.35">
      <c r="A961" s="373"/>
      <c r="B961" s="354"/>
      <c r="C961" s="353"/>
      <c r="D961" s="353"/>
      <c r="E961" s="355"/>
      <c r="F961" s="385"/>
      <c r="G961" s="353"/>
      <c r="H961" s="353"/>
      <c r="I961" s="353"/>
      <c r="J961" s="353"/>
      <c r="K961" s="353"/>
      <c r="L961" s="353"/>
      <c r="M961" s="353"/>
      <c r="N961" s="353"/>
      <c r="O961" s="353"/>
      <c r="P961" s="353"/>
      <c r="Q961" s="353"/>
      <c r="R961" s="353"/>
      <c r="S961" s="353"/>
      <c r="T961" s="353"/>
      <c r="U961" s="353"/>
      <c r="V961" s="353"/>
      <c r="W961" s="353"/>
      <c r="X961" s="353"/>
      <c r="Y961" s="353"/>
      <c r="Z961" s="353"/>
    </row>
    <row r="962" spans="1:26" x14ac:dyDescent="0.35">
      <c r="A962" s="373"/>
      <c r="B962" s="354"/>
      <c r="C962" s="353"/>
      <c r="D962" s="353"/>
      <c r="E962" s="355"/>
      <c r="F962" s="385"/>
      <c r="G962" s="353"/>
      <c r="H962" s="353"/>
      <c r="I962" s="353"/>
      <c r="J962" s="353"/>
      <c r="K962" s="353"/>
      <c r="L962" s="353"/>
      <c r="M962" s="353"/>
      <c r="N962" s="353"/>
      <c r="O962" s="353"/>
      <c r="P962" s="353"/>
      <c r="Q962" s="353"/>
      <c r="R962" s="353"/>
      <c r="S962" s="353"/>
      <c r="T962" s="353"/>
      <c r="U962" s="353"/>
      <c r="V962" s="353"/>
      <c r="W962" s="353"/>
      <c r="X962" s="353"/>
      <c r="Y962" s="353"/>
      <c r="Z962" s="353"/>
    </row>
    <row r="963" spans="1:26" x14ac:dyDescent="0.35">
      <c r="A963" s="373"/>
      <c r="B963" s="354"/>
      <c r="C963" s="353"/>
      <c r="D963" s="353"/>
      <c r="E963" s="355"/>
      <c r="F963" s="385"/>
      <c r="G963" s="353"/>
      <c r="H963" s="353"/>
      <c r="I963" s="353"/>
      <c r="J963" s="353"/>
      <c r="K963" s="353"/>
      <c r="L963" s="353"/>
      <c r="M963" s="353"/>
      <c r="N963" s="353"/>
      <c r="O963" s="353"/>
      <c r="P963" s="353"/>
      <c r="Q963" s="353"/>
      <c r="R963" s="353"/>
      <c r="S963" s="353"/>
      <c r="T963" s="353"/>
      <c r="U963" s="353"/>
      <c r="V963" s="353"/>
      <c r="W963" s="353"/>
      <c r="X963" s="353"/>
      <c r="Y963" s="353"/>
      <c r="Z963" s="353"/>
    </row>
    <row r="964" spans="1:26" x14ac:dyDescent="0.35">
      <c r="A964" s="373"/>
      <c r="B964" s="354"/>
      <c r="C964" s="353"/>
      <c r="D964" s="353"/>
      <c r="E964" s="355"/>
      <c r="F964" s="385"/>
      <c r="G964" s="353"/>
      <c r="H964" s="353"/>
      <c r="I964" s="353"/>
      <c r="J964" s="353"/>
      <c r="K964" s="353"/>
      <c r="L964" s="353"/>
      <c r="M964" s="353"/>
      <c r="N964" s="353"/>
      <c r="O964" s="353"/>
      <c r="P964" s="353"/>
      <c r="Q964" s="353"/>
      <c r="R964" s="353"/>
      <c r="S964" s="353"/>
      <c r="T964" s="353"/>
      <c r="U964" s="353"/>
      <c r="V964" s="353"/>
      <c r="W964" s="353"/>
      <c r="X964" s="353"/>
      <c r="Y964" s="353"/>
      <c r="Z964" s="353"/>
    </row>
    <row r="965" spans="1:26" x14ac:dyDescent="0.35">
      <c r="A965" s="373"/>
      <c r="B965" s="354"/>
      <c r="C965" s="353"/>
      <c r="D965" s="353"/>
      <c r="E965" s="355"/>
      <c r="F965" s="385"/>
      <c r="G965" s="353"/>
      <c r="H965" s="353"/>
      <c r="I965" s="353"/>
      <c r="J965" s="353"/>
      <c r="K965" s="353"/>
      <c r="L965" s="353"/>
      <c r="M965" s="353"/>
      <c r="N965" s="353"/>
      <c r="O965" s="353"/>
      <c r="P965" s="353"/>
      <c r="Q965" s="353"/>
      <c r="R965" s="353"/>
      <c r="S965" s="353"/>
      <c r="T965" s="353"/>
      <c r="U965" s="353"/>
      <c r="V965" s="353"/>
      <c r="W965" s="353"/>
      <c r="X965" s="353"/>
      <c r="Y965" s="353"/>
      <c r="Z965" s="353"/>
    </row>
    <row r="966" spans="1:26" x14ac:dyDescent="0.35">
      <c r="A966" s="373"/>
      <c r="B966" s="354"/>
      <c r="C966" s="353"/>
      <c r="D966" s="353"/>
      <c r="E966" s="355"/>
      <c r="F966" s="385"/>
      <c r="G966" s="353"/>
      <c r="H966" s="353"/>
      <c r="I966" s="353"/>
      <c r="J966" s="353"/>
      <c r="K966" s="353"/>
      <c r="L966" s="353"/>
      <c r="M966" s="353"/>
      <c r="N966" s="353"/>
      <c r="O966" s="353"/>
      <c r="P966" s="353"/>
      <c r="Q966" s="353"/>
      <c r="R966" s="353"/>
      <c r="S966" s="353"/>
      <c r="T966" s="353"/>
      <c r="U966" s="353"/>
      <c r="V966" s="353"/>
      <c r="W966" s="353"/>
      <c r="X966" s="353"/>
      <c r="Y966" s="353"/>
      <c r="Z966" s="353"/>
    </row>
    <row r="967" spans="1:26" x14ac:dyDescent="0.35">
      <c r="A967" s="373"/>
      <c r="B967" s="354"/>
      <c r="C967" s="353"/>
      <c r="D967" s="353"/>
      <c r="E967" s="355"/>
      <c r="F967" s="385"/>
      <c r="G967" s="353"/>
      <c r="H967" s="353"/>
      <c r="I967" s="353"/>
      <c r="J967" s="353"/>
      <c r="K967" s="353"/>
      <c r="L967" s="353"/>
      <c r="M967" s="353"/>
      <c r="N967" s="353"/>
      <c r="O967" s="353"/>
      <c r="P967" s="353"/>
      <c r="Q967" s="353"/>
      <c r="R967" s="353"/>
      <c r="S967" s="353"/>
      <c r="T967" s="353"/>
      <c r="U967" s="353"/>
      <c r="V967" s="353"/>
      <c r="W967" s="353"/>
      <c r="X967" s="353"/>
      <c r="Y967" s="353"/>
      <c r="Z967" s="353"/>
    </row>
    <row r="968" spans="1:26" x14ac:dyDescent="0.35">
      <c r="A968" s="373"/>
      <c r="B968" s="354"/>
      <c r="C968" s="353"/>
      <c r="D968" s="353"/>
      <c r="E968" s="355"/>
      <c r="F968" s="385"/>
      <c r="G968" s="353"/>
      <c r="H968" s="353"/>
      <c r="I968" s="353"/>
      <c r="J968" s="353"/>
      <c r="K968" s="353"/>
      <c r="L968" s="353"/>
      <c r="M968" s="353"/>
      <c r="N968" s="353"/>
      <c r="O968" s="353"/>
      <c r="P968" s="353"/>
      <c r="Q968" s="353"/>
      <c r="R968" s="353"/>
      <c r="S968" s="353"/>
      <c r="T968" s="353"/>
      <c r="U968" s="353"/>
      <c r="V968" s="353"/>
      <c r="W968" s="353"/>
      <c r="X968" s="353"/>
      <c r="Y968" s="353"/>
      <c r="Z968" s="353"/>
    </row>
    <row r="969" spans="1:26" x14ac:dyDescent="0.35">
      <c r="A969" s="373"/>
      <c r="B969" s="354"/>
      <c r="C969" s="353"/>
      <c r="D969" s="353"/>
      <c r="E969" s="355"/>
      <c r="F969" s="385"/>
      <c r="G969" s="353"/>
      <c r="H969" s="353"/>
      <c r="I969" s="353"/>
      <c r="J969" s="353"/>
      <c r="K969" s="353"/>
      <c r="L969" s="353"/>
      <c r="M969" s="353"/>
      <c r="N969" s="353"/>
      <c r="O969" s="353"/>
      <c r="P969" s="353"/>
      <c r="Q969" s="353"/>
      <c r="R969" s="353"/>
      <c r="S969" s="353"/>
      <c r="T969" s="353"/>
      <c r="U969" s="353"/>
      <c r="V969" s="353"/>
      <c r="W969" s="353"/>
      <c r="X969" s="353"/>
      <c r="Y969" s="353"/>
      <c r="Z969" s="353"/>
    </row>
    <row r="970" spans="1:26" x14ac:dyDescent="0.35">
      <c r="A970" s="373"/>
      <c r="B970" s="354"/>
      <c r="C970" s="353"/>
      <c r="D970" s="353"/>
      <c r="E970" s="355"/>
      <c r="F970" s="385"/>
      <c r="G970" s="353"/>
      <c r="H970" s="353"/>
      <c r="I970" s="353"/>
      <c r="J970" s="353"/>
      <c r="K970" s="353"/>
      <c r="L970" s="353"/>
      <c r="M970" s="353"/>
      <c r="N970" s="353"/>
      <c r="O970" s="353"/>
      <c r="P970" s="353"/>
      <c r="Q970" s="353"/>
      <c r="R970" s="353"/>
      <c r="S970" s="353"/>
      <c r="T970" s="353"/>
      <c r="U970" s="353"/>
      <c r="V970" s="353"/>
      <c r="W970" s="353"/>
      <c r="X970" s="353"/>
      <c r="Y970" s="353"/>
      <c r="Z970" s="353"/>
    </row>
    <row r="971" spans="1:26" x14ac:dyDescent="0.35">
      <c r="A971" s="373"/>
      <c r="B971" s="354"/>
      <c r="C971" s="353"/>
      <c r="D971" s="353"/>
      <c r="E971" s="355"/>
      <c r="F971" s="385"/>
      <c r="G971" s="353"/>
      <c r="H971" s="353"/>
      <c r="I971" s="353"/>
      <c r="J971" s="353"/>
      <c r="K971" s="353"/>
      <c r="L971" s="353"/>
      <c r="M971" s="353"/>
      <c r="N971" s="353"/>
      <c r="O971" s="353"/>
      <c r="P971" s="353"/>
      <c r="Q971" s="353"/>
      <c r="R971" s="353"/>
      <c r="S971" s="353"/>
      <c r="T971" s="353"/>
      <c r="U971" s="353"/>
      <c r="V971" s="353"/>
      <c r="W971" s="353"/>
      <c r="X971" s="353"/>
      <c r="Y971" s="353"/>
      <c r="Z971" s="353"/>
    </row>
    <row r="972" spans="1:26" x14ac:dyDescent="0.35">
      <c r="A972" s="373"/>
      <c r="B972" s="354"/>
      <c r="C972" s="353"/>
      <c r="D972" s="353"/>
      <c r="E972" s="355"/>
      <c r="F972" s="385"/>
      <c r="G972" s="353"/>
      <c r="H972" s="353"/>
      <c r="I972" s="353"/>
      <c r="J972" s="353"/>
      <c r="K972" s="353"/>
      <c r="L972" s="353"/>
      <c r="M972" s="353"/>
      <c r="N972" s="353"/>
      <c r="O972" s="353"/>
      <c r="P972" s="353"/>
      <c r="Q972" s="353"/>
      <c r="R972" s="353"/>
      <c r="S972" s="353"/>
      <c r="T972" s="353"/>
      <c r="U972" s="353"/>
      <c r="V972" s="353"/>
      <c r="W972" s="353"/>
      <c r="X972" s="353"/>
      <c r="Y972" s="353"/>
      <c r="Z972" s="353"/>
    </row>
    <row r="973" spans="1:26" x14ac:dyDescent="0.35">
      <c r="A973" s="373"/>
      <c r="B973" s="354"/>
      <c r="C973" s="353"/>
      <c r="D973" s="353"/>
      <c r="E973" s="355"/>
      <c r="F973" s="385"/>
      <c r="G973" s="353"/>
      <c r="H973" s="353"/>
      <c r="I973" s="353"/>
      <c r="J973" s="353"/>
      <c r="K973" s="353"/>
      <c r="L973" s="353"/>
      <c r="M973" s="353"/>
      <c r="N973" s="353"/>
      <c r="O973" s="353"/>
      <c r="P973" s="353"/>
      <c r="Q973" s="353"/>
      <c r="R973" s="353"/>
      <c r="S973" s="353"/>
      <c r="T973" s="353"/>
      <c r="U973" s="353"/>
      <c r="V973" s="353"/>
      <c r="W973" s="353"/>
      <c r="X973" s="353"/>
      <c r="Y973" s="353"/>
      <c r="Z973" s="353"/>
    </row>
    <row r="974" spans="1:26" x14ac:dyDescent="0.35">
      <c r="A974" s="373"/>
      <c r="B974" s="354"/>
      <c r="C974" s="353"/>
      <c r="D974" s="353"/>
      <c r="E974" s="355"/>
      <c r="F974" s="385"/>
      <c r="G974" s="353"/>
      <c r="H974" s="353"/>
      <c r="I974" s="353"/>
      <c r="J974" s="353"/>
      <c r="K974" s="353"/>
      <c r="L974" s="353"/>
      <c r="M974" s="353"/>
      <c r="N974" s="353"/>
      <c r="O974" s="353"/>
      <c r="P974" s="353"/>
      <c r="Q974" s="353"/>
      <c r="R974" s="353"/>
      <c r="S974" s="353"/>
      <c r="T974" s="353"/>
      <c r="U974" s="353"/>
      <c r="V974" s="353"/>
      <c r="W974" s="353"/>
      <c r="X974" s="353"/>
      <c r="Y974" s="353"/>
      <c r="Z974" s="353"/>
    </row>
    <row r="975" spans="1:26" x14ac:dyDescent="0.35">
      <c r="A975" s="373"/>
      <c r="B975" s="354"/>
      <c r="C975" s="353"/>
      <c r="D975" s="353"/>
      <c r="E975" s="355"/>
      <c r="F975" s="385"/>
      <c r="G975" s="353"/>
      <c r="H975" s="353"/>
      <c r="I975" s="353"/>
      <c r="J975" s="353"/>
      <c r="K975" s="353"/>
      <c r="L975" s="353"/>
      <c r="M975" s="353"/>
      <c r="N975" s="353"/>
      <c r="O975" s="353"/>
      <c r="P975" s="353"/>
      <c r="Q975" s="353"/>
      <c r="R975" s="353"/>
      <c r="S975" s="353"/>
      <c r="T975" s="353"/>
      <c r="U975" s="353"/>
      <c r="V975" s="353"/>
      <c r="W975" s="353"/>
      <c r="X975" s="353"/>
      <c r="Y975" s="353"/>
      <c r="Z975" s="353"/>
    </row>
    <row r="976" spans="1:26" x14ac:dyDescent="0.35">
      <c r="A976" s="373"/>
      <c r="B976" s="354"/>
      <c r="C976" s="353"/>
      <c r="D976" s="353"/>
      <c r="E976" s="355"/>
      <c r="F976" s="385"/>
      <c r="G976" s="353"/>
      <c r="H976" s="353"/>
      <c r="I976" s="353"/>
      <c r="J976" s="353"/>
      <c r="K976" s="353"/>
      <c r="L976" s="353"/>
      <c r="M976" s="353"/>
      <c r="N976" s="353"/>
      <c r="O976" s="353"/>
      <c r="P976" s="353"/>
      <c r="Q976" s="353"/>
      <c r="R976" s="353"/>
      <c r="S976" s="353"/>
      <c r="T976" s="353"/>
      <c r="U976" s="353"/>
      <c r="V976" s="353"/>
      <c r="W976" s="353"/>
      <c r="X976" s="353"/>
      <c r="Y976" s="353"/>
      <c r="Z976" s="353"/>
    </row>
    <row r="977" spans="1:26" x14ac:dyDescent="0.35">
      <c r="A977" s="373"/>
      <c r="B977" s="354"/>
      <c r="C977" s="353"/>
      <c r="D977" s="353"/>
      <c r="E977" s="355"/>
      <c r="F977" s="385"/>
      <c r="G977" s="353"/>
      <c r="H977" s="353"/>
      <c r="I977" s="353"/>
      <c r="J977" s="353"/>
      <c r="K977" s="353"/>
      <c r="L977" s="353"/>
      <c r="M977" s="353"/>
      <c r="N977" s="353"/>
      <c r="O977" s="353"/>
      <c r="P977" s="353"/>
      <c r="Q977" s="353"/>
      <c r="R977" s="353"/>
      <c r="S977" s="353"/>
      <c r="T977" s="353"/>
      <c r="U977" s="353"/>
      <c r="V977" s="353"/>
      <c r="W977" s="353"/>
      <c r="X977" s="353"/>
      <c r="Y977" s="353"/>
      <c r="Z977" s="353"/>
    </row>
    <row r="978" spans="1:26" x14ac:dyDescent="0.35">
      <c r="A978" s="373"/>
      <c r="B978" s="354"/>
      <c r="C978" s="353"/>
      <c r="D978" s="353"/>
      <c r="E978" s="355"/>
      <c r="F978" s="385"/>
      <c r="G978" s="353"/>
      <c r="H978" s="353"/>
      <c r="I978" s="353"/>
      <c r="J978" s="353"/>
      <c r="K978" s="353"/>
      <c r="L978" s="353"/>
      <c r="M978" s="353"/>
      <c r="N978" s="353"/>
      <c r="O978" s="353"/>
      <c r="P978" s="353"/>
      <c r="Q978" s="353"/>
      <c r="R978" s="353"/>
      <c r="S978" s="353"/>
      <c r="T978" s="353"/>
      <c r="U978" s="353"/>
      <c r="V978" s="353"/>
      <c r="W978" s="353"/>
      <c r="X978" s="353"/>
      <c r="Y978" s="353"/>
      <c r="Z978" s="353"/>
    </row>
    <row r="979" spans="1:26" x14ac:dyDescent="0.35">
      <c r="A979" s="373"/>
      <c r="B979" s="354"/>
      <c r="C979" s="353"/>
      <c r="D979" s="353"/>
      <c r="E979" s="355"/>
      <c r="F979" s="385"/>
      <c r="G979" s="353"/>
      <c r="H979" s="353"/>
      <c r="I979" s="353"/>
      <c r="J979" s="353"/>
      <c r="K979" s="353"/>
      <c r="L979" s="353"/>
      <c r="M979" s="353"/>
      <c r="N979" s="353"/>
      <c r="O979" s="353"/>
      <c r="P979" s="353"/>
      <c r="Q979" s="353"/>
      <c r="R979" s="353"/>
      <c r="S979" s="353"/>
      <c r="T979" s="353"/>
      <c r="U979" s="353"/>
      <c r="V979" s="353"/>
      <c r="W979" s="353"/>
      <c r="X979" s="353"/>
      <c r="Y979" s="353"/>
      <c r="Z979" s="353"/>
    </row>
    <row r="980" spans="1:26" x14ac:dyDescent="0.35">
      <c r="A980" s="373"/>
      <c r="B980" s="354"/>
      <c r="C980" s="353"/>
      <c r="D980" s="353"/>
      <c r="E980" s="355"/>
      <c r="F980" s="385"/>
      <c r="G980" s="353"/>
      <c r="H980" s="353"/>
      <c r="I980" s="353"/>
      <c r="J980" s="353"/>
      <c r="K980" s="353"/>
      <c r="L980" s="353"/>
      <c r="M980" s="353"/>
      <c r="N980" s="353"/>
      <c r="O980" s="353"/>
      <c r="P980" s="353"/>
      <c r="Q980" s="353"/>
      <c r="R980" s="353"/>
      <c r="S980" s="353"/>
      <c r="T980" s="353"/>
      <c r="U980" s="353"/>
      <c r="V980" s="353"/>
      <c r="W980" s="353"/>
      <c r="X980" s="353"/>
      <c r="Y980" s="353"/>
      <c r="Z980" s="353"/>
    </row>
    <row r="981" spans="1:26" x14ac:dyDescent="0.35">
      <c r="A981" s="373"/>
      <c r="B981" s="354"/>
      <c r="C981" s="353"/>
      <c r="D981" s="353"/>
      <c r="E981" s="355"/>
      <c r="F981" s="385"/>
      <c r="G981" s="353"/>
      <c r="H981" s="353"/>
      <c r="I981" s="353"/>
      <c r="J981" s="353"/>
      <c r="K981" s="353"/>
      <c r="L981" s="353"/>
      <c r="M981" s="353"/>
      <c r="N981" s="353"/>
      <c r="O981" s="353"/>
      <c r="P981" s="353"/>
      <c r="Q981" s="353"/>
      <c r="R981" s="353"/>
      <c r="S981" s="353"/>
      <c r="T981" s="353"/>
      <c r="U981" s="353"/>
      <c r="V981" s="353"/>
      <c r="W981" s="353"/>
      <c r="X981" s="353"/>
      <c r="Y981" s="353"/>
      <c r="Z981" s="353"/>
    </row>
    <row r="982" spans="1:26" x14ac:dyDescent="0.35">
      <c r="A982" s="373"/>
      <c r="B982" s="354"/>
      <c r="C982" s="353"/>
      <c r="D982" s="353"/>
      <c r="E982" s="355"/>
      <c r="F982" s="385"/>
      <c r="G982" s="353"/>
      <c r="H982" s="353"/>
      <c r="I982" s="353"/>
      <c r="J982" s="353"/>
      <c r="K982" s="353"/>
      <c r="L982" s="353"/>
      <c r="M982" s="353"/>
      <c r="N982" s="353"/>
      <c r="O982" s="353"/>
      <c r="P982" s="353"/>
      <c r="Q982" s="353"/>
      <c r="R982" s="353"/>
      <c r="S982" s="353"/>
      <c r="T982" s="353"/>
      <c r="U982" s="353"/>
      <c r="V982" s="353"/>
      <c r="W982" s="353"/>
      <c r="X982" s="353"/>
      <c r="Y982" s="353"/>
      <c r="Z982" s="353"/>
    </row>
    <row r="983" spans="1:26" x14ac:dyDescent="0.35">
      <c r="A983" s="373"/>
      <c r="B983" s="354"/>
      <c r="C983" s="353"/>
      <c r="D983" s="353"/>
      <c r="E983" s="355"/>
      <c r="F983" s="385"/>
      <c r="G983" s="353"/>
      <c r="H983" s="353"/>
      <c r="I983" s="353"/>
      <c r="J983" s="353"/>
      <c r="K983" s="353"/>
      <c r="L983" s="353"/>
      <c r="M983" s="353"/>
      <c r="N983" s="353"/>
      <c r="O983" s="353"/>
      <c r="P983" s="353"/>
      <c r="Q983" s="353"/>
      <c r="R983" s="353"/>
      <c r="S983" s="353"/>
      <c r="T983" s="353"/>
      <c r="U983" s="353"/>
      <c r="V983" s="353"/>
      <c r="W983" s="353"/>
      <c r="X983" s="353"/>
      <c r="Y983" s="353"/>
      <c r="Z983" s="353"/>
    </row>
    <row r="984" spans="1:26" x14ac:dyDescent="0.35">
      <c r="A984" s="373"/>
      <c r="B984" s="354"/>
      <c r="C984" s="353"/>
      <c r="D984" s="353"/>
      <c r="E984" s="355"/>
      <c r="F984" s="385"/>
      <c r="G984" s="353"/>
      <c r="H984" s="353"/>
      <c r="I984" s="353"/>
      <c r="J984" s="353"/>
      <c r="K984" s="353"/>
      <c r="L984" s="353"/>
      <c r="M984" s="353"/>
      <c r="N984" s="353"/>
      <c r="O984" s="353"/>
      <c r="P984" s="353"/>
      <c r="Q984" s="353"/>
      <c r="R984" s="353"/>
      <c r="S984" s="353"/>
      <c r="T984" s="353"/>
      <c r="U984" s="353"/>
      <c r="V984" s="353"/>
      <c r="W984" s="353"/>
      <c r="X984" s="353"/>
      <c r="Y984" s="353"/>
      <c r="Z984" s="353"/>
    </row>
    <row r="985" spans="1:26" x14ac:dyDescent="0.35">
      <c r="A985" s="373"/>
      <c r="B985" s="354"/>
      <c r="C985" s="353"/>
      <c r="D985" s="353"/>
      <c r="E985" s="355"/>
      <c r="F985" s="385"/>
      <c r="G985" s="353"/>
      <c r="H985" s="353"/>
      <c r="I985" s="353"/>
      <c r="J985" s="353"/>
      <c r="K985" s="353"/>
      <c r="L985" s="353"/>
      <c r="M985" s="353"/>
      <c r="N985" s="353"/>
      <c r="O985" s="353"/>
      <c r="P985" s="353"/>
      <c r="Q985" s="353"/>
      <c r="R985" s="353"/>
      <c r="S985" s="353"/>
      <c r="T985" s="353"/>
      <c r="U985" s="353"/>
      <c r="V985" s="353"/>
      <c r="W985" s="353"/>
      <c r="X985" s="353"/>
      <c r="Y985" s="353"/>
      <c r="Z985" s="353"/>
    </row>
    <row r="986" spans="1:26" x14ac:dyDescent="0.35">
      <c r="A986" s="373"/>
      <c r="B986" s="354"/>
      <c r="C986" s="353"/>
      <c r="D986" s="353"/>
      <c r="E986" s="355"/>
      <c r="F986" s="385"/>
      <c r="G986" s="353"/>
      <c r="H986" s="353"/>
      <c r="I986" s="353"/>
      <c r="J986" s="353"/>
      <c r="K986" s="353"/>
      <c r="L986" s="353"/>
      <c r="M986" s="353"/>
      <c r="N986" s="353"/>
      <c r="O986" s="353"/>
      <c r="P986" s="353"/>
      <c r="Q986" s="353"/>
      <c r="R986" s="353"/>
      <c r="S986" s="353"/>
      <c r="T986" s="353"/>
      <c r="U986" s="353"/>
      <c r="V986" s="353"/>
      <c r="W986" s="353"/>
      <c r="X986" s="353"/>
      <c r="Y986" s="353"/>
      <c r="Z986" s="353"/>
    </row>
    <row r="987" spans="1:26" x14ac:dyDescent="0.35">
      <c r="A987" s="373"/>
      <c r="B987" s="354"/>
      <c r="C987" s="353"/>
      <c r="D987" s="353"/>
      <c r="E987" s="355"/>
      <c r="F987" s="385"/>
      <c r="G987" s="353"/>
      <c r="H987" s="353"/>
      <c r="I987" s="353"/>
      <c r="J987" s="353"/>
      <c r="K987" s="353"/>
      <c r="L987" s="353"/>
      <c r="M987" s="353"/>
      <c r="N987" s="353"/>
      <c r="O987" s="353"/>
      <c r="P987" s="353"/>
      <c r="Q987" s="353"/>
      <c r="R987" s="353"/>
      <c r="S987" s="353"/>
      <c r="T987" s="353"/>
      <c r="U987" s="353"/>
      <c r="V987" s="353"/>
      <c r="W987" s="353"/>
      <c r="X987" s="353"/>
      <c r="Y987" s="353"/>
      <c r="Z987" s="353"/>
    </row>
    <row r="988" spans="1:26" x14ac:dyDescent="0.35">
      <c r="A988" s="373"/>
      <c r="B988" s="354"/>
      <c r="C988" s="353"/>
      <c r="D988" s="353"/>
      <c r="E988" s="355"/>
      <c r="F988" s="385"/>
      <c r="G988" s="353"/>
      <c r="H988" s="353"/>
      <c r="I988" s="353"/>
      <c r="J988" s="353"/>
      <c r="K988" s="353"/>
      <c r="L988" s="353"/>
      <c r="M988" s="353"/>
      <c r="N988" s="353"/>
      <c r="O988" s="353"/>
      <c r="P988" s="353"/>
      <c r="Q988" s="353"/>
      <c r="R988" s="353"/>
      <c r="S988" s="353"/>
      <c r="T988" s="353"/>
      <c r="U988" s="353"/>
      <c r="V988" s="353"/>
      <c r="W988" s="353"/>
      <c r="X988" s="353"/>
      <c r="Y988" s="353"/>
      <c r="Z988" s="353"/>
    </row>
    <row r="989" spans="1:26" x14ac:dyDescent="0.35">
      <c r="A989" s="373"/>
      <c r="B989" s="354"/>
      <c r="C989" s="353"/>
      <c r="D989" s="353"/>
      <c r="E989" s="355"/>
      <c r="F989" s="385"/>
      <c r="G989" s="353"/>
      <c r="H989" s="353"/>
      <c r="I989" s="353"/>
      <c r="J989" s="353"/>
      <c r="K989" s="353"/>
      <c r="L989" s="353"/>
      <c r="M989" s="353"/>
      <c r="N989" s="353"/>
      <c r="O989" s="353"/>
      <c r="P989" s="353"/>
      <c r="Q989" s="353"/>
      <c r="R989" s="353"/>
      <c r="S989" s="353"/>
      <c r="T989" s="353"/>
      <c r="U989" s="353"/>
      <c r="V989" s="353"/>
      <c r="W989" s="353"/>
      <c r="X989" s="353"/>
      <c r="Y989" s="353"/>
      <c r="Z989" s="353"/>
    </row>
    <row r="990" spans="1:26" x14ac:dyDescent="0.35">
      <c r="A990" s="373"/>
      <c r="B990" s="354"/>
      <c r="C990" s="353"/>
      <c r="D990" s="353"/>
      <c r="E990" s="355"/>
      <c r="F990" s="385"/>
      <c r="G990" s="353"/>
      <c r="H990" s="353"/>
      <c r="I990" s="353"/>
      <c r="J990" s="353"/>
      <c r="K990" s="353"/>
      <c r="L990" s="353"/>
      <c r="M990" s="353"/>
      <c r="N990" s="353"/>
      <c r="O990" s="353"/>
      <c r="P990" s="353"/>
      <c r="Q990" s="353"/>
      <c r="R990" s="353"/>
      <c r="S990" s="353"/>
      <c r="T990" s="353"/>
      <c r="U990" s="353"/>
      <c r="V990" s="353"/>
      <c r="W990" s="353"/>
      <c r="X990" s="353"/>
      <c r="Y990" s="353"/>
      <c r="Z990" s="353"/>
    </row>
    <row r="991" spans="1:26" x14ac:dyDescent="0.35">
      <c r="A991" s="373"/>
      <c r="B991" s="354"/>
      <c r="C991" s="353"/>
      <c r="D991" s="353"/>
      <c r="E991" s="355"/>
      <c r="F991" s="385"/>
      <c r="G991" s="353"/>
      <c r="H991" s="353"/>
      <c r="I991" s="353"/>
      <c r="J991" s="353"/>
      <c r="K991" s="353"/>
      <c r="L991" s="353"/>
      <c r="M991" s="353"/>
      <c r="N991" s="353"/>
      <c r="O991" s="353"/>
      <c r="P991" s="353"/>
      <c r="Q991" s="353"/>
      <c r="R991" s="353"/>
      <c r="S991" s="353"/>
      <c r="T991" s="353"/>
      <c r="U991" s="353"/>
      <c r="V991" s="353"/>
      <c r="W991" s="353"/>
      <c r="X991" s="353"/>
      <c r="Y991" s="353"/>
      <c r="Z991" s="353"/>
    </row>
    <row r="992" spans="1:26" x14ac:dyDescent="0.35">
      <c r="A992" s="373"/>
      <c r="B992" s="354"/>
      <c r="C992" s="353"/>
      <c r="D992" s="353"/>
      <c r="E992" s="355"/>
      <c r="F992" s="385"/>
      <c r="G992" s="353"/>
      <c r="H992" s="353"/>
      <c r="I992" s="353"/>
      <c r="J992" s="353"/>
      <c r="K992" s="353"/>
      <c r="L992" s="353"/>
      <c r="M992" s="353"/>
      <c r="N992" s="353"/>
      <c r="O992" s="353"/>
      <c r="P992" s="353"/>
      <c r="Q992" s="353"/>
      <c r="R992" s="353"/>
      <c r="S992" s="353"/>
      <c r="T992" s="353"/>
      <c r="U992" s="353"/>
      <c r="V992" s="353"/>
      <c r="W992" s="353"/>
      <c r="X992" s="353"/>
      <c r="Y992" s="353"/>
      <c r="Z992" s="353"/>
    </row>
    <row r="993" spans="1:26" x14ac:dyDescent="0.35">
      <c r="A993" s="373"/>
      <c r="B993" s="354"/>
      <c r="C993" s="353"/>
      <c r="D993" s="353"/>
      <c r="E993" s="355"/>
      <c r="F993" s="385"/>
      <c r="G993" s="353"/>
      <c r="H993" s="353"/>
      <c r="I993" s="353"/>
      <c r="J993" s="353"/>
      <c r="K993" s="353"/>
      <c r="L993" s="353"/>
      <c r="M993" s="353"/>
      <c r="N993" s="353"/>
      <c r="O993" s="353"/>
      <c r="P993" s="353"/>
      <c r="Q993" s="353"/>
      <c r="R993" s="353"/>
      <c r="S993" s="353"/>
      <c r="T993" s="353"/>
      <c r="U993" s="353"/>
      <c r="V993" s="353"/>
      <c r="W993" s="353"/>
      <c r="X993" s="353"/>
      <c r="Y993" s="353"/>
      <c r="Z993" s="353"/>
    </row>
    <row r="994" spans="1:26" x14ac:dyDescent="0.35">
      <c r="A994" s="373"/>
      <c r="B994" s="354"/>
      <c r="C994" s="353"/>
      <c r="D994" s="353"/>
      <c r="E994" s="355"/>
      <c r="F994" s="385"/>
      <c r="G994" s="353"/>
      <c r="H994" s="353"/>
      <c r="I994" s="353"/>
      <c r="J994" s="353"/>
      <c r="K994" s="353"/>
      <c r="L994" s="353"/>
      <c r="M994" s="353"/>
      <c r="N994" s="353"/>
      <c r="O994" s="353"/>
      <c r="P994" s="353"/>
      <c r="Q994" s="353"/>
      <c r="R994" s="353"/>
      <c r="S994" s="353"/>
      <c r="T994" s="353"/>
      <c r="U994" s="353"/>
      <c r="V994" s="353"/>
      <c r="W994" s="353"/>
      <c r="X994" s="353"/>
      <c r="Y994" s="353"/>
      <c r="Z994" s="353"/>
    </row>
    <row r="995" spans="1:26" x14ac:dyDescent="0.35">
      <c r="A995" s="373"/>
      <c r="B995" s="354"/>
      <c r="C995" s="353"/>
      <c r="D995" s="353"/>
      <c r="E995" s="355"/>
      <c r="F995" s="385"/>
      <c r="G995" s="353"/>
      <c r="H995" s="353"/>
      <c r="I995" s="353"/>
      <c r="J995" s="353"/>
      <c r="K995" s="353"/>
      <c r="L995" s="353"/>
      <c r="M995" s="353"/>
      <c r="N995" s="353"/>
      <c r="O995" s="353"/>
      <c r="P995" s="353"/>
      <c r="Q995" s="353"/>
      <c r="R995" s="353"/>
      <c r="S995" s="353"/>
      <c r="T995" s="353"/>
      <c r="U995" s="353"/>
      <c r="V995" s="353"/>
      <c r="W995" s="353"/>
      <c r="X995" s="353"/>
      <c r="Y995" s="353"/>
      <c r="Z995" s="353"/>
    </row>
    <row r="996" spans="1:26" x14ac:dyDescent="0.35">
      <c r="A996" s="373"/>
      <c r="B996" s="354"/>
      <c r="C996" s="353"/>
      <c r="D996" s="353"/>
      <c r="E996" s="355"/>
      <c r="F996" s="385"/>
      <c r="G996" s="353"/>
      <c r="H996" s="353"/>
      <c r="I996" s="353"/>
      <c r="J996" s="353"/>
      <c r="K996" s="353"/>
      <c r="L996" s="353"/>
      <c r="M996" s="353"/>
      <c r="N996" s="353"/>
      <c r="O996" s="353"/>
      <c r="P996" s="353"/>
      <c r="Q996" s="353"/>
      <c r="R996" s="353"/>
      <c r="S996" s="353"/>
      <c r="T996" s="353"/>
      <c r="U996" s="353"/>
      <c r="V996" s="353"/>
      <c r="W996" s="353"/>
      <c r="X996" s="353"/>
      <c r="Y996" s="353"/>
      <c r="Z996" s="353"/>
    </row>
    <row r="997" spans="1:26" x14ac:dyDescent="0.35">
      <c r="A997" s="373"/>
      <c r="B997" s="354"/>
      <c r="C997" s="353"/>
      <c r="D997" s="353"/>
      <c r="E997" s="355"/>
      <c r="F997" s="385"/>
      <c r="G997" s="353"/>
      <c r="H997" s="353"/>
      <c r="I997" s="353"/>
      <c r="J997" s="353"/>
      <c r="K997" s="353"/>
      <c r="L997" s="353"/>
      <c r="M997" s="353"/>
      <c r="N997" s="353"/>
      <c r="O997" s="353"/>
      <c r="P997" s="353"/>
      <c r="Q997" s="353"/>
      <c r="R997" s="353"/>
      <c r="S997" s="353"/>
      <c r="T997" s="353"/>
      <c r="U997" s="353"/>
      <c r="V997" s="353"/>
      <c r="W997" s="353"/>
      <c r="X997" s="353"/>
      <c r="Y997" s="353"/>
      <c r="Z997" s="353"/>
    </row>
    <row r="998" spans="1:26" x14ac:dyDescent="0.35">
      <c r="A998" s="373"/>
      <c r="B998" s="354"/>
      <c r="C998" s="353"/>
      <c r="D998" s="353"/>
      <c r="E998" s="355"/>
      <c r="F998" s="385"/>
      <c r="G998" s="353"/>
      <c r="H998" s="353"/>
      <c r="I998" s="353"/>
      <c r="J998" s="353"/>
      <c r="K998" s="353"/>
      <c r="L998" s="353"/>
      <c r="M998" s="353"/>
      <c r="N998" s="353"/>
      <c r="O998" s="353"/>
      <c r="P998" s="353"/>
      <c r="Q998" s="353"/>
      <c r="R998" s="353"/>
      <c r="S998" s="353"/>
      <c r="T998" s="353"/>
      <c r="U998" s="353"/>
      <c r="V998" s="353"/>
      <c r="W998" s="353"/>
      <c r="X998" s="353"/>
      <c r="Y998" s="353"/>
      <c r="Z998" s="353"/>
    </row>
    <row r="999" spans="1:26" x14ac:dyDescent="0.35">
      <c r="A999" s="373"/>
      <c r="B999" s="354"/>
      <c r="C999" s="353"/>
      <c r="D999" s="353"/>
      <c r="E999" s="355"/>
      <c r="F999" s="385"/>
      <c r="G999" s="353"/>
      <c r="H999" s="353"/>
      <c r="I999" s="353"/>
      <c r="J999" s="353"/>
      <c r="K999" s="353"/>
      <c r="L999" s="353"/>
      <c r="M999" s="353"/>
      <c r="N999" s="353"/>
      <c r="O999" s="353"/>
      <c r="P999" s="353"/>
      <c r="Q999" s="353"/>
      <c r="R999" s="353"/>
      <c r="S999" s="353"/>
      <c r="T999" s="353"/>
      <c r="U999" s="353"/>
      <c r="V999" s="353"/>
      <c r="W999" s="353"/>
      <c r="X999" s="353"/>
      <c r="Y999" s="353"/>
      <c r="Z999" s="353"/>
    </row>
    <row r="1000" spans="1:26" x14ac:dyDescent="0.35">
      <c r="A1000" s="373"/>
      <c r="B1000" s="354"/>
      <c r="C1000" s="353"/>
      <c r="D1000" s="353"/>
      <c r="E1000" s="355"/>
      <c r="F1000" s="385"/>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row>
    <row r="1001" spans="1:26" x14ac:dyDescent="0.35">
      <c r="A1001" s="373"/>
      <c r="B1001" s="354"/>
      <c r="C1001" s="353"/>
      <c r="D1001" s="353"/>
      <c r="E1001" s="355"/>
      <c r="F1001" s="385"/>
      <c r="G1001" s="353"/>
      <c r="H1001" s="353"/>
      <c r="I1001" s="353"/>
      <c r="J1001" s="353"/>
      <c r="K1001" s="353"/>
      <c r="L1001" s="353"/>
      <c r="M1001" s="353"/>
      <c r="N1001" s="353"/>
      <c r="O1001" s="353"/>
      <c r="P1001" s="353"/>
      <c r="Q1001" s="353"/>
      <c r="R1001" s="353"/>
      <c r="S1001" s="353"/>
      <c r="T1001" s="353"/>
      <c r="U1001" s="353"/>
      <c r="V1001" s="353"/>
      <c r="W1001" s="353"/>
      <c r="X1001" s="353"/>
      <c r="Y1001" s="353"/>
      <c r="Z1001" s="353"/>
    </row>
    <row r="1002" spans="1:26" x14ac:dyDescent="0.35">
      <c r="A1002" s="373"/>
      <c r="B1002" s="354"/>
      <c r="C1002" s="353"/>
      <c r="D1002" s="353"/>
      <c r="E1002" s="355"/>
      <c r="F1002" s="385"/>
      <c r="G1002" s="353"/>
      <c r="H1002" s="353"/>
      <c r="I1002" s="353"/>
      <c r="J1002" s="353"/>
      <c r="K1002" s="353"/>
      <c r="L1002" s="353"/>
      <c r="M1002" s="353"/>
      <c r="N1002" s="353"/>
      <c r="O1002" s="353"/>
      <c r="P1002" s="353"/>
      <c r="Q1002" s="353"/>
      <c r="R1002" s="353"/>
      <c r="S1002" s="353"/>
      <c r="T1002" s="353"/>
      <c r="U1002" s="353"/>
      <c r="V1002" s="353"/>
      <c r="W1002" s="353"/>
      <c r="X1002" s="353"/>
      <c r="Y1002" s="353"/>
      <c r="Z1002" s="353"/>
    </row>
    <row r="1003" spans="1:26" x14ac:dyDescent="0.35">
      <c r="A1003" s="373"/>
      <c r="B1003" s="354"/>
      <c r="C1003" s="353"/>
      <c r="D1003" s="353"/>
      <c r="E1003" s="355"/>
      <c r="F1003" s="385"/>
      <c r="G1003" s="353"/>
      <c r="H1003" s="353"/>
      <c r="I1003" s="353"/>
      <c r="J1003" s="353"/>
      <c r="K1003" s="353"/>
      <c r="L1003" s="353"/>
      <c r="M1003" s="353"/>
      <c r="N1003" s="353"/>
      <c r="O1003" s="353"/>
      <c r="P1003" s="353"/>
      <c r="Q1003" s="353"/>
      <c r="R1003" s="353"/>
      <c r="S1003" s="353"/>
      <c r="T1003" s="353"/>
      <c r="U1003" s="353"/>
      <c r="V1003" s="353"/>
      <c r="W1003" s="353"/>
      <c r="X1003" s="353"/>
      <c r="Y1003" s="353"/>
      <c r="Z1003" s="353"/>
    </row>
    <row r="1004" spans="1:26" x14ac:dyDescent="0.35">
      <c r="A1004" s="373"/>
      <c r="B1004" s="354"/>
      <c r="C1004" s="353"/>
      <c r="D1004" s="353"/>
      <c r="E1004" s="355"/>
      <c r="F1004" s="385"/>
      <c r="G1004" s="353"/>
      <c r="H1004" s="353"/>
      <c r="I1004" s="353"/>
      <c r="J1004" s="353"/>
      <c r="K1004" s="353"/>
      <c r="L1004" s="353"/>
      <c r="M1004" s="353"/>
      <c r="N1004" s="353"/>
      <c r="O1004" s="353"/>
      <c r="P1004" s="353"/>
      <c r="Q1004" s="353"/>
      <c r="R1004" s="353"/>
      <c r="S1004" s="353"/>
      <c r="T1004" s="353"/>
      <c r="U1004" s="353"/>
      <c r="V1004" s="353"/>
      <c r="W1004" s="353"/>
      <c r="X1004" s="353"/>
      <c r="Y1004" s="353"/>
      <c r="Z1004" s="353"/>
    </row>
    <row r="1005" spans="1:26" x14ac:dyDescent="0.35">
      <c r="A1005" s="373"/>
      <c r="B1005" s="354"/>
      <c r="C1005" s="353"/>
      <c r="D1005" s="353"/>
      <c r="E1005" s="355"/>
      <c r="F1005" s="385"/>
      <c r="G1005" s="353"/>
      <c r="H1005" s="353"/>
      <c r="I1005" s="353"/>
      <c r="J1005" s="353"/>
      <c r="K1005" s="353"/>
      <c r="L1005" s="353"/>
      <c r="M1005" s="353"/>
      <c r="N1005" s="353"/>
      <c r="O1005" s="353"/>
      <c r="P1005" s="353"/>
      <c r="Q1005" s="353"/>
      <c r="R1005" s="353"/>
      <c r="S1005" s="353"/>
      <c r="T1005" s="353"/>
      <c r="U1005" s="353"/>
      <c r="V1005" s="353"/>
      <c r="W1005" s="353"/>
      <c r="X1005" s="353"/>
      <c r="Y1005" s="353"/>
      <c r="Z1005" s="353"/>
    </row>
    <row r="1006" spans="1:26" x14ac:dyDescent="0.35">
      <c r="A1006" s="373"/>
      <c r="B1006" s="354"/>
      <c r="C1006" s="353"/>
      <c r="D1006" s="353"/>
      <c r="E1006" s="355"/>
      <c r="F1006" s="385"/>
      <c r="G1006" s="353"/>
      <c r="H1006" s="353"/>
      <c r="I1006" s="353"/>
      <c r="J1006" s="353"/>
      <c r="K1006" s="353"/>
      <c r="L1006" s="353"/>
      <c r="M1006" s="353"/>
      <c r="N1006" s="353"/>
      <c r="O1006" s="353"/>
      <c r="P1006" s="353"/>
      <c r="Q1006" s="353"/>
      <c r="R1006" s="353"/>
      <c r="S1006" s="353"/>
      <c r="T1006" s="353"/>
      <c r="U1006" s="353"/>
      <c r="V1006" s="353"/>
      <c r="W1006" s="353"/>
      <c r="X1006" s="353"/>
      <c r="Y1006" s="353"/>
      <c r="Z1006" s="353"/>
    </row>
    <row r="1007" spans="1:26" x14ac:dyDescent="0.35">
      <c r="A1007" s="373"/>
      <c r="B1007" s="354"/>
      <c r="C1007" s="353"/>
      <c r="D1007" s="353"/>
      <c r="E1007" s="355"/>
      <c r="F1007" s="385"/>
      <c r="G1007" s="353"/>
      <c r="H1007" s="353"/>
      <c r="I1007" s="353"/>
      <c r="J1007" s="353"/>
      <c r="K1007" s="353"/>
      <c r="L1007" s="353"/>
      <c r="M1007" s="353"/>
      <c r="N1007" s="353"/>
      <c r="O1007" s="353"/>
      <c r="P1007" s="353"/>
      <c r="Q1007" s="353"/>
      <c r="R1007" s="353"/>
      <c r="S1007" s="353"/>
      <c r="T1007" s="353"/>
      <c r="U1007" s="353"/>
      <c r="V1007" s="353"/>
      <c r="W1007" s="353"/>
      <c r="X1007" s="353"/>
      <c r="Y1007" s="353"/>
      <c r="Z1007" s="353"/>
    </row>
    <row r="1008" spans="1:26" x14ac:dyDescent="0.35">
      <c r="A1008" s="373"/>
      <c r="B1008" s="354"/>
      <c r="C1008" s="353"/>
      <c r="D1008" s="353"/>
      <c r="E1008" s="355"/>
      <c r="F1008" s="385"/>
      <c r="G1008" s="353"/>
      <c r="H1008" s="353"/>
      <c r="I1008" s="353"/>
      <c r="J1008" s="353"/>
      <c r="K1008" s="353"/>
      <c r="L1008" s="353"/>
      <c r="M1008" s="353"/>
      <c r="N1008" s="353"/>
      <c r="O1008" s="353"/>
      <c r="P1008" s="353"/>
      <c r="Q1008" s="353"/>
      <c r="R1008" s="353"/>
      <c r="S1008" s="353"/>
      <c r="T1008" s="353"/>
      <c r="U1008" s="353"/>
      <c r="V1008" s="353"/>
      <c r="W1008" s="353"/>
      <c r="X1008" s="353"/>
      <c r="Y1008" s="353"/>
      <c r="Z1008" s="353"/>
    </row>
    <row r="1009" spans="1:26" x14ac:dyDescent="0.35">
      <c r="A1009" s="373"/>
      <c r="B1009" s="354"/>
      <c r="C1009" s="353"/>
      <c r="D1009" s="353"/>
      <c r="E1009" s="355"/>
      <c r="F1009" s="385"/>
      <c r="G1009" s="353"/>
      <c r="H1009" s="353"/>
      <c r="I1009" s="353"/>
      <c r="J1009" s="353"/>
      <c r="K1009" s="353"/>
      <c r="L1009" s="353"/>
      <c r="M1009" s="353"/>
      <c r="N1009" s="353"/>
      <c r="O1009" s="353"/>
      <c r="P1009" s="353"/>
      <c r="Q1009" s="353"/>
      <c r="R1009" s="353"/>
      <c r="S1009" s="353"/>
      <c r="T1009" s="353"/>
      <c r="U1009" s="353"/>
      <c r="V1009" s="353"/>
      <c r="W1009" s="353"/>
      <c r="X1009" s="353"/>
      <c r="Y1009" s="353"/>
      <c r="Z1009" s="353"/>
    </row>
    <row r="1010" spans="1:26" x14ac:dyDescent="0.35">
      <c r="A1010" s="373"/>
      <c r="B1010" s="354"/>
      <c r="C1010" s="353"/>
      <c r="D1010" s="353"/>
      <c r="E1010" s="355"/>
      <c r="F1010" s="385"/>
      <c r="G1010" s="353"/>
      <c r="H1010" s="353"/>
      <c r="I1010" s="353"/>
      <c r="J1010" s="353"/>
      <c r="K1010" s="353"/>
      <c r="L1010" s="353"/>
      <c r="M1010" s="353"/>
      <c r="N1010" s="353"/>
      <c r="O1010" s="353"/>
      <c r="P1010" s="353"/>
      <c r="Q1010" s="353"/>
      <c r="R1010" s="353"/>
      <c r="S1010" s="353"/>
      <c r="T1010" s="353"/>
      <c r="U1010" s="353"/>
      <c r="V1010" s="353"/>
      <c r="W1010" s="353"/>
      <c r="X1010" s="353"/>
      <c r="Y1010" s="353"/>
      <c r="Z1010" s="353"/>
    </row>
    <row r="1011" spans="1:26" x14ac:dyDescent="0.35">
      <c r="A1011" s="373"/>
      <c r="B1011" s="354"/>
      <c r="C1011" s="353"/>
      <c r="D1011" s="353"/>
      <c r="E1011" s="355"/>
      <c r="F1011" s="385"/>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row>
    <row r="1012" spans="1:26" x14ac:dyDescent="0.35">
      <c r="A1012" s="373"/>
      <c r="B1012" s="354"/>
      <c r="C1012" s="353"/>
      <c r="D1012" s="353"/>
      <c r="E1012" s="355"/>
      <c r="F1012" s="385"/>
      <c r="G1012" s="353"/>
      <c r="H1012" s="353"/>
      <c r="I1012" s="353"/>
      <c r="J1012" s="353"/>
      <c r="K1012" s="353"/>
      <c r="L1012" s="353"/>
      <c r="M1012" s="353"/>
      <c r="N1012" s="353"/>
      <c r="O1012" s="353"/>
      <c r="P1012" s="353"/>
      <c r="Q1012" s="353"/>
      <c r="R1012" s="353"/>
      <c r="S1012" s="353"/>
      <c r="T1012" s="353"/>
      <c r="U1012" s="353"/>
      <c r="V1012" s="353"/>
      <c r="W1012" s="353"/>
      <c r="X1012" s="353"/>
      <c r="Y1012" s="353"/>
      <c r="Z1012" s="353"/>
    </row>
    <row r="1013" spans="1:26" x14ac:dyDescent="0.35">
      <c r="A1013" s="373"/>
      <c r="B1013" s="354"/>
      <c r="C1013" s="353"/>
      <c r="D1013" s="353"/>
      <c r="E1013" s="355"/>
      <c r="F1013" s="385"/>
      <c r="G1013" s="353"/>
      <c r="H1013" s="353"/>
      <c r="I1013" s="353"/>
      <c r="J1013" s="353"/>
      <c r="K1013" s="353"/>
      <c r="L1013" s="353"/>
      <c r="M1013" s="353"/>
      <c r="N1013" s="353"/>
      <c r="O1013" s="353"/>
      <c r="P1013" s="353"/>
      <c r="Q1013" s="353"/>
      <c r="R1013" s="353"/>
      <c r="S1013" s="353"/>
      <c r="T1013" s="353"/>
      <c r="U1013" s="353"/>
      <c r="V1013" s="353"/>
      <c r="W1013" s="353"/>
      <c r="X1013" s="353"/>
      <c r="Y1013" s="353"/>
      <c r="Z1013" s="353"/>
    </row>
    <row r="1014" spans="1:26" x14ac:dyDescent="0.35">
      <c r="A1014" s="373"/>
      <c r="B1014" s="354"/>
      <c r="C1014" s="353"/>
      <c r="D1014" s="353"/>
      <c r="E1014" s="355"/>
      <c r="F1014" s="385"/>
      <c r="G1014" s="353"/>
      <c r="H1014" s="353"/>
      <c r="I1014" s="353"/>
      <c r="J1014" s="353"/>
      <c r="K1014" s="353"/>
      <c r="L1014" s="353"/>
      <c r="M1014" s="353"/>
      <c r="N1014" s="353"/>
      <c r="O1014" s="353"/>
      <c r="P1014" s="353"/>
      <c r="Q1014" s="353"/>
      <c r="R1014" s="353"/>
      <c r="S1014" s="353"/>
      <c r="T1014" s="353"/>
      <c r="U1014" s="353"/>
      <c r="V1014" s="353"/>
      <c r="W1014" s="353"/>
      <c r="X1014" s="353"/>
      <c r="Y1014" s="353"/>
      <c r="Z1014" s="353"/>
    </row>
    <row r="1015" spans="1:26" x14ac:dyDescent="0.35">
      <c r="A1015" s="373"/>
      <c r="B1015" s="354"/>
      <c r="C1015" s="353"/>
      <c r="D1015" s="353"/>
      <c r="E1015" s="355"/>
      <c r="F1015" s="385"/>
      <c r="G1015" s="353"/>
      <c r="H1015" s="353"/>
      <c r="I1015" s="353"/>
      <c r="J1015" s="353"/>
      <c r="K1015" s="353"/>
      <c r="L1015" s="353"/>
      <c r="M1015" s="353"/>
      <c r="N1015" s="353"/>
      <c r="O1015" s="353"/>
      <c r="P1015" s="353"/>
      <c r="Q1015" s="353"/>
      <c r="R1015" s="353"/>
      <c r="S1015" s="353"/>
      <c r="T1015" s="353"/>
      <c r="U1015" s="353"/>
      <c r="V1015" s="353"/>
      <c r="W1015" s="353"/>
      <c r="X1015" s="353"/>
      <c r="Y1015" s="353"/>
      <c r="Z1015" s="353"/>
    </row>
    <row r="1016" spans="1:26" x14ac:dyDescent="0.35">
      <c r="A1016" s="373"/>
      <c r="B1016" s="354"/>
      <c r="C1016" s="353"/>
      <c r="D1016" s="353"/>
      <c r="E1016" s="355"/>
      <c r="F1016" s="385"/>
      <c r="G1016" s="353"/>
      <c r="H1016" s="353"/>
      <c r="I1016" s="353"/>
      <c r="J1016" s="353"/>
      <c r="K1016" s="353"/>
      <c r="L1016" s="353"/>
      <c r="M1016" s="353"/>
      <c r="N1016" s="353"/>
      <c r="O1016" s="353"/>
      <c r="P1016" s="353"/>
      <c r="Q1016" s="353"/>
      <c r="R1016" s="353"/>
      <c r="S1016" s="353"/>
      <c r="T1016" s="353"/>
      <c r="U1016" s="353"/>
      <c r="V1016" s="353"/>
      <c r="W1016" s="353"/>
      <c r="X1016" s="353"/>
      <c r="Y1016" s="353"/>
      <c r="Z1016" s="353"/>
    </row>
    <row r="1017" spans="1:26" x14ac:dyDescent="0.35">
      <c r="A1017" s="373"/>
      <c r="B1017" s="354"/>
      <c r="C1017" s="353"/>
      <c r="D1017" s="353"/>
      <c r="E1017" s="355"/>
      <c r="F1017" s="385"/>
      <c r="G1017" s="353"/>
      <c r="H1017" s="353"/>
      <c r="I1017" s="353"/>
      <c r="J1017" s="353"/>
      <c r="K1017" s="353"/>
      <c r="L1017" s="353"/>
      <c r="M1017" s="353"/>
      <c r="N1017" s="353"/>
      <c r="O1017" s="353"/>
      <c r="P1017" s="353"/>
      <c r="Q1017" s="353"/>
      <c r="R1017" s="353"/>
      <c r="S1017" s="353"/>
      <c r="T1017" s="353"/>
      <c r="U1017" s="353"/>
      <c r="V1017" s="353"/>
      <c r="W1017" s="353"/>
      <c r="X1017" s="353"/>
      <c r="Y1017" s="353"/>
      <c r="Z1017" s="353"/>
    </row>
    <row r="1018" spans="1:26" x14ac:dyDescent="0.35">
      <c r="A1018" s="373"/>
      <c r="B1018" s="354"/>
      <c r="C1018" s="353"/>
      <c r="D1018" s="353"/>
      <c r="E1018" s="355"/>
      <c r="F1018" s="385"/>
      <c r="G1018" s="353"/>
      <c r="H1018" s="353"/>
      <c r="I1018" s="353"/>
      <c r="J1018" s="353"/>
      <c r="K1018" s="353"/>
      <c r="L1018" s="353"/>
      <c r="M1018" s="353"/>
      <c r="N1018" s="353"/>
      <c r="O1018" s="353"/>
      <c r="P1018" s="353"/>
      <c r="Q1018" s="353"/>
      <c r="R1018" s="353"/>
      <c r="S1018" s="353"/>
      <c r="T1018" s="353"/>
      <c r="U1018" s="353"/>
      <c r="V1018" s="353"/>
      <c r="W1018" s="353"/>
      <c r="X1018" s="353"/>
      <c r="Y1018" s="353"/>
      <c r="Z1018" s="353"/>
    </row>
    <row r="1019" spans="1:26" x14ac:dyDescent="0.35">
      <c r="A1019" s="373"/>
      <c r="B1019" s="354"/>
      <c r="C1019" s="353"/>
      <c r="D1019" s="353"/>
      <c r="E1019" s="355"/>
      <c r="F1019" s="385"/>
      <c r="G1019" s="353"/>
      <c r="H1019" s="353"/>
      <c r="I1019" s="353"/>
      <c r="J1019" s="353"/>
      <c r="K1019" s="353"/>
      <c r="L1019" s="353"/>
      <c r="M1019" s="353"/>
      <c r="N1019" s="353"/>
      <c r="O1019" s="353"/>
      <c r="P1019" s="353"/>
      <c r="Q1019" s="353"/>
      <c r="R1019" s="353"/>
      <c r="S1019" s="353"/>
      <c r="T1019" s="353"/>
      <c r="U1019" s="353"/>
      <c r="V1019" s="353"/>
      <c r="W1019" s="353"/>
      <c r="X1019" s="353"/>
      <c r="Y1019" s="353"/>
      <c r="Z1019" s="353"/>
    </row>
    <row r="1020" spans="1:26" x14ac:dyDescent="0.35">
      <c r="A1020" s="373"/>
      <c r="B1020" s="354"/>
      <c r="C1020" s="353"/>
      <c r="D1020" s="353"/>
      <c r="E1020" s="355"/>
      <c r="F1020" s="385"/>
      <c r="G1020" s="353"/>
      <c r="H1020" s="353"/>
      <c r="I1020" s="353"/>
      <c r="J1020" s="353"/>
      <c r="K1020" s="353"/>
      <c r="L1020" s="353"/>
      <c r="M1020" s="353"/>
      <c r="N1020" s="353"/>
      <c r="O1020" s="353"/>
      <c r="P1020" s="353"/>
      <c r="Q1020" s="353"/>
      <c r="R1020" s="353"/>
      <c r="S1020" s="353"/>
      <c r="T1020" s="353"/>
      <c r="U1020" s="353"/>
      <c r="V1020" s="353"/>
      <c r="W1020" s="353"/>
      <c r="X1020" s="353"/>
      <c r="Y1020" s="353"/>
      <c r="Z1020" s="353"/>
    </row>
    <row r="1021" spans="1:26" x14ac:dyDescent="0.35">
      <c r="A1021" s="373"/>
      <c r="B1021" s="354"/>
      <c r="C1021" s="353"/>
      <c r="D1021" s="353"/>
      <c r="E1021" s="355"/>
      <c r="F1021" s="385"/>
      <c r="G1021" s="353"/>
      <c r="H1021" s="353"/>
      <c r="I1021" s="353"/>
      <c r="J1021" s="353"/>
      <c r="K1021" s="353"/>
      <c r="L1021" s="353"/>
      <c r="M1021" s="353"/>
      <c r="N1021" s="353"/>
      <c r="O1021" s="353"/>
      <c r="P1021" s="353"/>
      <c r="Q1021" s="353"/>
      <c r="R1021" s="353"/>
      <c r="S1021" s="353"/>
      <c r="T1021" s="353"/>
      <c r="U1021" s="353"/>
      <c r="V1021" s="353"/>
      <c r="W1021" s="353"/>
      <c r="X1021" s="353"/>
      <c r="Y1021" s="353"/>
      <c r="Z1021" s="353"/>
    </row>
    <row r="1022" spans="1:26" x14ac:dyDescent="0.35">
      <c r="A1022" s="373"/>
      <c r="B1022" s="354"/>
      <c r="C1022" s="353"/>
      <c r="D1022" s="353"/>
      <c r="E1022" s="355"/>
      <c r="F1022" s="385"/>
      <c r="G1022" s="353"/>
      <c r="H1022" s="353"/>
      <c r="I1022" s="353"/>
      <c r="J1022" s="353"/>
      <c r="K1022" s="353"/>
      <c r="L1022" s="353"/>
      <c r="M1022" s="353"/>
      <c r="N1022" s="353"/>
      <c r="O1022" s="353"/>
      <c r="P1022" s="353"/>
      <c r="Q1022" s="353"/>
      <c r="R1022" s="353"/>
      <c r="S1022" s="353"/>
      <c r="T1022" s="353"/>
      <c r="U1022" s="353"/>
      <c r="V1022" s="353"/>
      <c r="W1022" s="353"/>
      <c r="X1022" s="353"/>
      <c r="Y1022" s="353"/>
      <c r="Z1022" s="353"/>
    </row>
    <row r="1023" spans="1:26" x14ac:dyDescent="0.35">
      <c r="A1023" s="373"/>
      <c r="B1023" s="354"/>
      <c r="C1023" s="353"/>
      <c r="D1023" s="353"/>
      <c r="E1023" s="355"/>
      <c r="F1023" s="385"/>
      <c r="G1023" s="353"/>
      <c r="H1023" s="353"/>
      <c r="I1023" s="353"/>
      <c r="J1023" s="353"/>
      <c r="K1023" s="353"/>
      <c r="L1023" s="353"/>
      <c r="M1023" s="353"/>
      <c r="N1023" s="353"/>
      <c r="O1023" s="353"/>
      <c r="P1023" s="353"/>
      <c r="Q1023" s="353"/>
      <c r="R1023" s="353"/>
      <c r="S1023" s="353"/>
      <c r="T1023" s="353"/>
      <c r="U1023" s="353"/>
      <c r="V1023" s="353"/>
      <c r="W1023" s="353"/>
      <c r="X1023" s="353"/>
      <c r="Y1023" s="353"/>
      <c r="Z1023" s="353"/>
    </row>
    <row r="1024" spans="1:26" x14ac:dyDescent="0.35">
      <c r="A1024" s="373"/>
      <c r="B1024" s="354"/>
      <c r="C1024" s="353"/>
      <c r="D1024" s="353"/>
      <c r="E1024" s="355"/>
      <c r="F1024" s="385"/>
      <c r="G1024" s="353"/>
      <c r="H1024" s="353"/>
      <c r="I1024" s="353"/>
      <c r="J1024" s="353"/>
      <c r="K1024" s="353"/>
      <c r="L1024" s="353"/>
      <c r="M1024" s="353"/>
      <c r="N1024" s="353"/>
      <c r="O1024" s="353"/>
      <c r="P1024" s="353"/>
      <c r="Q1024" s="353"/>
      <c r="R1024" s="353"/>
      <c r="S1024" s="353"/>
      <c r="T1024" s="353"/>
      <c r="U1024" s="353"/>
      <c r="V1024" s="353"/>
      <c r="W1024" s="353"/>
      <c r="X1024" s="353"/>
      <c r="Y1024" s="353"/>
      <c r="Z1024" s="353"/>
    </row>
    <row r="1025" spans="1:26" x14ac:dyDescent="0.35">
      <c r="A1025" s="373"/>
      <c r="B1025" s="354"/>
      <c r="C1025" s="353"/>
      <c r="D1025" s="353"/>
      <c r="E1025" s="355"/>
      <c r="F1025" s="385"/>
      <c r="G1025" s="353"/>
      <c r="H1025" s="353"/>
      <c r="I1025" s="353"/>
      <c r="J1025" s="353"/>
      <c r="K1025" s="353"/>
      <c r="L1025" s="353"/>
      <c r="M1025" s="353"/>
      <c r="N1025" s="353"/>
      <c r="O1025" s="353"/>
      <c r="P1025" s="353"/>
      <c r="Q1025" s="353"/>
      <c r="R1025" s="353"/>
      <c r="S1025" s="353"/>
      <c r="T1025" s="353"/>
      <c r="U1025" s="353"/>
      <c r="V1025" s="353"/>
      <c r="W1025" s="353"/>
      <c r="X1025" s="353"/>
      <c r="Y1025" s="353"/>
      <c r="Z1025" s="353"/>
    </row>
    <row r="1026" spans="1:26" x14ac:dyDescent="0.35">
      <c r="A1026" s="373"/>
      <c r="B1026" s="354"/>
      <c r="C1026" s="353"/>
      <c r="D1026" s="353"/>
      <c r="E1026" s="355"/>
      <c r="F1026" s="385"/>
      <c r="G1026" s="353"/>
      <c r="H1026" s="353"/>
      <c r="I1026" s="353"/>
      <c r="J1026" s="353"/>
      <c r="K1026" s="353"/>
      <c r="L1026" s="353"/>
      <c r="M1026" s="353"/>
      <c r="N1026" s="353"/>
      <c r="O1026" s="353"/>
      <c r="P1026" s="353"/>
      <c r="Q1026" s="353"/>
      <c r="R1026" s="353"/>
      <c r="S1026" s="353"/>
      <c r="T1026" s="353"/>
      <c r="U1026" s="353"/>
      <c r="V1026" s="353"/>
      <c r="W1026" s="353"/>
      <c r="X1026" s="353"/>
      <c r="Y1026" s="353"/>
      <c r="Z1026" s="353"/>
    </row>
    <row r="1027" spans="1:26" x14ac:dyDescent="0.35">
      <c r="A1027" s="373"/>
      <c r="B1027" s="354"/>
      <c r="C1027" s="353"/>
      <c r="D1027" s="353"/>
      <c r="E1027" s="355"/>
      <c r="F1027" s="385"/>
      <c r="G1027" s="353"/>
      <c r="H1027" s="353"/>
      <c r="I1027" s="353"/>
      <c r="J1027" s="353"/>
      <c r="K1027" s="353"/>
      <c r="L1027" s="353"/>
      <c r="M1027" s="353"/>
      <c r="N1027" s="353"/>
      <c r="O1027" s="353"/>
      <c r="P1027" s="353"/>
      <c r="Q1027" s="353"/>
      <c r="R1027" s="353"/>
      <c r="S1027" s="353"/>
      <c r="T1027" s="353"/>
      <c r="U1027" s="353"/>
      <c r="V1027" s="353"/>
      <c r="W1027" s="353"/>
      <c r="X1027" s="353"/>
      <c r="Y1027" s="353"/>
      <c r="Z1027" s="353"/>
    </row>
    <row r="1028" spans="1:26" x14ac:dyDescent="0.35">
      <c r="A1028" s="373"/>
      <c r="B1028" s="354"/>
      <c r="C1028" s="353"/>
      <c r="D1028" s="353"/>
      <c r="E1028" s="355"/>
      <c r="F1028" s="385"/>
      <c r="G1028" s="353"/>
      <c r="H1028" s="353"/>
      <c r="I1028" s="353"/>
      <c r="J1028" s="353"/>
      <c r="K1028" s="353"/>
      <c r="L1028" s="353"/>
      <c r="M1028" s="353"/>
      <c r="N1028" s="353"/>
      <c r="O1028" s="353"/>
      <c r="P1028" s="353"/>
      <c r="Q1028" s="353"/>
      <c r="R1028" s="353"/>
      <c r="S1028" s="353"/>
      <c r="T1028" s="353"/>
      <c r="U1028" s="353"/>
      <c r="V1028" s="353"/>
      <c r="W1028" s="353"/>
      <c r="X1028" s="353"/>
      <c r="Y1028" s="353"/>
      <c r="Z1028" s="353"/>
    </row>
    <row r="1029" spans="1:26" x14ac:dyDescent="0.35">
      <c r="A1029" s="373"/>
      <c r="B1029" s="354"/>
      <c r="C1029" s="353"/>
      <c r="D1029" s="353"/>
      <c r="E1029" s="355"/>
      <c r="F1029" s="385"/>
      <c r="G1029" s="353"/>
      <c r="H1029" s="353"/>
      <c r="I1029" s="353"/>
      <c r="J1029" s="353"/>
      <c r="K1029" s="353"/>
      <c r="L1029" s="353"/>
      <c r="M1029" s="353"/>
      <c r="N1029" s="353"/>
      <c r="O1029" s="353"/>
      <c r="P1029" s="353"/>
      <c r="Q1029" s="353"/>
      <c r="R1029" s="353"/>
      <c r="S1029" s="353"/>
      <c r="T1029" s="353"/>
      <c r="U1029" s="353"/>
      <c r="V1029" s="353"/>
      <c r="W1029" s="353"/>
      <c r="X1029" s="353"/>
      <c r="Y1029" s="353"/>
      <c r="Z1029" s="353"/>
    </row>
    <row r="1030" spans="1:26" x14ac:dyDescent="0.35">
      <c r="A1030" s="373"/>
      <c r="B1030" s="354"/>
      <c r="C1030" s="353"/>
      <c r="D1030" s="353"/>
      <c r="E1030" s="355"/>
      <c r="F1030" s="385"/>
      <c r="G1030" s="353"/>
      <c r="H1030" s="353"/>
      <c r="I1030" s="353"/>
      <c r="J1030" s="353"/>
      <c r="K1030" s="353"/>
      <c r="L1030" s="353"/>
      <c r="M1030" s="353"/>
      <c r="N1030" s="353"/>
      <c r="O1030" s="353"/>
      <c r="P1030" s="353"/>
      <c r="Q1030" s="353"/>
      <c r="R1030" s="353"/>
      <c r="S1030" s="353"/>
      <c r="T1030" s="353"/>
      <c r="U1030" s="353"/>
      <c r="V1030" s="353"/>
      <c r="W1030" s="353"/>
      <c r="X1030" s="353"/>
      <c r="Y1030" s="353"/>
      <c r="Z1030" s="353"/>
    </row>
    <row r="1031" spans="1:26" x14ac:dyDescent="0.35">
      <c r="A1031" s="373"/>
      <c r="B1031" s="354"/>
      <c r="C1031" s="353"/>
      <c r="D1031" s="353"/>
      <c r="E1031" s="355"/>
      <c r="F1031" s="385"/>
      <c r="G1031" s="353"/>
      <c r="H1031" s="353"/>
      <c r="I1031" s="353"/>
      <c r="J1031" s="353"/>
      <c r="K1031" s="353"/>
      <c r="L1031" s="353"/>
      <c r="M1031" s="353"/>
      <c r="N1031" s="353"/>
      <c r="O1031" s="353"/>
      <c r="P1031" s="353"/>
      <c r="Q1031" s="353"/>
      <c r="R1031" s="353"/>
      <c r="S1031" s="353"/>
      <c r="T1031" s="353"/>
      <c r="U1031" s="353"/>
      <c r="V1031" s="353"/>
      <c r="W1031" s="353"/>
      <c r="X1031" s="353"/>
      <c r="Y1031" s="353"/>
      <c r="Z1031" s="353"/>
    </row>
    <row r="1032" spans="1:26" x14ac:dyDescent="0.35">
      <c r="A1032" s="373"/>
      <c r="B1032" s="354"/>
      <c r="C1032" s="353"/>
      <c r="D1032" s="353"/>
      <c r="E1032" s="355"/>
      <c r="F1032" s="385"/>
      <c r="G1032" s="353"/>
      <c r="H1032" s="353"/>
      <c r="I1032" s="353"/>
      <c r="J1032" s="353"/>
      <c r="K1032" s="353"/>
      <c r="L1032" s="353"/>
      <c r="M1032" s="353"/>
      <c r="N1032" s="353"/>
      <c r="O1032" s="353"/>
      <c r="P1032" s="353"/>
      <c r="Q1032" s="353"/>
      <c r="R1032" s="353"/>
      <c r="S1032" s="353"/>
      <c r="T1032" s="353"/>
      <c r="U1032" s="353"/>
      <c r="V1032" s="353"/>
      <c r="W1032" s="353"/>
      <c r="X1032" s="353"/>
      <c r="Y1032" s="353"/>
      <c r="Z1032" s="353"/>
    </row>
    <row r="1033" spans="1:26" x14ac:dyDescent="0.35">
      <c r="A1033" s="373"/>
      <c r="B1033" s="354"/>
      <c r="C1033" s="353"/>
      <c r="D1033" s="353"/>
      <c r="E1033" s="355"/>
      <c r="F1033" s="385"/>
      <c r="G1033" s="353"/>
      <c r="H1033" s="353"/>
      <c r="I1033" s="353"/>
      <c r="J1033" s="353"/>
      <c r="K1033" s="353"/>
      <c r="L1033" s="353"/>
      <c r="M1033" s="353"/>
      <c r="N1033" s="353"/>
      <c r="O1033" s="353"/>
      <c r="P1033" s="353"/>
      <c r="Q1033" s="353"/>
      <c r="R1033" s="353"/>
      <c r="S1033" s="353"/>
      <c r="T1033" s="353"/>
      <c r="U1033" s="353"/>
      <c r="V1033" s="353"/>
      <c r="W1033" s="353"/>
      <c r="X1033" s="353"/>
      <c r="Y1033" s="353"/>
      <c r="Z1033" s="353"/>
    </row>
    <row r="1034" spans="1:26" x14ac:dyDescent="0.35">
      <c r="A1034" s="373"/>
      <c r="B1034" s="354"/>
      <c r="C1034" s="353"/>
      <c r="D1034" s="353"/>
      <c r="E1034" s="355"/>
      <c r="F1034" s="385"/>
      <c r="G1034" s="353"/>
      <c r="H1034" s="353"/>
      <c r="I1034" s="353"/>
      <c r="J1034" s="353"/>
      <c r="K1034" s="353"/>
      <c r="L1034" s="353"/>
      <c r="M1034" s="353"/>
      <c r="N1034" s="353"/>
      <c r="O1034" s="353"/>
      <c r="P1034" s="353"/>
      <c r="Q1034" s="353"/>
      <c r="R1034" s="353"/>
      <c r="S1034" s="353"/>
      <c r="T1034" s="353"/>
      <c r="U1034" s="353"/>
      <c r="V1034" s="353"/>
      <c r="W1034" s="353"/>
      <c r="X1034" s="353"/>
      <c r="Y1034" s="353"/>
      <c r="Z1034" s="353"/>
    </row>
    <row r="1035" spans="1:26" x14ac:dyDescent="0.35">
      <c r="A1035" s="373"/>
      <c r="B1035" s="354"/>
      <c r="C1035" s="353"/>
      <c r="D1035" s="353"/>
      <c r="E1035" s="355"/>
      <c r="F1035" s="385"/>
      <c r="G1035" s="353"/>
      <c r="H1035" s="353"/>
      <c r="I1035" s="353"/>
      <c r="J1035" s="353"/>
      <c r="K1035" s="353"/>
      <c r="L1035" s="353"/>
      <c r="M1035" s="353"/>
      <c r="N1035" s="353"/>
      <c r="O1035" s="353"/>
      <c r="P1035" s="353"/>
      <c r="Q1035" s="353"/>
      <c r="R1035" s="353"/>
      <c r="S1035" s="353"/>
      <c r="T1035" s="353"/>
      <c r="U1035" s="353"/>
      <c r="V1035" s="353"/>
      <c r="W1035" s="353"/>
      <c r="X1035" s="353"/>
      <c r="Y1035" s="353"/>
      <c r="Z1035" s="353"/>
    </row>
    <row r="1036" spans="1:26" x14ac:dyDescent="0.35">
      <c r="A1036" s="373"/>
      <c r="B1036" s="354"/>
      <c r="C1036" s="353"/>
      <c r="D1036" s="353"/>
      <c r="E1036" s="355"/>
      <c r="F1036" s="385"/>
      <c r="G1036" s="353"/>
      <c r="H1036" s="353"/>
      <c r="I1036" s="353"/>
      <c r="J1036" s="353"/>
      <c r="K1036" s="353"/>
      <c r="L1036" s="353"/>
      <c r="M1036" s="353"/>
      <c r="N1036" s="353"/>
      <c r="O1036" s="353"/>
      <c r="P1036" s="353"/>
      <c r="Q1036" s="353"/>
      <c r="R1036" s="353"/>
      <c r="S1036" s="353"/>
      <c r="T1036" s="353"/>
      <c r="U1036" s="353"/>
      <c r="V1036" s="353"/>
      <c r="W1036" s="353"/>
      <c r="X1036" s="353"/>
      <c r="Y1036" s="353"/>
      <c r="Z1036" s="353"/>
    </row>
    <row r="1037" spans="1:26" x14ac:dyDescent="0.35">
      <c r="A1037" s="373"/>
      <c r="B1037" s="354"/>
      <c r="C1037" s="353"/>
      <c r="D1037" s="353"/>
      <c r="E1037" s="355"/>
      <c r="F1037" s="385"/>
      <c r="G1037" s="353"/>
      <c r="H1037" s="353"/>
      <c r="I1037" s="353"/>
      <c r="J1037" s="353"/>
      <c r="K1037" s="353"/>
      <c r="L1037" s="353"/>
      <c r="M1037" s="353"/>
      <c r="N1037" s="353"/>
      <c r="O1037" s="353"/>
      <c r="P1037" s="353"/>
      <c r="Q1037" s="353"/>
      <c r="R1037" s="353"/>
      <c r="S1037" s="353"/>
      <c r="T1037" s="353"/>
      <c r="U1037" s="353"/>
      <c r="V1037" s="353"/>
      <c r="W1037" s="353"/>
      <c r="X1037" s="353"/>
      <c r="Y1037" s="353"/>
      <c r="Z1037" s="353"/>
    </row>
    <row r="1038" spans="1:26" x14ac:dyDescent="0.35">
      <c r="A1038" s="373"/>
      <c r="B1038" s="354"/>
      <c r="C1038" s="353"/>
      <c r="D1038" s="353"/>
      <c r="E1038" s="355"/>
      <c r="F1038" s="385"/>
      <c r="G1038" s="353"/>
      <c r="H1038" s="353"/>
      <c r="I1038" s="353"/>
      <c r="J1038" s="353"/>
      <c r="K1038" s="353"/>
      <c r="L1038" s="353"/>
      <c r="M1038" s="353"/>
      <c r="N1038" s="353"/>
      <c r="O1038" s="353"/>
      <c r="P1038" s="353"/>
      <c r="Q1038" s="353"/>
      <c r="R1038" s="353"/>
      <c r="S1038" s="353"/>
      <c r="T1038" s="353"/>
      <c r="U1038" s="353"/>
      <c r="V1038" s="353"/>
      <c r="W1038" s="353"/>
      <c r="X1038" s="353"/>
      <c r="Y1038" s="353"/>
      <c r="Z1038" s="353"/>
    </row>
    <row r="1039" spans="1:26" x14ac:dyDescent="0.35">
      <c r="A1039" s="373"/>
      <c r="B1039" s="354"/>
      <c r="C1039" s="353"/>
      <c r="D1039" s="353"/>
      <c r="E1039" s="355"/>
      <c r="F1039" s="385"/>
      <c r="G1039" s="353"/>
      <c r="H1039" s="353"/>
      <c r="I1039" s="353"/>
      <c r="J1039" s="353"/>
      <c r="K1039" s="353"/>
      <c r="L1039" s="353"/>
      <c r="M1039" s="353"/>
      <c r="N1039" s="353"/>
      <c r="O1039" s="353"/>
      <c r="P1039" s="353"/>
      <c r="Q1039" s="353"/>
      <c r="R1039" s="353"/>
      <c r="S1039" s="353"/>
      <c r="T1039" s="353"/>
      <c r="U1039" s="353"/>
      <c r="V1039" s="353"/>
      <c r="W1039" s="353"/>
      <c r="X1039" s="353"/>
      <c r="Y1039" s="353"/>
      <c r="Z1039" s="353"/>
    </row>
    <row r="1040" spans="1:26" x14ac:dyDescent="0.35">
      <c r="A1040" s="373"/>
      <c r="B1040" s="354"/>
      <c r="C1040" s="353"/>
      <c r="D1040" s="353"/>
      <c r="E1040" s="355"/>
      <c r="F1040" s="385"/>
      <c r="G1040" s="353"/>
      <c r="H1040" s="353"/>
      <c r="I1040" s="353"/>
      <c r="J1040" s="353"/>
      <c r="K1040" s="353"/>
      <c r="L1040" s="353"/>
      <c r="M1040" s="353"/>
      <c r="N1040" s="353"/>
      <c r="O1040" s="353"/>
      <c r="P1040" s="353"/>
      <c r="Q1040" s="353"/>
      <c r="R1040" s="353"/>
      <c r="S1040" s="353"/>
      <c r="T1040" s="353"/>
      <c r="U1040" s="353"/>
      <c r="V1040" s="353"/>
      <c r="W1040" s="353"/>
      <c r="X1040" s="353"/>
      <c r="Y1040" s="353"/>
      <c r="Z1040" s="353"/>
    </row>
    <row r="1041" spans="1:26" x14ac:dyDescent="0.35">
      <c r="A1041" s="373"/>
      <c r="B1041" s="354"/>
      <c r="C1041" s="353"/>
      <c r="D1041" s="353"/>
      <c r="E1041" s="355"/>
      <c r="F1041" s="385"/>
      <c r="G1041" s="353"/>
      <c r="H1041" s="353"/>
      <c r="I1041" s="353"/>
      <c r="J1041" s="353"/>
      <c r="K1041" s="353"/>
      <c r="L1041" s="353"/>
      <c r="M1041" s="353"/>
      <c r="N1041" s="353"/>
      <c r="O1041" s="353"/>
      <c r="P1041" s="353"/>
      <c r="Q1041" s="353"/>
      <c r="R1041" s="353"/>
      <c r="S1041" s="353"/>
      <c r="T1041" s="353"/>
      <c r="U1041" s="353"/>
      <c r="V1041" s="353"/>
      <c r="W1041" s="353"/>
      <c r="X1041" s="353"/>
      <c r="Y1041" s="353"/>
      <c r="Z1041" s="353"/>
    </row>
    <row r="1042" spans="1:26" x14ac:dyDescent="0.35">
      <c r="A1042" s="373"/>
      <c r="B1042" s="354"/>
      <c r="C1042" s="353"/>
      <c r="D1042" s="353"/>
      <c r="E1042" s="355"/>
      <c r="F1042" s="385"/>
      <c r="G1042" s="353"/>
      <c r="H1042" s="353"/>
      <c r="I1042" s="353"/>
      <c r="J1042" s="353"/>
      <c r="K1042" s="353"/>
      <c r="L1042" s="353"/>
      <c r="M1042" s="353"/>
      <c r="N1042" s="353"/>
      <c r="O1042" s="353"/>
      <c r="P1042" s="353"/>
      <c r="Q1042" s="353"/>
      <c r="R1042" s="353"/>
      <c r="S1042" s="353"/>
      <c r="T1042" s="353"/>
      <c r="U1042" s="353"/>
      <c r="V1042" s="353"/>
      <c r="W1042" s="353"/>
      <c r="X1042" s="353"/>
      <c r="Y1042" s="353"/>
      <c r="Z1042" s="353"/>
    </row>
    <row r="1043" spans="1:26" x14ac:dyDescent="0.35">
      <c r="A1043" s="373"/>
      <c r="B1043" s="354"/>
      <c r="C1043" s="353"/>
      <c r="D1043" s="353"/>
      <c r="E1043" s="355"/>
      <c r="F1043" s="385"/>
      <c r="G1043" s="353"/>
      <c r="H1043" s="353"/>
      <c r="I1043" s="353"/>
      <c r="J1043" s="353"/>
      <c r="K1043" s="353"/>
      <c r="L1043" s="353"/>
      <c r="M1043" s="353"/>
      <c r="N1043" s="353"/>
      <c r="O1043" s="353"/>
      <c r="P1043" s="353"/>
      <c r="Q1043" s="353"/>
      <c r="R1043" s="353"/>
      <c r="S1043" s="353"/>
      <c r="T1043" s="353"/>
      <c r="U1043" s="353"/>
      <c r="V1043" s="353"/>
      <c r="W1043" s="353"/>
      <c r="X1043" s="353"/>
      <c r="Y1043" s="353"/>
      <c r="Z1043" s="353"/>
    </row>
    <row r="1044" spans="1:26" x14ac:dyDescent="0.35">
      <c r="A1044" s="373"/>
      <c r="B1044" s="354"/>
      <c r="C1044" s="353"/>
      <c r="D1044" s="353"/>
      <c r="E1044" s="355"/>
      <c r="F1044" s="385"/>
      <c r="G1044" s="353"/>
      <c r="H1044" s="353"/>
      <c r="I1044" s="353"/>
      <c r="J1044" s="353"/>
      <c r="K1044" s="353"/>
      <c r="L1044" s="353"/>
      <c r="M1044" s="353"/>
      <c r="N1044" s="353"/>
      <c r="O1044" s="353"/>
      <c r="P1044" s="353"/>
      <c r="Q1044" s="353"/>
      <c r="R1044" s="353"/>
      <c r="S1044" s="353"/>
      <c r="T1044" s="353"/>
      <c r="U1044" s="353"/>
      <c r="V1044" s="353"/>
      <c r="W1044" s="353"/>
      <c r="X1044" s="353"/>
      <c r="Y1044" s="353"/>
      <c r="Z1044" s="353"/>
    </row>
    <row r="1045" spans="1:26" x14ac:dyDescent="0.35">
      <c r="A1045" s="373"/>
      <c r="B1045" s="354"/>
      <c r="C1045" s="353"/>
      <c r="D1045" s="353"/>
      <c r="E1045" s="355"/>
      <c r="F1045" s="385"/>
      <c r="G1045" s="353"/>
      <c r="H1045" s="353"/>
      <c r="I1045" s="353"/>
      <c r="J1045" s="353"/>
      <c r="K1045" s="353"/>
      <c r="L1045" s="353"/>
      <c r="M1045" s="353"/>
      <c r="N1045" s="353"/>
      <c r="O1045" s="353"/>
      <c r="P1045" s="353"/>
      <c r="Q1045" s="353"/>
      <c r="R1045" s="353"/>
      <c r="S1045" s="353"/>
      <c r="T1045" s="353"/>
      <c r="U1045" s="353"/>
      <c r="V1045" s="353"/>
      <c r="W1045" s="353"/>
      <c r="X1045" s="353"/>
      <c r="Y1045" s="353"/>
      <c r="Z1045" s="353"/>
    </row>
    <row r="1046" spans="1:26" x14ac:dyDescent="0.35">
      <c r="A1046" s="373"/>
      <c r="B1046" s="354"/>
      <c r="C1046" s="353"/>
      <c r="D1046" s="353"/>
      <c r="E1046" s="355"/>
      <c r="F1046" s="385"/>
      <c r="G1046" s="353"/>
      <c r="H1046" s="353"/>
      <c r="I1046" s="353"/>
      <c r="J1046" s="353"/>
      <c r="K1046" s="353"/>
      <c r="L1046" s="353"/>
      <c r="M1046" s="353"/>
      <c r="N1046" s="353"/>
      <c r="O1046" s="353"/>
      <c r="P1046" s="353"/>
      <c r="Q1046" s="353"/>
      <c r="R1046" s="353"/>
      <c r="S1046" s="353"/>
      <c r="T1046" s="353"/>
      <c r="U1046" s="353"/>
      <c r="V1046" s="353"/>
      <c r="W1046" s="353"/>
      <c r="X1046" s="353"/>
      <c r="Y1046" s="353"/>
      <c r="Z1046" s="353"/>
    </row>
    <row r="1047" spans="1:26" x14ac:dyDescent="0.35">
      <c r="A1047" s="373"/>
      <c r="B1047" s="354"/>
      <c r="C1047" s="353"/>
      <c r="D1047" s="353"/>
      <c r="E1047" s="355"/>
      <c r="F1047" s="385"/>
      <c r="G1047" s="353"/>
      <c r="H1047" s="353"/>
      <c r="I1047" s="353"/>
      <c r="J1047" s="353"/>
      <c r="K1047" s="353"/>
      <c r="L1047" s="353"/>
      <c r="M1047" s="353"/>
      <c r="N1047" s="353"/>
      <c r="O1047" s="353"/>
      <c r="P1047" s="353"/>
      <c r="Q1047" s="353"/>
      <c r="R1047" s="353"/>
      <c r="S1047" s="353"/>
      <c r="T1047" s="353"/>
      <c r="U1047" s="353"/>
      <c r="V1047" s="353"/>
      <c r="W1047" s="353"/>
      <c r="X1047" s="353"/>
      <c r="Y1047" s="353"/>
      <c r="Z1047" s="353"/>
    </row>
    <row r="1048" spans="1:26" x14ac:dyDescent="0.35">
      <c r="A1048" s="373"/>
      <c r="B1048" s="354"/>
      <c r="C1048" s="353"/>
      <c r="D1048" s="353"/>
      <c r="E1048" s="355"/>
      <c r="F1048" s="385"/>
      <c r="G1048" s="353"/>
      <c r="H1048" s="353"/>
      <c r="I1048" s="353"/>
      <c r="J1048" s="353"/>
      <c r="K1048" s="353"/>
      <c r="L1048" s="353"/>
      <c r="M1048" s="353"/>
      <c r="N1048" s="353"/>
      <c r="O1048" s="353"/>
      <c r="P1048" s="353"/>
      <c r="Q1048" s="353"/>
      <c r="R1048" s="353"/>
      <c r="S1048" s="353"/>
      <c r="T1048" s="353"/>
      <c r="U1048" s="353"/>
      <c r="V1048" s="353"/>
      <c r="W1048" s="353"/>
      <c r="X1048" s="353"/>
      <c r="Y1048" s="353"/>
      <c r="Z1048" s="353"/>
    </row>
    <row r="1049" spans="1:26" x14ac:dyDescent="0.35">
      <c r="A1049" s="373"/>
      <c r="B1049" s="354"/>
      <c r="C1049" s="353"/>
      <c r="D1049" s="353"/>
      <c r="E1049" s="355"/>
      <c r="F1049" s="385"/>
      <c r="G1049" s="353"/>
      <c r="H1049" s="353"/>
      <c r="I1049" s="353"/>
      <c r="J1049" s="353"/>
      <c r="K1049" s="353"/>
      <c r="L1049" s="353"/>
      <c r="M1049" s="353"/>
      <c r="N1049" s="353"/>
      <c r="O1049" s="353"/>
      <c r="P1049" s="353"/>
      <c r="Q1049" s="353"/>
      <c r="R1049" s="353"/>
      <c r="S1049" s="353"/>
      <c r="T1049" s="353"/>
      <c r="U1049" s="353"/>
      <c r="V1049" s="353"/>
      <c r="W1049" s="353"/>
      <c r="X1049" s="353"/>
      <c r="Y1049" s="353"/>
      <c r="Z1049" s="353"/>
    </row>
    <row r="1050" spans="1:26" x14ac:dyDescent="0.35">
      <c r="A1050" s="373"/>
      <c r="B1050" s="354"/>
      <c r="C1050" s="353"/>
      <c r="D1050" s="353"/>
      <c r="E1050" s="355"/>
      <c r="F1050" s="385"/>
      <c r="G1050" s="353"/>
      <c r="H1050" s="353"/>
      <c r="I1050" s="353"/>
      <c r="J1050" s="353"/>
      <c r="K1050" s="353"/>
      <c r="L1050" s="353"/>
      <c r="M1050" s="353"/>
      <c r="N1050" s="353"/>
      <c r="O1050" s="353"/>
      <c r="P1050" s="353"/>
      <c r="Q1050" s="353"/>
      <c r="R1050" s="353"/>
      <c r="S1050" s="353"/>
      <c r="T1050" s="353"/>
      <c r="U1050" s="353"/>
      <c r="V1050" s="353"/>
      <c r="W1050" s="353"/>
      <c r="X1050" s="353"/>
      <c r="Y1050" s="353"/>
      <c r="Z1050" s="353"/>
    </row>
    <row r="1051" spans="1:26" x14ac:dyDescent="0.35">
      <c r="A1051" s="373"/>
      <c r="B1051" s="354"/>
      <c r="C1051" s="353"/>
      <c r="D1051" s="353"/>
      <c r="E1051" s="355"/>
      <c r="F1051" s="385"/>
      <c r="G1051" s="353"/>
      <c r="H1051" s="353"/>
      <c r="I1051" s="353"/>
      <c r="J1051" s="353"/>
      <c r="K1051" s="353"/>
      <c r="L1051" s="353"/>
      <c r="M1051" s="353"/>
      <c r="N1051" s="353"/>
      <c r="O1051" s="353"/>
      <c r="P1051" s="353"/>
      <c r="Q1051" s="353"/>
      <c r="R1051" s="353"/>
      <c r="S1051" s="353"/>
      <c r="T1051" s="353"/>
      <c r="U1051" s="353"/>
      <c r="V1051" s="353"/>
      <c r="W1051" s="353"/>
      <c r="X1051" s="353"/>
      <c r="Y1051" s="353"/>
      <c r="Z1051" s="353"/>
    </row>
    <row r="1052" spans="1:26" x14ac:dyDescent="0.35">
      <c r="A1052" s="373"/>
      <c r="B1052" s="354"/>
      <c r="C1052" s="353"/>
      <c r="D1052" s="353"/>
      <c r="E1052" s="355"/>
      <c r="F1052" s="385"/>
      <c r="G1052" s="353"/>
      <c r="H1052" s="353"/>
      <c r="I1052" s="353"/>
      <c r="J1052" s="353"/>
      <c r="K1052" s="353"/>
      <c r="L1052" s="353"/>
      <c r="M1052" s="353"/>
      <c r="N1052" s="353"/>
      <c r="O1052" s="353"/>
      <c r="P1052" s="353"/>
      <c r="Q1052" s="353"/>
      <c r="R1052" s="353"/>
      <c r="S1052" s="353"/>
      <c r="T1052" s="353"/>
      <c r="U1052" s="353"/>
      <c r="V1052" s="353"/>
      <c r="W1052" s="353"/>
      <c r="X1052" s="353"/>
      <c r="Y1052" s="353"/>
      <c r="Z1052" s="353"/>
    </row>
    <row r="1053" spans="1:26" x14ac:dyDescent="0.35">
      <c r="A1053" s="373"/>
      <c r="B1053" s="354"/>
      <c r="C1053" s="353"/>
      <c r="D1053" s="353"/>
      <c r="E1053" s="355"/>
      <c r="F1053" s="385"/>
      <c r="G1053" s="353"/>
      <c r="H1053" s="353"/>
      <c r="I1053" s="353"/>
      <c r="J1053" s="353"/>
      <c r="K1053" s="353"/>
      <c r="L1053" s="353"/>
      <c r="M1053" s="353"/>
      <c r="N1053" s="353"/>
      <c r="O1053" s="353"/>
      <c r="P1053" s="353"/>
      <c r="Q1053" s="353"/>
      <c r="R1053" s="353"/>
      <c r="S1053" s="353"/>
      <c r="T1053" s="353"/>
      <c r="U1053" s="353"/>
      <c r="V1053" s="353"/>
      <c r="W1053" s="353"/>
      <c r="X1053" s="353"/>
      <c r="Y1053" s="353"/>
      <c r="Z1053" s="353"/>
    </row>
    <row r="1054" spans="1:26" x14ac:dyDescent="0.35">
      <c r="A1054" s="373"/>
      <c r="B1054" s="354"/>
      <c r="C1054" s="353"/>
      <c r="D1054" s="353"/>
      <c r="E1054" s="355"/>
      <c r="F1054" s="385"/>
      <c r="G1054" s="353"/>
      <c r="H1054" s="353"/>
      <c r="I1054" s="353"/>
      <c r="J1054" s="353"/>
      <c r="K1054" s="353"/>
      <c r="L1054" s="353"/>
      <c r="M1054" s="353"/>
      <c r="N1054" s="353"/>
      <c r="O1054" s="353"/>
      <c r="P1054" s="353"/>
      <c r="Q1054" s="353"/>
      <c r="R1054" s="353"/>
      <c r="S1054" s="353"/>
      <c r="T1054" s="353"/>
      <c r="U1054" s="353"/>
      <c r="V1054" s="353"/>
      <c r="W1054" s="353"/>
      <c r="X1054" s="353"/>
      <c r="Y1054" s="353"/>
      <c r="Z1054" s="353"/>
    </row>
    <row r="1055" spans="1:26" x14ac:dyDescent="0.35">
      <c r="A1055" s="373"/>
      <c r="B1055" s="354"/>
      <c r="C1055" s="353"/>
      <c r="D1055" s="353"/>
      <c r="E1055" s="355"/>
      <c r="F1055" s="385"/>
      <c r="G1055" s="353"/>
      <c r="H1055" s="353"/>
      <c r="I1055" s="353"/>
      <c r="J1055" s="353"/>
      <c r="K1055" s="353"/>
      <c r="L1055" s="353"/>
      <c r="M1055" s="353"/>
      <c r="N1055" s="353"/>
      <c r="O1055" s="353"/>
      <c r="P1055" s="353"/>
      <c r="Q1055" s="353"/>
      <c r="R1055" s="353"/>
      <c r="S1055" s="353"/>
      <c r="T1055" s="353"/>
      <c r="U1055" s="353"/>
      <c r="V1055" s="353"/>
      <c r="W1055" s="353"/>
      <c r="X1055" s="353"/>
      <c r="Y1055" s="353"/>
      <c r="Z1055" s="353"/>
    </row>
    <row r="1056" spans="1:26" x14ac:dyDescent="0.35">
      <c r="A1056" s="373"/>
      <c r="B1056" s="354"/>
      <c r="C1056" s="353"/>
      <c r="D1056" s="353"/>
      <c r="E1056" s="355"/>
      <c r="F1056" s="385"/>
      <c r="G1056" s="353"/>
      <c r="H1056" s="353"/>
      <c r="I1056" s="353"/>
      <c r="J1056" s="353"/>
      <c r="K1056" s="353"/>
      <c r="L1056" s="353"/>
      <c r="M1056" s="353"/>
      <c r="N1056" s="353"/>
      <c r="O1056" s="353"/>
      <c r="P1056" s="353"/>
      <c r="Q1056" s="353"/>
      <c r="R1056" s="353"/>
      <c r="S1056" s="353"/>
      <c r="T1056" s="353"/>
      <c r="U1056" s="353"/>
      <c r="V1056" s="353"/>
      <c r="W1056" s="353"/>
      <c r="X1056" s="353"/>
      <c r="Y1056" s="353"/>
      <c r="Z1056" s="353"/>
    </row>
    <row r="1057" spans="1:26" x14ac:dyDescent="0.35">
      <c r="A1057" s="373"/>
      <c r="B1057" s="354"/>
      <c r="C1057" s="353"/>
      <c r="D1057" s="353"/>
      <c r="E1057" s="355"/>
      <c r="F1057" s="385"/>
      <c r="G1057" s="353"/>
      <c r="H1057" s="353"/>
      <c r="I1057" s="353"/>
      <c r="J1057" s="353"/>
      <c r="K1057" s="353"/>
      <c r="L1057" s="353"/>
      <c r="M1057" s="353"/>
      <c r="N1057" s="353"/>
      <c r="O1057" s="353"/>
      <c r="P1057" s="353"/>
      <c r="Q1057" s="353"/>
      <c r="R1057" s="353"/>
      <c r="S1057" s="353"/>
      <c r="T1057" s="353"/>
      <c r="U1057" s="353"/>
      <c r="V1057" s="353"/>
      <c r="W1057" s="353"/>
      <c r="X1057" s="353"/>
      <c r="Y1057" s="353"/>
      <c r="Z1057" s="353"/>
    </row>
    <row r="1058" spans="1:26" x14ac:dyDescent="0.35">
      <c r="A1058" s="373"/>
      <c r="B1058" s="354"/>
      <c r="C1058" s="353"/>
      <c r="D1058" s="353"/>
      <c r="E1058" s="355"/>
      <c r="F1058" s="385"/>
      <c r="G1058" s="353"/>
      <c r="H1058" s="353"/>
      <c r="I1058" s="353"/>
      <c r="J1058" s="353"/>
      <c r="K1058" s="353"/>
      <c r="L1058" s="353"/>
      <c r="M1058" s="353"/>
      <c r="N1058" s="353"/>
      <c r="O1058" s="353"/>
      <c r="P1058" s="353"/>
      <c r="Q1058" s="353"/>
      <c r="R1058" s="353"/>
      <c r="S1058" s="353"/>
      <c r="T1058" s="353"/>
      <c r="U1058" s="353"/>
      <c r="V1058" s="353"/>
      <c r="W1058" s="353"/>
      <c r="X1058" s="353"/>
      <c r="Y1058" s="353"/>
      <c r="Z1058" s="353"/>
    </row>
    <row r="1059" spans="1:26" x14ac:dyDescent="0.35">
      <c r="A1059" s="373"/>
      <c r="B1059" s="354"/>
      <c r="C1059" s="353"/>
      <c r="D1059" s="353"/>
      <c r="E1059" s="355"/>
      <c r="F1059" s="385"/>
      <c r="G1059" s="353"/>
      <c r="H1059" s="353"/>
      <c r="I1059" s="353"/>
      <c r="J1059" s="353"/>
      <c r="K1059" s="353"/>
      <c r="L1059" s="353"/>
      <c r="M1059" s="353"/>
      <c r="N1059" s="353"/>
      <c r="O1059" s="353"/>
      <c r="P1059" s="353"/>
      <c r="Q1059" s="353"/>
      <c r="R1059" s="353"/>
      <c r="S1059" s="353"/>
      <c r="T1059" s="353"/>
      <c r="U1059" s="353"/>
      <c r="V1059" s="353"/>
      <c r="W1059" s="353"/>
      <c r="X1059" s="353"/>
      <c r="Y1059" s="353"/>
      <c r="Z1059" s="353"/>
    </row>
    <row r="1060" spans="1:26" x14ac:dyDescent="0.35">
      <c r="A1060" s="373"/>
      <c r="B1060" s="354"/>
      <c r="C1060" s="353"/>
      <c r="D1060" s="353"/>
      <c r="E1060" s="355"/>
      <c r="F1060" s="385"/>
      <c r="G1060" s="353"/>
      <c r="H1060" s="353"/>
      <c r="I1060" s="353"/>
      <c r="J1060" s="353"/>
      <c r="K1060" s="353"/>
      <c r="L1060" s="353"/>
      <c r="M1060" s="353"/>
      <c r="N1060" s="353"/>
      <c r="O1060" s="353"/>
      <c r="P1060" s="353"/>
      <c r="Q1060" s="353"/>
      <c r="R1060" s="353"/>
      <c r="S1060" s="353"/>
      <c r="T1060" s="353"/>
      <c r="U1060" s="353"/>
      <c r="V1060" s="353"/>
      <c r="W1060" s="353"/>
      <c r="X1060" s="353"/>
      <c r="Y1060" s="353"/>
      <c r="Z1060" s="353"/>
    </row>
    <row r="1061" spans="1:26" x14ac:dyDescent="0.35">
      <c r="A1061" s="373"/>
      <c r="B1061" s="354"/>
      <c r="C1061" s="353"/>
      <c r="D1061" s="353"/>
      <c r="E1061" s="355"/>
      <c r="F1061" s="385"/>
      <c r="G1061" s="353"/>
      <c r="H1061" s="353"/>
      <c r="I1061" s="353"/>
      <c r="J1061" s="353"/>
      <c r="K1061" s="353"/>
      <c r="L1061" s="353"/>
      <c r="M1061" s="353"/>
      <c r="N1061" s="353"/>
      <c r="O1061" s="353"/>
      <c r="P1061" s="353"/>
      <c r="Q1061" s="353"/>
      <c r="R1061" s="353"/>
      <c r="S1061" s="353"/>
      <c r="T1061" s="353"/>
      <c r="U1061" s="353"/>
      <c r="V1061" s="353"/>
      <c r="W1061" s="353"/>
      <c r="X1061" s="353"/>
      <c r="Y1061" s="353"/>
      <c r="Z1061" s="353"/>
    </row>
    <row r="1062" spans="1:26" x14ac:dyDescent="0.35">
      <c r="A1062" s="373"/>
      <c r="B1062" s="354"/>
      <c r="C1062" s="353"/>
      <c r="D1062" s="353"/>
      <c r="E1062" s="355"/>
      <c r="F1062" s="385"/>
      <c r="G1062" s="353"/>
      <c r="H1062" s="353"/>
      <c r="I1062" s="353"/>
      <c r="J1062" s="353"/>
      <c r="K1062" s="353"/>
      <c r="L1062" s="353"/>
      <c r="M1062" s="353"/>
      <c r="N1062" s="353"/>
      <c r="O1062" s="353"/>
      <c r="P1062" s="353"/>
      <c r="Q1062" s="353"/>
      <c r="R1062" s="353"/>
      <c r="S1062" s="353"/>
      <c r="T1062" s="353"/>
      <c r="U1062" s="353"/>
      <c r="V1062" s="353"/>
      <c r="W1062" s="353"/>
      <c r="X1062" s="353"/>
      <c r="Y1062" s="353"/>
      <c r="Z1062" s="353"/>
    </row>
    <row r="1063" spans="1:26" x14ac:dyDescent="0.35">
      <c r="A1063" s="373"/>
      <c r="B1063" s="354"/>
      <c r="C1063" s="353"/>
      <c r="D1063" s="353"/>
      <c r="E1063" s="355"/>
      <c r="F1063" s="385"/>
      <c r="G1063" s="353"/>
      <c r="H1063" s="353"/>
      <c r="I1063" s="353"/>
      <c r="J1063" s="353"/>
      <c r="K1063" s="353"/>
      <c r="L1063" s="353"/>
      <c r="M1063" s="353"/>
      <c r="N1063" s="353"/>
      <c r="O1063" s="353"/>
      <c r="P1063" s="353"/>
      <c r="Q1063" s="353"/>
      <c r="R1063" s="353"/>
      <c r="S1063" s="353"/>
      <c r="T1063" s="353"/>
      <c r="U1063" s="353"/>
      <c r="V1063" s="353"/>
      <c r="W1063" s="353"/>
      <c r="X1063" s="353"/>
      <c r="Y1063" s="353"/>
      <c r="Z1063" s="353"/>
    </row>
    <row r="1064" spans="1:26" x14ac:dyDescent="0.35">
      <c r="A1064" s="373"/>
      <c r="B1064" s="354"/>
      <c r="C1064" s="353"/>
      <c r="D1064" s="353"/>
      <c r="E1064" s="355"/>
      <c r="F1064" s="385"/>
      <c r="G1064" s="353"/>
      <c r="H1064" s="353"/>
      <c r="I1064" s="353"/>
      <c r="J1064" s="353"/>
      <c r="K1064" s="353"/>
      <c r="L1064" s="353"/>
      <c r="M1064" s="353"/>
      <c r="N1064" s="353"/>
      <c r="O1064" s="353"/>
      <c r="P1064" s="353"/>
      <c r="Q1064" s="353"/>
      <c r="R1064" s="353"/>
      <c r="S1064" s="353"/>
      <c r="T1064" s="353"/>
      <c r="U1064" s="353"/>
      <c r="V1064" s="353"/>
      <c r="W1064" s="353"/>
      <c r="X1064" s="353"/>
      <c r="Y1064" s="353"/>
      <c r="Z1064" s="353"/>
    </row>
    <row r="1065" spans="1:26" x14ac:dyDescent="0.35">
      <c r="A1065" s="373"/>
      <c r="B1065" s="354"/>
      <c r="C1065" s="353"/>
      <c r="D1065" s="353"/>
      <c r="E1065" s="355"/>
      <c r="F1065" s="385"/>
      <c r="G1065" s="353"/>
      <c r="H1065" s="353"/>
      <c r="I1065" s="353"/>
      <c r="J1065" s="353"/>
      <c r="K1065" s="353"/>
      <c r="L1065" s="353"/>
      <c r="M1065" s="353"/>
      <c r="N1065" s="353"/>
      <c r="O1065" s="353"/>
      <c r="P1065" s="353"/>
      <c r="Q1065" s="353"/>
      <c r="R1065" s="353"/>
      <c r="S1065" s="353"/>
      <c r="T1065" s="353"/>
      <c r="U1065" s="353"/>
      <c r="V1065" s="353"/>
      <c r="W1065" s="353"/>
      <c r="X1065" s="353"/>
      <c r="Y1065" s="353"/>
      <c r="Z1065" s="353"/>
    </row>
    <row r="1066" spans="1:26" x14ac:dyDescent="0.35">
      <c r="A1066" s="373"/>
      <c r="B1066" s="354"/>
      <c r="C1066" s="353"/>
      <c r="D1066" s="353"/>
      <c r="E1066" s="355"/>
      <c r="F1066" s="385"/>
      <c r="G1066" s="353"/>
      <c r="H1066" s="353"/>
      <c r="I1066" s="353"/>
      <c r="J1066" s="353"/>
      <c r="K1066" s="353"/>
      <c r="L1066" s="353"/>
      <c r="M1066" s="353"/>
      <c r="N1066" s="353"/>
      <c r="O1066" s="353"/>
      <c r="P1066" s="353"/>
      <c r="Q1066" s="353"/>
      <c r="R1066" s="353"/>
      <c r="S1066" s="353"/>
      <c r="T1066" s="353"/>
      <c r="U1066" s="353"/>
      <c r="V1066" s="353"/>
      <c r="W1066" s="353"/>
      <c r="X1066" s="353"/>
      <c r="Y1066" s="353"/>
      <c r="Z1066" s="353"/>
    </row>
    <row r="1067" spans="1:26" x14ac:dyDescent="0.35">
      <c r="A1067" s="373"/>
      <c r="B1067" s="354"/>
      <c r="C1067" s="353"/>
      <c r="D1067" s="353"/>
      <c r="E1067" s="355"/>
      <c r="F1067" s="385"/>
      <c r="G1067" s="353"/>
      <c r="H1067" s="353"/>
      <c r="I1067" s="353"/>
      <c r="J1067" s="353"/>
      <c r="K1067" s="353"/>
      <c r="L1067" s="353"/>
      <c r="M1067" s="353"/>
      <c r="N1067" s="353"/>
      <c r="O1067" s="353"/>
      <c r="P1067" s="353"/>
      <c r="Q1067" s="353"/>
      <c r="R1067" s="353"/>
      <c r="S1067" s="353"/>
      <c r="T1067" s="353"/>
      <c r="U1067" s="353"/>
      <c r="V1067" s="353"/>
      <c r="W1067" s="353"/>
      <c r="X1067" s="353"/>
      <c r="Y1067" s="353"/>
      <c r="Z1067" s="353"/>
    </row>
    <row r="1068" spans="1:26" x14ac:dyDescent="0.35">
      <c r="A1068" s="373"/>
      <c r="B1068" s="354"/>
      <c r="C1068" s="353"/>
      <c r="D1068" s="353"/>
      <c r="E1068" s="355"/>
      <c r="F1068" s="385"/>
      <c r="G1068" s="353"/>
      <c r="H1068" s="353"/>
      <c r="I1068" s="353"/>
      <c r="J1068" s="353"/>
      <c r="K1068" s="353"/>
      <c r="L1068" s="353"/>
      <c r="M1068" s="353"/>
      <c r="N1068" s="353"/>
      <c r="O1068" s="353"/>
      <c r="P1068" s="353"/>
      <c r="Q1068" s="353"/>
      <c r="R1068" s="353"/>
      <c r="S1068" s="353"/>
      <c r="T1068" s="353"/>
      <c r="U1068" s="353"/>
      <c r="V1068" s="353"/>
      <c r="W1068" s="353"/>
      <c r="X1068" s="353"/>
      <c r="Y1068" s="353"/>
      <c r="Z1068" s="353"/>
    </row>
    <row r="1069" spans="1:26" x14ac:dyDescent="0.35">
      <c r="A1069" s="373"/>
      <c r="B1069" s="354"/>
      <c r="C1069" s="353"/>
      <c r="D1069" s="353"/>
      <c r="E1069" s="355"/>
      <c r="F1069" s="385"/>
      <c r="G1069" s="353"/>
      <c r="H1069" s="353"/>
      <c r="I1069" s="353"/>
      <c r="J1069" s="353"/>
      <c r="K1069" s="353"/>
      <c r="L1069" s="353"/>
      <c r="M1069" s="353"/>
      <c r="N1069" s="353"/>
      <c r="O1069" s="353"/>
      <c r="P1069" s="353"/>
      <c r="Q1069" s="353"/>
      <c r="R1069" s="353"/>
      <c r="S1069" s="353"/>
      <c r="T1069" s="353"/>
      <c r="U1069" s="353"/>
      <c r="V1069" s="353"/>
      <c r="W1069" s="353"/>
      <c r="X1069" s="353"/>
      <c r="Y1069" s="353"/>
      <c r="Z1069" s="353"/>
    </row>
    <row r="1070" spans="1:26" x14ac:dyDescent="0.35">
      <c r="A1070" s="373"/>
      <c r="B1070" s="354"/>
      <c r="C1070" s="353"/>
      <c r="D1070" s="353"/>
      <c r="E1070" s="355"/>
      <c r="F1070" s="385"/>
      <c r="G1070" s="353"/>
      <c r="H1070" s="353"/>
      <c r="I1070" s="353"/>
      <c r="J1070" s="353"/>
      <c r="K1070" s="353"/>
      <c r="L1070" s="353"/>
      <c r="M1070" s="353"/>
      <c r="N1070" s="353"/>
      <c r="O1070" s="353"/>
      <c r="P1070" s="353"/>
      <c r="Q1070" s="353"/>
      <c r="R1070" s="353"/>
      <c r="S1070" s="353"/>
      <c r="T1070" s="353"/>
      <c r="U1070" s="353"/>
      <c r="V1070" s="353"/>
      <c r="W1070" s="353"/>
      <c r="X1070" s="353"/>
      <c r="Y1070" s="353"/>
      <c r="Z1070" s="353"/>
    </row>
    <row r="1071" spans="1:26" x14ac:dyDescent="0.35">
      <c r="A1071" s="373"/>
      <c r="B1071" s="354"/>
      <c r="C1071" s="353"/>
      <c r="D1071" s="353"/>
      <c r="E1071" s="355"/>
      <c r="F1071" s="385"/>
      <c r="G1071" s="353"/>
      <c r="H1071" s="353"/>
      <c r="I1071" s="353"/>
      <c r="J1071" s="353"/>
      <c r="K1071" s="353"/>
      <c r="L1071" s="353"/>
      <c r="M1071" s="353"/>
      <c r="N1071" s="353"/>
      <c r="O1071" s="353"/>
      <c r="P1071" s="353"/>
      <c r="Q1071" s="353"/>
      <c r="R1071" s="353"/>
      <c r="S1071" s="353"/>
      <c r="T1071" s="353"/>
      <c r="U1071" s="353"/>
      <c r="V1071" s="353"/>
      <c r="W1071" s="353"/>
      <c r="X1071" s="353"/>
      <c r="Y1071" s="353"/>
      <c r="Z1071" s="353"/>
    </row>
    <row r="1072" spans="1:26" x14ac:dyDescent="0.35">
      <c r="A1072" s="373"/>
      <c r="B1072" s="354"/>
      <c r="C1072" s="353"/>
      <c r="D1072" s="353"/>
      <c r="E1072" s="355"/>
      <c r="F1072" s="385"/>
      <c r="G1072" s="353"/>
      <c r="H1072" s="353"/>
      <c r="I1072" s="353"/>
      <c r="J1072" s="353"/>
      <c r="K1072" s="353"/>
      <c r="L1072" s="353"/>
      <c r="M1072" s="353"/>
      <c r="N1072" s="353"/>
      <c r="O1072" s="353"/>
      <c r="P1072" s="353"/>
      <c r="Q1072" s="353"/>
      <c r="R1072" s="353"/>
      <c r="S1072" s="353"/>
      <c r="T1072" s="353"/>
      <c r="U1072" s="353"/>
      <c r="V1072" s="353"/>
      <c r="W1072" s="353"/>
      <c r="X1072" s="353"/>
      <c r="Y1072" s="353"/>
      <c r="Z1072" s="353"/>
    </row>
    <row r="1073" spans="1:26" x14ac:dyDescent="0.35">
      <c r="A1073" s="373"/>
      <c r="B1073" s="354"/>
      <c r="C1073" s="353"/>
      <c r="D1073" s="353"/>
      <c r="E1073" s="355"/>
      <c r="F1073" s="385"/>
      <c r="G1073" s="353"/>
      <c r="H1073" s="353"/>
      <c r="I1073" s="353"/>
      <c r="J1073" s="353"/>
      <c r="K1073" s="353"/>
      <c r="L1073" s="353"/>
      <c r="M1073" s="353"/>
      <c r="N1073" s="353"/>
      <c r="O1073" s="353"/>
      <c r="P1073" s="353"/>
      <c r="Q1073" s="353"/>
      <c r="R1073" s="353"/>
      <c r="S1073" s="353"/>
      <c r="T1073" s="353"/>
      <c r="U1073" s="353"/>
      <c r="V1073" s="353"/>
      <c r="W1073" s="353"/>
      <c r="X1073" s="353"/>
      <c r="Y1073" s="353"/>
      <c r="Z1073" s="353"/>
    </row>
    <row r="1074" spans="1:26" x14ac:dyDescent="0.35">
      <c r="A1074" s="373"/>
      <c r="B1074" s="354"/>
      <c r="C1074" s="353"/>
      <c r="D1074" s="353"/>
      <c r="E1074" s="355"/>
      <c r="F1074" s="385"/>
      <c r="G1074" s="353"/>
      <c r="H1074" s="353"/>
      <c r="I1074" s="353"/>
      <c r="J1074" s="353"/>
      <c r="K1074" s="353"/>
      <c r="L1074" s="353"/>
      <c r="M1074" s="353"/>
      <c r="N1074" s="353"/>
      <c r="O1074" s="353"/>
      <c r="P1074" s="353"/>
      <c r="Q1074" s="353"/>
      <c r="R1074" s="353"/>
      <c r="S1074" s="353"/>
      <c r="T1074" s="353"/>
      <c r="U1074" s="353"/>
      <c r="V1074" s="353"/>
      <c r="W1074" s="353"/>
      <c r="X1074" s="353"/>
      <c r="Y1074" s="353"/>
      <c r="Z1074" s="353"/>
    </row>
    <row r="1075" spans="1:26" x14ac:dyDescent="0.35">
      <c r="A1075" s="373"/>
      <c r="B1075" s="354"/>
      <c r="C1075" s="353"/>
      <c r="D1075" s="353"/>
      <c r="E1075" s="355"/>
      <c r="F1075" s="385"/>
      <c r="G1075" s="353"/>
      <c r="H1075" s="353"/>
      <c r="I1075" s="353"/>
      <c r="J1075" s="353"/>
      <c r="K1075" s="353"/>
      <c r="L1075" s="353"/>
      <c r="M1075" s="353"/>
      <c r="N1075" s="353"/>
      <c r="O1075" s="353"/>
      <c r="P1075" s="353"/>
      <c r="Q1075" s="353"/>
      <c r="R1075" s="353"/>
      <c r="S1075" s="353"/>
      <c r="T1075" s="353"/>
      <c r="U1075" s="353"/>
      <c r="V1075" s="353"/>
      <c r="W1075" s="353"/>
      <c r="X1075" s="353"/>
      <c r="Y1075" s="353"/>
      <c r="Z1075" s="353"/>
    </row>
    <row r="1076" spans="1:26" x14ac:dyDescent="0.35">
      <c r="A1076" s="373"/>
      <c r="B1076" s="354"/>
      <c r="C1076" s="353"/>
      <c r="D1076" s="353"/>
      <c r="E1076" s="355"/>
      <c r="F1076" s="385"/>
      <c r="G1076" s="353"/>
      <c r="H1076" s="353"/>
      <c r="I1076" s="353"/>
      <c r="J1076" s="353"/>
      <c r="K1076" s="353"/>
      <c r="L1076" s="353"/>
      <c r="M1076" s="353"/>
      <c r="N1076" s="353"/>
      <c r="O1076" s="353"/>
      <c r="P1076" s="353"/>
      <c r="Q1076" s="353"/>
      <c r="R1076" s="353"/>
      <c r="S1076" s="353"/>
      <c r="T1076" s="353"/>
      <c r="U1076" s="353"/>
      <c r="V1076" s="353"/>
      <c r="W1076" s="353"/>
      <c r="X1076" s="353"/>
      <c r="Y1076" s="353"/>
      <c r="Z1076" s="353"/>
    </row>
    <row r="1077" spans="1:26" x14ac:dyDescent="0.35">
      <c r="A1077" s="373"/>
      <c r="B1077" s="354"/>
      <c r="C1077" s="353"/>
      <c r="D1077" s="353"/>
      <c r="E1077" s="355"/>
      <c r="F1077" s="385"/>
      <c r="G1077" s="353"/>
      <c r="H1077" s="353"/>
      <c r="I1077" s="353"/>
      <c r="J1077" s="353"/>
      <c r="K1077" s="353"/>
      <c r="L1077" s="353"/>
      <c r="M1077" s="353"/>
      <c r="N1077" s="353"/>
      <c r="O1077" s="353"/>
      <c r="P1077" s="353"/>
      <c r="Q1077" s="353"/>
      <c r="R1077" s="353"/>
      <c r="S1077" s="353"/>
      <c r="T1077" s="353"/>
      <c r="U1077" s="353"/>
      <c r="V1077" s="353"/>
      <c r="W1077" s="353"/>
      <c r="X1077" s="353"/>
      <c r="Y1077" s="353"/>
      <c r="Z1077" s="353"/>
    </row>
    <row r="1078" spans="1:26" x14ac:dyDescent="0.35">
      <c r="A1078" s="373"/>
      <c r="B1078" s="354"/>
      <c r="C1078" s="353"/>
      <c r="D1078" s="353"/>
      <c r="E1078" s="355"/>
      <c r="F1078" s="385"/>
      <c r="G1078" s="353"/>
      <c r="H1078" s="353"/>
      <c r="I1078" s="353"/>
      <c r="J1078" s="353"/>
      <c r="K1078" s="353"/>
      <c r="L1078" s="353"/>
      <c r="M1078" s="353"/>
      <c r="N1078" s="353"/>
      <c r="O1078" s="353"/>
      <c r="P1078" s="353"/>
      <c r="Q1078" s="353"/>
      <c r="R1078" s="353"/>
      <c r="S1078" s="353"/>
      <c r="T1078" s="353"/>
      <c r="U1078" s="353"/>
      <c r="V1078" s="353"/>
      <c r="W1078" s="353"/>
      <c r="X1078" s="353"/>
      <c r="Y1078" s="353"/>
      <c r="Z1078" s="353"/>
    </row>
    <row r="1079" spans="1:26" x14ac:dyDescent="0.35">
      <c r="A1079" s="373"/>
      <c r="B1079" s="354"/>
      <c r="C1079" s="353"/>
      <c r="D1079" s="353"/>
      <c r="E1079" s="355"/>
      <c r="F1079" s="385"/>
      <c r="G1079" s="353"/>
      <c r="H1079" s="353"/>
      <c r="I1079" s="353"/>
      <c r="J1079" s="353"/>
      <c r="K1079" s="353"/>
      <c r="L1079" s="353"/>
      <c r="M1079" s="353"/>
      <c r="N1079" s="353"/>
      <c r="O1079" s="353"/>
      <c r="P1079" s="353"/>
      <c r="Q1079" s="353"/>
      <c r="R1079" s="353"/>
      <c r="S1079" s="353"/>
      <c r="T1079" s="353"/>
      <c r="U1079" s="353"/>
      <c r="V1079" s="353"/>
      <c r="W1079" s="353"/>
      <c r="X1079" s="353"/>
      <c r="Y1079" s="353"/>
      <c r="Z1079" s="353"/>
    </row>
    <row r="1080" spans="1:26" x14ac:dyDescent="0.35">
      <c r="A1080" s="373"/>
      <c r="B1080" s="354"/>
      <c r="C1080" s="353"/>
      <c r="D1080" s="353"/>
      <c r="E1080" s="355"/>
      <c r="F1080" s="385"/>
      <c r="G1080" s="353"/>
      <c r="H1080" s="353"/>
      <c r="I1080" s="353"/>
      <c r="J1080" s="353"/>
      <c r="K1080" s="353"/>
      <c r="L1080" s="353"/>
      <c r="M1080" s="353"/>
      <c r="N1080" s="353"/>
      <c r="O1080" s="353"/>
      <c r="P1080" s="353"/>
      <c r="Q1080" s="353"/>
      <c r="R1080" s="353"/>
      <c r="S1080" s="353"/>
      <c r="T1080" s="353"/>
      <c r="U1080" s="353"/>
      <c r="V1080" s="353"/>
      <c r="W1080" s="353"/>
      <c r="X1080" s="353"/>
      <c r="Y1080" s="353"/>
      <c r="Z1080" s="353"/>
    </row>
    <row r="1081" spans="1:26" x14ac:dyDescent="0.35">
      <c r="A1081" s="373"/>
      <c r="B1081" s="354"/>
      <c r="C1081" s="353"/>
      <c r="D1081" s="353"/>
      <c r="E1081" s="355"/>
      <c r="F1081" s="385"/>
      <c r="G1081" s="353"/>
      <c r="H1081" s="353"/>
      <c r="I1081" s="353"/>
      <c r="J1081" s="353"/>
      <c r="K1081" s="353"/>
      <c r="L1081" s="353"/>
      <c r="M1081" s="353"/>
      <c r="N1081" s="353"/>
      <c r="O1081" s="353"/>
      <c r="P1081" s="353"/>
      <c r="Q1081" s="353"/>
      <c r="R1081" s="353"/>
      <c r="S1081" s="353"/>
      <c r="T1081" s="353"/>
      <c r="U1081" s="353"/>
      <c r="V1081" s="353"/>
      <c r="W1081" s="353"/>
      <c r="X1081" s="353"/>
      <c r="Y1081" s="353"/>
      <c r="Z1081" s="353"/>
    </row>
    <row r="1082" spans="1:26" x14ac:dyDescent="0.35">
      <c r="A1082" s="373"/>
      <c r="B1082" s="354"/>
      <c r="C1082" s="353"/>
      <c r="D1082" s="353"/>
      <c r="E1082" s="355"/>
      <c r="F1082" s="385"/>
      <c r="G1082" s="353"/>
      <c r="H1082" s="353"/>
      <c r="I1082" s="353"/>
      <c r="J1082" s="353"/>
      <c r="K1082" s="353"/>
      <c r="L1082" s="353"/>
      <c r="M1082" s="353"/>
      <c r="N1082" s="353"/>
      <c r="O1082" s="353"/>
      <c r="P1082" s="353"/>
      <c r="Q1082" s="353"/>
      <c r="R1082" s="353"/>
      <c r="S1082" s="353"/>
      <c r="T1082" s="353"/>
      <c r="U1082" s="353"/>
      <c r="V1082" s="353"/>
      <c r="W1082" s="353"/>
      <c r="X1082" s="353"/>
      <c r="Y1082" s="353"/>
      <c r="Z1082" s="353"/>
    </row>
    <row r="1083" spans="1:26" x14ac:dyDescent="0.35">
      <c r="A1083" s="373"/>
      <c r="B1083" s="354"/>
      <c r="C1083" s="353"/>
      <c r="D1083" s="353"/>
      <c r="E1083" s="355"/>
      <c r="F1083" s="385"/>
      <c r="G1083" s="353"/>
      <c r="H1083" s="353"/>
      <c r="I1083" s="353"/>
      <c r="J1083" s="353"/>
      <c r="K1083" s="353"/>
      <c r="L1083" s="353"/>
      <c r="M1083" s="353"/>
      <c r="N1083" s="353"/>
      <c r="O1083" s="353"/>
      <c r="P1083" s="353"/>
      <c r="Q1083" s="353"/>
      <c r="R1083" s="353"/>
      <c r="S1083" s="353"/>
      <c r="T1083" s="353"/>
      <c r="U1083" s="353"/>
      <c r="V1083" s="353"/>
      <c r="W1083" s="353"/>
      <c r="X1083" s="353"/>
      <c r="Y1083" s="353"/>
      <c r="Z1083" s="353"/>
    </row>
    <row r="1084" spans="1:26" x14ac:dyDescent="0.35">
      <c r="A1084" s="373"/>
      <c r="B1084" s="354"/>
      <c r="C1084" s="353"/>
      <c r="D1084" s="353"/>
      <c r="E1084" s="355"/>
      <c r="F1084" s="385"/>
      <c r="G1084" s="353"/>
      <c r="H1084" s="353"/>
      <c r="I1084" s="353"/>
      <c r="J1084" s="353"/>
      <c r="K1084" s="353"/>
      <c r="L1084" s="353"/>
      <c r="M1084" s="353"/>
      <c r="N1084" s="353"/>
      <c r="O1084" s="353"/>
      <c r="P1084" s="353"/>
      <c r="Q1084" s="353"/>
      <c r="R1084" s="353"/>
      <c r="S1084" s="353"/>
      <c r="T1084" s="353"/>
      <c r="U1084" s="353"/>
      <c r="V1084" s="353"/>
      <c r="W1084" s="353"/>
      <c r="X1084" s="353"/>
      <c r="Y1084" s="353"/>
      <c r="Z1084" s="353"/>
    </row>
    <row r="1085" spans="1:26" x14ac:dyDescent="0.35">
      <c r="A1085" s="373"/>
      <c r="B1085" s="354"/>
      <c r="C1085" s="353"/>
      <c r="D1085" s="353"/>
      <c r="E1085" s="355"/>
      <c r="F1085" s="385"/>
      <c r="G1085" s="353"/>
      <c r="H1085" s="353"/>
      <c r="I1085" s="353"/>
      <c r="J1085" s="353"/>
      <c r="K1085" s="353"/>
      <c r="L1085" s="353"/>
      <c r="M1085" s="353"/>
      <c r="N1085" s="353"/>
      <c r="O1085" s="353"/>
      <c r="P1085" s="353"/>
      <c r="Q1085" s="353"/>
      <c r="R1085" s="353"/>
      <c r="S1085" s="353"/>
      <c r="T1085" s="353"/>
      <c r="U1085" s="353"/>
      <c r="V1085" s="353"/>
      <c r="W1085" s="353"/>
      <c r="X1085" s="353"/>
      <c r="Y1085" s="353"/>
      <c r="Z1085" s="353"/>
    </row>
    <row r="1086" spans="1:26" x14ac:dyDescent="0.35">
      <c r="A1086" s="373"/>
      <c r="B1086" s="354"/>
      <c r="C1086" s="353"/>
      <c r="D1086" s="353"/>
      <c r="E1086" s="355"/>
      <c r="F1086" s="385"/>
      <c r="G1086" s="353"/>
      <c r="H1086" s="353"/>
      <c r="I1086" s="353"/>
      <c r="J1086" s="353"/>
      <c r="K1086" s="353"/>
      <c r="L1086" s="353"/>
      <c r="M1086" s="353"/>
      <c r="N1086" s="353"/>
      <c r="O1086" s="353"/>
      <c r="P1086" s="353"/>
      <c r="Q1086" s="353"/>
      <c r="R1086" s="353"/>
      <c r="S1086" s="353"/>
      <c r="T1086" s="353"/>
      <c r="U1086" s="353"/>
      <c r="V1086" s="353"/>
      <c r="W1086" s="353"/>
      <c r="X1086" s="353"/>
      <c r="Y1086" s="353"/>
      <c r="Z1086" s="353"/>
    </row>
    <row r="1087" spans="1:26" x14ac:dyDescent="0.35">
      <c r="A1087" s="373"/>
      <c r="B1087" s="354"/>
      <c r="C1087" s="353"/>
      <c r="D1087" s="353"/>
      <c r="E1087" s="355"/>
      <c r="F1087" s="385"/>
      <c r="G1087" s="353"/>
      <c r="H1087" s="353"/>
      <c r="I1087" s="353"/>
      <c r="J1087" s="353"/>
      <c r="K1087" s="353"/>
      <c r="L1087" s="353"/>
      <c r="M1087" s="353"/>
      <c r="N1087" s="353"/>
      <c r="O1087" s="353"/>
      <c r="P1087" s="353"/>
      <c r="Q1087" s="353"/>
      <c r="R1087" s="353"/>
      <c r="S1087" s="353"/>
      <c r="T1087" s="353"/>
      <c r="U1087" s="353"/>
      <c r="V1087" s="353"/>
      <c r="W1087" s="353"/>
      <c r="X1087" s="353"/>
      <c r="Y1087" s="353"/>
      <c r="Z1087" s="353"/>
    </row>
    <row r="1088" spans="1:26" x14ac:dyDescent="0.35">
      <c r="A1088" s="373"/>
      <c r="B1088" s="354"/>
      <c r="C1088" s="353"/>
      <c r="D1088" s="353"/>
      <c r="E1088" s="355"/>
      <c r="F1088" s="385"/>
      <c r="G1088" s="353"/>
      <c r="H1088" s="353"/>
      <c r="I1088" s="353"/>
      <c r="J1088" s="353"/>
      <c r="K1088" s="353"/>
      <c r="L1088" s="353"/>
      <c r="M1088" s="353"/>
      <c r="N1088" s="353"/>
      <c r="O1088" s="353"/>
      <c r="P1088" s="353"/>
      <c r="Q1088" s="353"/>
      <c r="R1088" s="353"/>
      <c r="S1088" s="353"/>
      <c r="T1088" s="353"/>
      <c r="U1088" s="353"/>
      <c r="V1088" s="353"/>
      <c r="W1088" s="353"/>
      <c r="X1088" s="353"/>
      <c r="Y1088" s="353"/>
      <c r="Z1088" s="353"/>
    </row>
    <row r="1089" spans="1:26" x14ac:dyDescent="0.35">
      <c r="A1089" s="373"/>
      <c r="B1089" s="354"/>
      <c r="C1089" s="353"/>
      <c r="D1089" s="353"/>
      <c r="E1089" s="355"/>
      <c r="F1089" s="385"/>
      <c r="G1089" s="353"/>
      <c r="H1089" s="353"/>
      <c r="I1089" s="353"/>
      <c r="J1089" s="353"/>
      <c r="K1089" s="353"/>
      <c r="L1089" s="353"/>
      <c r="M1089" s="353"/>
      <c r="N1089" s="353"/>
      <c r="O1089" s="353"/>
      <c r="P1089" s="353"/>
      <c r="Q1089" s="353"/>
      <c r="R1089" s="353"/>
      <c r="S1089" s="353"/>
      <c r="T1089" s="353"/>
      <c r="U1089" s="353"/>
      <c r="V1089" s="353"/>
      <c r="W1089" s="353"/>
      <c r="X1089" s="353"/>
      <c r="Y1089" s="353"/>
      <c r="Z1089" s="353"/>
    </row>
    <row r="1090" spans="1:26" x14ac:dyDescent="0.35">
      <c r="A1090" s="373"/>
      <c r="B1090" s="354"/>
      <c r="C1090" s="353"/>
      <c r="D1090" s="353"/>
      <c r="E1090" s="355"/>
      <c r="F1090" s="385"/>
      <c r="G1090" s="353"/>
      <c r="H1090" s="353"/>
      <c r="I1090" s="353"/>
      <c r="J1090" s="353"/>
      <c r="K1090" s="353"/>
      <c r="L1090" s="353"/>
      <c r="M1090" s="353"/>
      <c r="N1090" s="353"/>
      <c r="O1090" s="353"/>
      <c r="P1090" s="353"/>
      <c r="Q1090" s="353"/>
      <c r="R1090" s="353"/>
      <c r="S1090" s="353"/>
      <c r="T1090" s="353"/>
      <c r="U1090" s="353"/>
      <c r="V1090" s="353"/>
      <c r="W1090" s="353"/>
      <c r="X1090" s="353"/>
      <c r="Y1090" s="353"/>
      <c r="Z1090" s="353"/>
    </row>
    <row r="1091" spans="1:26" x14ac:dyDescent="0.35">
      <c r="A1091" s="373"/>
      <c r="B1091" s="354"/>
      <c r="C1091" s="353"/>
      <c r="D1091" s="353"/>
      <c r="E1091" s="355"/>
      <c r="F1091" s="385"/>
      <c r="G1091" s="353"/>
      <c r="H1091" s="353"/>
      <c r="I1091" s="353"/>
      <c r="J1091" s="353"/>
      <c r="K1091" s="353"/>
      <c r="L1091" s="353"/>
      <c r="M1091" s="353"/>
      <c r="N1091" s="353"/>
      <c r="O1091" s="353"/>
      <c r="P1091" s="353"/>
      <c r="Q1091" s="353"/>
      <c r="R1091" s="353"/>
      <c r="S1091" s="353"/>
      <c r="T1091" s="353"/>
      <c r="U1091" s="353"/>
      <c r="V1091" s="353"/>
      <c r="W1091" s="353"/>
      <c r="X1091" s="353"/>
      <c r="Y1091" s="353"/>
      <c r="Z1091" s="353"/>
    </row>
    <row r="1092" spans="1:26" x14ac:dyDescent="0.35">
      <c r="A1092" s="373"/>
      <c r="B1092" s="354"/>
      <c r="C1092" s="353"/>
      <c r="D1092" s="353"/>
      <c r="E1092" s="355"/>
      <c r="F1092" s="385"/>
      <c r="G1092" s="353"/>
      <c r="H1092" s="353"/>
      <c r="I1092" s="353"/>
      <c r="J1092" s="353"/>
      <c r="K1092" s="353"/>
      <c r="L1092" s="353"/>
      <c r="M1092" s="353"/>
      <c r="N1092" s="353"/>
      <c r="O1092" s="353"/>
      <c r="P1092" s="353"/>
      <c r="Q1092" s="353"/>
      <c r="R1092" s="353"/>
      <c r="S1092" s="353"/>
      <c r="T1092" s="353"/>
      <c r="U1092" s="353"/>
      <c r="V1092" s="353"/>
      <c r="W1092" s="353"/>
      <c r="X1092" s="353"/>
      <c r="Y1092" s="353"/>
      <c r="Z1092" s="353"/>
    </row>
    <row r="1093" spans="1:26" x14ac:dyDescent="0.35">
      <c r="A1093" s="373"/>
      <c r="B1093" s="354"/>
      <c r="C1093" s="353"/>
      <c r="D1093" s="353"/>
      <c r="E1093" s="355"/>
      <c r="F1093" s="385"/>
      <c r="G1093" s="353"/>
      <c r="H1093" s="353"/>
      <c r="I1093" s="353"/>
      <c r="J1093" s="353"/>
      <c r="K1093" s="353"/>
      <c r="L1093" s="353"/>
      <c r="M1093" s="353"/>
      <c r="N1093" s="353"/>
      <c r="O1093" s="353"/>
      <c r="P1093" s="353"/>
      <c r="Q1093" s="353"/>
      <c r="R1093" s="353"/>
      <c r="S1093" s="353"/>
      <c r="T1093" s="353"/>
      <c r="U1093" s="353"/>
      <c r="V1093" s="353"/>
      <c r="W1093" s="353"/>
      <c r="X1093" s="353"/>
      <c r="Y1093" s="353"/>
      <c r="Z1093" s="353"/>
    </row>
    <row r="1094" spans="1:26" x14ac:dyDescent="0.35">
      <c r="A1094" s="373"/>
      <c r="B1094" s="354"/>
      <c r="C1094" s="353"/>
      <c r="D1094" s="353"/>
      <c r="E1094" s="355"/>
      <c r="F1094" s="385"/>
      <c r="G1094" s="353"/>
      <c r="H1094" s="353"/>
      <c r="I1094" s="353"/>
      <c r="J1094" s="353"/>
      <c r="K1094" s="353"/>
      <c r="L1094" s="353"/>
      <c r="M1094" s="353"/>
      <c r="N1094" s="353"/>
      <c r="O1094" s="353"/>
      <c r="P1094" s="353"/>
      <c r="Q1094" s="353"/>
      <c r="R1094" s="353"/>
      <c r="S1094" s="353"/>
      <c r="T1094" s="353"/>
      <c r="U1094" s="353"/>
      <c r="V1094" s="353"/>
      <c r="W1094" s="353"/>
      <c r="X1094" s="353"/>
      <c r="Y1094" s="353"/>
      <c r="Z1094" s="353"/>
    </row>
    <row r="1095" spans="1:26" x14ac:dyDescent="0.35">
      <c r="A1095" s="373"/>
      <c r="B1095" s="354"/>
      <c r="C1095" s="353"/>
      <c r="D1095" s="353"/>
      <c r="E1095" s="355"/>
      <c r="F1095" s="385"/>
      <c r="G1095" s="353"/>
      <c r="H1095" s="353"/>
      <c r="I1095" s="353"/>
      <c r="J1095" s="353"/>
      <c r="K1095" s="353"/>
      <c r="L1095" s="353"/>
      <c r="M1095" s="353"/>
      <c r="N1095" s="353"/>
      <c r="O1095" s="353"/>
      <c r="P1095" s="353"/>
      <c r="Q1095" s="353"/>
      <c r="R1095" s="353"/>
      <c r="S1095" s="353"/>
      <c r="T1095" s="353"/>
      <c r="U1095" s="353"/>
      <c r="V1095" s="353"/>
      <c r="W1095" s="353"/>
      <c r="X1095" s="353"/>
      <c r="Y1095" s="353"/>
      <c r="Z1095" s="353"/>
    </row>
    <row r="1096" spans="1:26" x14ac:dyDescent="0.35">
      <c r="A1096" s="373"/>
      <c r="B1096" s="354"/>
      <c r="C1096" s="353"/>
      <c r="D1096" s="353"/>
      <c r="E1096" s="355"/>
      <c r="F1096" s="385"/>
      <c r="G1096" s="353"/>
      <c r="H1096" s="353"/>
      <c r="I1096" s="353"/>
      <c r="J1096" s="353"/>
      <c r="K1096" s="353"/>
      <c r="L1096" s="353"/>
      <c r="M1096" s="353"/>
      <c r="N1096" s="353"/>
      <c r="O1096" s="353"/>
      <c r="P1096" s="353"/>
      <c r="Q1096" s="353"/>
      <c r="R1096" s="353"/>
      <c r="S1096" s="353"/>
      <c r="T1096" s="353"/>
      <c r="U1096" s="353"/>
      <c r="V1096" s="353"/>
      <c r="W1096" s="353"/>
      <c r="X1096" s="353"/>
      <c r="Y1096" s="353"/>
      <c r="Z1096" s="353"/>
    </row>
    <row r="1097" spans="1:26" x14ac:dyDescent="0.35">
      <c r="A1097" s="373"/>
      <c r="B1097" s="354"/>
      <c r="C1097" s="353"/>
      <c r="D1097" s="353"/>
      <c r="E1097" s="355"/>
      <c r="F1097" s="385"/>
      <c r="G1097" s="353"/>
      <c r="H1097" s="353"/>
      <c r="I1097" s="353"/>
      <c r="J1097" s="353"/>
      <c r="K1097" s="353"/>
      <c r="L1097" s="353"/>
      <c r="M1097" s="353"/>
      <c r="N1097" s="353"/>
      <c r="O1097" s="353"/>
      <c r="P1097" s="353"/>
      <c r="Q1097" s="353"/>
      <c r="R1097" s="353"/>
      <c r="S1097" s="353"/>
      <c r="T1097" s="353"/>
      <c r="U1097" s="353"/>
      <c r="V1097" s="353"/>
      <c r="W1097" s="353"/>
      <c r="X1097" s="353"/>
      <c r="Y1097" s="353"/>
      <c r="Z1097" s="353"/>
    </row>
    <row r="1098" spans="1:26" x14ac:dyDescent="0.35">
      <c r="A1098" s="373"/>
      <c r="B1098" s="354"/>
      <c r="C1098" s="353"/>
      <c r="D1098" s="353"/>
      <c r="E1098" s="355"/>
      <c r="F1098" s="385"/>
      <c r="G1098" s="353"/>
      <c r="H1098" s="353"/>
      <c r="I1098" s="353"/>
      <c r="J1098" s="353"/>
      <c r="K1098" s="353"/>
      <c r="L1098" s="353"/>
      <c r="M1098" s="353"/>
      <c r="N1098" s="353"/>
      <c r="O1098" s="353"/>
      <c r="P1098" s="353"/>
      <c r="Q1098" s="353"/>
      <c r="R1098" s="353"/>
      <c r="S1098" s="353"/>
      <c r="T1098" s="353"/>
      <c r="U1098" s="353"/>
      <c r="V1098" s="353"/>
      <c r="W1098" s="353"/>
      <c r="X1098" s="353"/>
      <c r="Y1098" s="353"/>
      <c r="Z1098" s="353"/>
    </row>
    <row r="1099" spans="1:26" x14ac:dyDescent="0.35">
      <c r="A1099" s="373"/>
      <c r="B1099" s="354"/>
      <c r="C1099" s="353"/>
      <c r="D1099" s="353"/>
      <c r="E1099" s="355"/>
      <c r="F1099" s="385"/>
      <c r="G1099" s="353"/>
      <c r="H1099" s="353"/>
      <c r="I1099" s="353"/>
      <c r="J1099" s="353"/>
      <c r="K1099" s="353"/>
      <c r="L1099" s="353"/>
      <c r="M1099" s="353"/>
      <c r="N1099" s="353"/>
      <c r="O1099" s="353"/>
      <c r="P1099" s="353"/>
      <c r="Q1099" s="353"/>
      <c r="R1099" s="353"/>
      <c r="S1099" s="353"/>
      <c r="T1099" s="353"/>
      <c r="U1099" s="353"/>
      <c r="V1099" s="353"/>
      <c r="W1099" s="353"/>
      <c r="X1099" s="353"/>
      <c r="Y1099" s="353"/>
      <c r="Z1099" s="353"/>
    </row>
    <row r="1100" spans="1:26" x14ac:dyDescent="0.35">
      <c r="A1100" s="373"/>
      <c r="B1100" s="354"/>
      <c r="C1100" s="353"/>
      <c r="D1100" s="353"/>
      <c r="E1100" s="355"/>
      <c r="F1100" s="385"/>
      <c r="G1100" s="353"/>
      <c r="H1100" s="353"/>
      <c r="I1100" s="353"/>
      <c r="J1100" s="353"/>
      <c r="K1100" s="353"/>
      <c r="L1100" s="353"/>
      <c r="M1100" s="353"/>
      <c r="N1100" s="353"/>
      <c r="O1100" s="353"/>
      <c r="P1100" s="353"/>
      <c r="Q1100" s="353"/>
      <c r="R1100" s="353"/>
      <c r="S1100" s="353"/>
      <c r="T1100" s="353"/>
      <c r="U1100" s="353"/>
      <c r="V1100" s="353"/>
      <c r="W1100" s="353"/>
      <c r="X1100" s="353"/>
      <c r="Y1100" s="353"/>
      <c r="Z1100" s="353"/>
    </row>
    <row r="1101" spans="1:26" x14ac:dyDescent="0.35">
      <c r="A1101" s="373"/>
      <c r="B1101" s="354"/>
      <c r="C1101" s="353"/>
      <c r="D1101" s="353"/>
      <c r="E1101" s="355"/>
      <c r="F1101" s="385"/>
      <c r="G1101" s="353"/>
      <c r="H1101" s="353"/>
      <c r="I1101" s="353"/>
      <c r="J1101" s="353"/>
      <c r="K1101" s="353"/>
      <c r="L1101" s="353"/>
      <c r="M1101" s="353"/>
      <c r="N1101" s="353"/>
      <c r="O1101" s="353"/>
      <c r="P1101" s="353"/>
      <c r="Q1101" s="353"/>
      <c r="R1101" s="353"/>
      <c r="S1101" s="353"/>
      <c r="T1101" s="353"/>
      <c r="U1101" s="353"/>
      <c r="V1101" s="353"/>
      <c r="W1101" s="353"/>
      <c r="X1101" s="353"/>
      <c r="Y1101" s="353"/>
      <c r="Z1101" s="353"/>
    </row>
    <row r="1102" spans="1:26" x14ac:dyDescent="0.35">
      <c r="A1102" s="373"/>
      <c r="B1102" s="354"/>
      <c r="C1102" s="353"/>
      <c r="D1102" s="353"/>
      <c r="E1102" s="355"/>
      <c r="F1102" s="385"/>
      <c r="G1102" s="353"/>
      <c r="H1102" s="353"/>
      <c r="I1102" s="353"/>
      <c r="J1102" s="353"/>
      <c r="K1102" s="353"/>
      <c r="L1102" s="353"/>
      <c r="M1102" s="353"/>
      <c r="N1102" s="353"/>
      <c r="O1102" s="353"/>
      <c r="P1102" s="353"/>
      <c r="Q1102" s="353"/>
      <c r="R1102" s="353"/>
      <c r="S1102" s="353"/>
      <c r="T1102" s="353"/>
      <c r="U1102" s="353"/>
      <c r="V1102" s="353"/>
      <c r="W1102" s="353"/>
      <c r="X1102" s="353"/>
      <c r="Y1102" s="353"/>
      <c r="Z1102" s="353"/>
    </row>
    <row r="1103" spans="1:26" x14ac:dyDescent="0.35">
      <c r="A1103" s="373"/>
      <c r="B1103" s="354"/>
      <c r="C1103" s="353"/>
      <c r="D1103" s="353"/>
      <c r="E1103" s="355"/>
      <c r="F1103" s="385"/>
      <c r="G1103" s="353"/>
      <c r="H1103" s="353"/>
      <c r="I1103" s="353"/>
      <c r="J1103" s="353"/>
      <c r="K1103" s="353"/>
      <c r="L1103" s="353"/>
      <c r="M1103" s="353"/>
      <c r="N1103" s="353"/>
      <c r="O1103" s="353"/>
      <c r="P1103" s="353"/>
      <c r="Q1103" s="353"/>
      <c r="R1103" s="353"/>
      <c r="S1103" s="353"/>
      <c r="T1103" s="353"/>
      <c r="U1103" s="353"/>
      <c r="V1103" s="353"/>
      <c r="W1103" s="353"/>
      <c r="X1103" s="353"/>
      <c r="Y1103" s="353"/>
      <c r="Z1103" s="353"/>
    </row>
    <row r="1104" spans="1:26" x14ac:dyDescent="0.35">
      <c r="A1104" s="373"/>
      <c r="B1104" s="354"/>
      <c r="C1104" s="353"/>
      <c r="D1104" s="353"/>
      <c r="E1104" s="355"/>
      <c r="F1104" s="385"/>
      <c r="G1104" s="353"/>
      <c r="H1104" s="353"/>
      <c r="I1104" s="353"/>
      <c r="J1104" s="353"/>
      <c r="K1104" s="353"/>
      <c r="L1104" s="353"/>
      <c r="M1104" s="353"/>
      <c r="N1104" s="353"/>
      <c r="O1104" s="353"/>
      <c r="P1104" s="353"/>
      <c r="Q1104" s="353"/>
      <c r="R1104" s="353"/>
      <c r="S1104" s="353"/>
      <c r="T1104" s="353"/>
      <c r="U1104" s="353"/>
      <c r="V1104" s="353"/>
      <c r="W1104" s="353"/>
      <c r="X1104" s="353"/>
      <c r="Y1104" s="353"/>
      <c r="Z1104" s="353"/>
    </row>
    <row r="1105" spans="1:26" x14ac:dyDescent="0.35">
      <c r="A1105" s="373"/>
      <c r="B1105" s="354"/>
      <c r="C1105" s="353"/>
      <c r="D1105" s="353"/>
      <c r="E1105" s="355"/>
      <c r="F1105" s="385"/>
      <c r="G1105" s="353"/>
      <c r="H1105" s="353"/>
      <c r="I1105" s="353"/>
      <c r="J1105" s="353"/>
      <c r="K1105" s="353"/>
      <c r="L1105" s="353"/>
      <c r="M1105" s="353"/>
      <c r="N1105" s="353"/>
      <c r="O1105" s="353"/>
      <c r="P1105" s="353"/>
      <c r="Q1105" s="353"/>
      <c r="R1105" s="353"/>
      <c r="S1105" s="353"/>
      <c r="T1105" s="353"/>
      <c r="U1105" s="353"/>
      <c r="V1105" s="353"/>
      <c r="W1105" s="353"/>
      <c r="X1105" s="353"/>
      <c r="Y1105" s="353"/>
      <c r="Z1105" s="353"/>
    </row>
    <row r="1106" spans="1:26" x14ac:dyDescent="0.35">
      <c r="A1106" s="373"/>
      <c r="B1106" s="354"/>
      <c r="C1106" s="353"/>
      <c r="D1106" s="353"/>
      <c r="E1106" s="355"/>
      <c r="F1106" s="385"/>
      <c r="G1106" s="353"/>
      <c r="H1106" s="353"/>
      <c r="I1106" s="353"/>
      <c r="J1106" s="353"/>
      <c r="K1106" s="353"/>
      <c r="L1106" s="353"/>
      <c r="M1106" s="353"/>
      <c r="N1106" s="353"/>
      <c r="O1106" s="353"/>
      <c r="P1106" s="353"/>
      <c r="Q1106" s="353"/>
      <c r="R1106" s="353"/>
      <c r="S1106" s="353"/>
      <c r="T1106" s="353"/>
      <c r="U1106" s="353"/>
      <c r="V1106" s="353"/>
      <c r="W1106" s="353"/>
      <c r="X1106" s="353"/>
      <c r="Y1106" s="353"/>
      <c r="Z1106" s="353"/>
    </row>
    <row r="1107" spans="1:26" x14ac:dyDescent="0.35">
      <c r="A1107" s="373"/>
      <c r="B1107" s="354"/>
      <c r="C1107" s="353"/>
      <c r="D1107" s="353"/>
      <c r="E1107" s="355"/>
      <c r="F1107" s="385"/>
      <c r="G1107" s="353"/>
      <c r="H1107" s="353"/>
      <c r="I1107" s="353"/>
      <c r="J1107" s="353"/>
      <c r="K1107" s="353"/>
      <c r="L1107" s="353"/>
      <c r="M1107" s="353"/>
      <c r="N1107" s="353"/>
      <c r="O1107" s="353"/>
      <c r="P1107" s="353"/>
      <c r="Q1107" s="353"/>
      <c r="R1107" s="353"/>
      <c r="S1107" s="353"/>
      <c r="T1107" s="353"/>
      <c r="U1107" s="353"/>
      <c r="V1107" s="353"/>
      <c r="W1107" s="353"/>
      <c r="X1107" s="353"/>
      <c r="Y1107" s="353"/>
      <c r="Z1107" s="353"/>
    </row>
    <row r="1108" spans="1:26" x14ac:dyDescent="0.35">
      <c r="A1108" s="373"/>
      <c r="B1108" s="354"/>
      <c r="C1108" s="353"/>
      <c r="D1108" s="353"/>
      <c r="E1108" s="355"/>
      <c r="F1108" s="385"/>
      <c r="G1108" s="353"/>
      <c r="H1108" s="353"/>
      <c r="I1108" s="353"/>
      <c r="J1108" s="353"/>
      <c r="K1108" s="353"/>
      <c r="L1108" s="353"/>
      <c r="M1108" s="353"/>
      <c r="N1108" s="353"/>
      <c r="O1108" s="353"/>
      <c r="P1108" s="353"/>
      <c r="Q1108" s="353"/>
      <c r="R1108" s="353"/>
      <c r="S1108" s="353"/>
      <c r="T1108" s="353"/>
      <c r="U1108" s="353"/>
      <c r="V1108" s="353"/>
      <c r="W1108" s="353"/>
      <c r="X1108" s="353"/>
      <c r="Y1108" s="353"/>
      <c r="Z1108" s="353"/>
    </row>
    <row r="1109" spans="1:26" x14ac:dyDescent="0.35">
      <c r="A1109" s="373"/>
      <c r="B1109" s="354"/>
      <c r="C1109" s="353"/>
      <c r="D1109" s="353"/>
      <c r="E1109" s="355"/>
      <c r="F1109" s="385"/>
      <c r="G1109" s="353"/>
      <c r="H1109" s="353"/>
      <c r="I1109" s="353"/>
      <c r="J1109" s="353"/>
      <c r="K1109" s="353"/>
      <c r="L1109" s="353"/>
      <c r="M1109" s="353"/>
      <c r="N1109" s="353"/>
      <c r="O1109" s="353"/>
      <c r="P1109" s="353"/>
      <c r="Q1109" s="353"/>
      <c r="R1109" s="353"/>
      <c r="S1109" s="353"/>
      <c r="T1109" s="353"/>
      <c r="U1109" s="353"/>
      <c r="V1109" s="353"/>
      <c r="W1109" s="353"/>
      <c r="X1109" s="353"/>
      <c r="Y1109" s="353"/>
      <c r="Z1109" s="353"/>
    </row>
    <row r="1110" spans="1:26" x14ac:dyDescent="0.35">
      <c r="A1110" s="373"/>
      <c r="B1110" s="354"/>
      <c r="C1110" s="353"/>
      <c r="D1110" s="353"/>
      <c r="E1110" s="355"/>
      <c r="F1110" s="385"/>
      <c r="G1110" s="353"/>
      <c r="H1110" s="353"/>
      <c r="I1110" s="353"/>
      <c r="J1110" s="353"/>
      <c r="K1110" s="353"/>
      <c r="L1110" s="353"/>
      <c r="M1110" s="353"/>
      <c r="N1110" s="353"/>
      <c r="O1110" s="353"/>
      <c r="P1110" s="353"/>
      <c r="Q1110" s="353"/>
      <c r="R1110" s="353"/>
      <c r="S1110" s="353"/>
      <c r="T1110" s="353"/>
      <c r="U1110" s="353"/>
      <c r="V1110" s="353"/>
      <c r="W1110" s="353"/>
      <c r="X1110" s="353"/>
      <c r="Y1110" s="353"/>
      <c r="Z1110" s="353"/>
    </row>
    <row r="1111" spans="1:26" x14ac:dyDescent="0.35">
      <c r="A1111" s="373"/>
      <c r="B1111" s="354"/>
      <c r="C1111" s="353"/>
      <c r="D1111" s="353"/>
      <c r="E1111" s="355"/>
      <c r="F1111" s="385"/>
      <c r="G1111" s="353"/>
      <c r="H1111" s="353"/>
      <c r="I1111" s="353"/>
      <c r="J1111" s="353"/>
      <c r="K1111" s="353"/>
      <c r="L1111" s="353"/>
      <c r="M1111" s="353"/>
      <c r="N1111" s="353"/>
      <c r="O1111" s="353"/>
      <c r="P1111" s="353"/>
      <c r="Q1111" s="353"/>
      <c r="R1111" s="353"/>
      <c r="S1111" s="353"/>
      <c r="T1111" s="353"/>
      <c r="U1111" s="353"/>
      <c r="V1111" s="353"/>
      <c r="W1111" s="353"/>
      <c r="X1111" s="353"/>
      <c r="Y1111" s="353"/>
      <c r="Z1111" s="353"/>
    </row>
    <row r="1112" spans="1:26" x14ac:dyDescent="0.35">
      <c r="A1112" s="373"/>
      <c r="B1112" s="354"/>
      <c r="C1112" s="353"/>
      <c r="D1112" s="353"/>
      <c r="E1112" s="355"/>
      <c r="F1112" s="385"/>
      <c r="G1112" s="353"/>
      <c r="H1112" s="353"/>
      <c r="I1112" s="353"/>
      <c r="J1112" s="353"/>
      <c r="K1112" s="353"/>
      <c r="L1112" s="353"/>
      <c r="M1112" s="353"/>
      <c r="N1112" s="353"/>
      <c r="O1112" s="353"/>
      <c r="P1112" s="353"/>
      <c r="Q1112" s="353"/>
      <c r="R1112" s="353"/>
      <c r="S1112" s="353"/>
      <c r="T1112" s="353"/>
      <c r="U1112" s="353"/>
      <c r="V1112" s="353"/>
      <c r="W1112" s="353"/>
      <c r="X1112" s="353"/>
      <c r="Y1112" s="353"/>
      <c r="Z1112" s="353"/>
    </row>
    <row r="1113" spans="1:26" x14ac:dyDescent="0.35">
      <c r="A1113" s="373"/>
      <c r="B1113" s="354"/>
      <c r="C1113" s="353"/>
      <c r="D1113" s="353"/>
      <c r="E1113" s="355"/>
      <c r="F1113" s="385"/>
      <c r="G1113" s="353"/>
      <c r="H1113" s="353"/>
      <c r="I1113" s="353"/>
      <c r="J1113" s="353"/>
      <c r="K1113" s="353"/>
      <c r="L1113" s="353"/>
      <c r="M1113" s="353"/>
      <c r="N1113" s="353"/>
      <c r="O1113" s="353"/>
      <c r="P1113" s="353"/>
      <c r="Q1113" s="353"/>
      <c r="R1113" s="353"/>
      <c r="S1113" s="353"/>
      <c r="T1113" s="353"/>
      <c r="U1113" s="353"/>
      <c r="V1113" s="353"/>
      <c r="W1113" s="353"/>
      <c r="X1113" s="353"/>
      <c r="Y1113" s="353"/>
      <c r="Z1113" s="353"/>
    </row>
    <row r="1114" spans="1:26" x14ac:dyDescent="0.35">
      <c r="A1114" s="373"/>
      <c r="B1114" s="354"/>
      <c r="C1114" s="353"/>
      <c r="D1114" s="353"/>
      <c r="E1114" s="355"/>
      <c r="F1114" s="385"/>
      <c r="G1114" s="353"/>
      <c r="H1114" s="353"/>
      <c r="I1114" s="353"/>
      <c r="J1114" s="353"/>
      <c r="K1114" s="353"/>
      <c r="L1114" s="353"/>
      <c r="M1114" s="353"/>
      <c r="N1114" s="353"/>
      <c r="O1114" s="353"/>
      <c r="P1114" s="353"/>
      <c r="Q1114" s="353"/>
      <c r="R1114" s="353"/>
      <c r="S1114" s="353"/>
      <c r="T1114" s="353"/>
      <c r="U1114" s="353"/>
      <c r="V1114" s="353"/>
      <c r="W1114" s="353"/>
      <c r="X1114" s="353"/>
      <c r="Y1114" s="353"/>
      <c r="Z1114" s="353"/>
    </row>
    <row r="1115" spans="1:26" x14ac:dyDescent="0.35">
      <c r="A1115" s="373"/>
      <c r="B1115" s="354"/>
      <c r="C1115" s="353"/>
      <c r="D1115" s="353"/>
      <c r="E1115" s="355"/>
      <c r="F1115" s="385"/>
      <c r="G1115" s="353"/>
      <c r="H1115" s="353"/>
      <c r="I1115" s="353"/>
      <c r="J1115" s="353"/>
      <c r="K1115" s="353"/>
      <c r="L1115" s="353"/>
      <c r="M1115" s="353"/>
      <c r="N1115" s="353"/>
      <c r="O1115" s="353"/>
      <c r="P1115" s="353"/>
      <c r="Q1115" s="353"/>
      <c r="R1115" s="353"/>
      <c r="S1115" s="353"/>
      <c r="T1115" s="353"/>
      <c r="U1115" s="353"/>
      <c r="V1115" s="353"/>
      <c r="W1115" s="353"/>
      <c r="X1115" s="353"/>
      <c r="Y1115" s="353"/>
      <c r="Z1115" s="353"/>
    </row>
    <row r="1116" spans="1:26" x14ac:dyDescent="0.35">
      <c r="A1116" s="373"/>
      <c r="B1116" s="354"/>
      <c r="C1116" s="353"/>
      <c r="D1116" s="353"/>
      <c r="E1116" s="355"/>
      <c r="F1116" s="385"/>
      <c r="G1116" s="353"/>
      <c r="H1116" s="353"/>
      <c r="I1116" s="353"/>
      <c r="J1116" s="353"/>
      <c r="K1116" s="353"/>
      <c r="L1116" s="353"/>
      <c r="M1116" s="353"/>
      <c r="N1116" s="353"/>
      <c r="O1116" s="353"/>
      <c r="P1116" s="353"/>
      <c r="Q1116" s="353"/>
      <c r="R1116" s="353"/>
      <c r="S1116" s="353"/>
      <c r="T1116" s="353"/>
      <c r="U1116" s="353"/>
      <c r="V1116" s="353"/>
      <c r="W1116" s="353"/>
      <c r="X1116" s="353"/>
      <c r="Y1116" s="353"/>
      <c r="Z1116" s="353"/>
    </row>
    <row r="1117" spans="1:26" x14ac:dyDescent="0.35">
      <c r="A1117" s="373"/>
      <c r="B1117" s="354"/>
      <c r="C1117" s="353"/>
      <c r="D1117" s="353"/>
      <c r="E1117" s="355"/>
      <c r="F1117" s="385"/>
      <c r="G1117" s="353"/>
      <c r="H1117" s="353"/>
      <c r="I1117" s="353"/>
      <c r="J1117" s="353"/>
      <c r="K1117" s="353"/>
      <c r="L1117" s="353"/>
      <c r="M1117" s="353"/>
      <c r="N1117" s="353"/>
      <c r="O1117" s="353"/>
      <c r="P1117" s="353"/>
      <c r="Q1117" s="353"/>
      <c r="R1117" s="353"/>
      <c r="S1117" s="353"/>
      <c r="T1117" s="353"/>
      <c r="U1117" s="353"/>
      <c r="V1117" s="353"/>
      <c r="W1117" s="353"/>
      <c r="X1117" s="353"/>
      <c r="Y1117" s="353"/>
      <c r="Z1117" s="353"/>
    </row>
    <row r="1118" spans="1:26" x14ac:dyDescent="0.35">
      <c r="A1118" s="373"/>
      <c r="B1118" s="354"/>
      <c r="C1118" s="353"/>
      <c r="D1118" s="353"/>
      <c r="E1118" s="355"/>
      <c r="F1118" s="385"/>
      <c r="G1118" s="353"/>
      <c r="H1118" s="353"/>
      <c r="I1118" s="353"/>
      <c r="J1118" s="353"/>
      <c r="K1118" s="353"/>
      <c r="L1118" s="353"/>
      <c r="M1118" s="353"/>
      <c r="N1118" s="353"/>
      <c r="O1118" s="353"/>
      <c r="P1118" s="353"/>
      <c r="Q1118" s="353"/>
      <c r="R1118" s="353"/>
      <c r="S1118" s="353"/>
      <c r="T1118" s="353"/>
      <c r="U1118" s="353"/>
      <c r="V1118" s="353"/>
      <c r="W1118" s="353"/>
      <c r="X1118" s="353"/>
      <c r="Y1118" s="353"/>
      <c r="Z1118" s="353"/>
    </row>
    <row r="1119" spans="1:26" x14ac:dyDescent="0.35">
      <c r="A1119" s="373"/>
      <c r="B1119" s="354"/>
      <c r="C1119" s="353"/>
      <c r="D1119" s="353"/>
      <c r="E1119" s="355"/>
      <c r="F1119" s="385"/>
      <c r="G1119" s="353"/>
      <c r="H1119" s="353"/>
      <c r="I1119" s="353"/>
      <c r="J1119" s="353"/>
      <c r="K1119" s="353"/>
      <c r="L1119" s="353"/>
      <c r="M1119" s="353"/>
      <c r="N1119" s="353"/>
      <c r="O1119" s="353"/>
      <c r="P1119" s="353"/>
      <c r="Q1119" s="353"/>
      <c r="R1119" s="353"/>
      <c r="S1119" s="353"/>
      <c r="T1119" s="353"/>
      <c r="U1119" s="353"/>
      <c r="V1119" s="353"/>
      <c r="W1119" s="353"/>
      <c r="X1119" s="353"/>
      <c r="Y1119" s="353"/>
      <c r="Z1119" s="353"/>
    </row>
    <row r="1120" spans="1:26" x14ac:dyDescent="0.35">
      <c r="A1120" s="373"/>
      <c r="B1120" s="354"/>
      <c r="C1120" s="353"/>
      <c r="D1120" s="353"/>
      <c r="E1120" s="355"/>
      <c r="F1120" s="385"/>
      <c r="G1120" s="353"/>
      <c r="H1120" s="353"/>
      <c r="I1120" s="353"/>
      <c r="J1120" s="353"/>
      <c r="K1120" s="353"/>
      <c r="L1120" s="353"/>
      <c r="M1120" s="353"/>
      <c r="N1120" s="353"/>
      <c r="O1120" s="353"/>
      <c r="P1120" s="353"/>
      <c r="Q1120" s="353"/>
      <c r="R1120" s="353"/>
      <c r="S1120" s="353"/>
      <c r="T1120" s="353"/>
      <c r="U1120" s="353"/>
      <c r="V1120" s="353"/>
      <c r="W1120" s="353"/>
      <c r="X1120" s="353"/>
      <c r="Y1120" s="353"/>
      <c r="Z1120" s="353"/>
    </row>
    <row r="1121" spans="1:26" x14ac:dyDescent="0.35">
      <c r="A1121" s="373"/>
      <c r="B1121" s="354"/>
      <c r="C1121" s="353"/>
      <c r="D1121" s="353"/>
      <c r="E1121" s="355"/>
      <c r="F1121" s="385"/>
      <c r="G1121" s="353"/>
      <c r="H1121" s="353"/>
      <c r="I1121" s="353"/>
      <c r="J1121" s="353"/>
      <c r="K1121" s="353"/>
      <c r="L1121" s="353"/>
      <c r="M1121" s="353"/>
      <c r="N1121" s="353"/>
      <c r="O1121" s="353"/>
      <c r="P1121" s="353"/>
      <c r="Q1121" s="353"/>
      <c r="R1121" s="353"/>
      <c r="S1121" s="353"/>
      <c r="T1121" s="353"/>
      <c r="U1121" s="353"/>
      <c r="V1121" s="353"/>
      <c r="W1121" s="353"/>
      <c r="X1121" s="353"/>
      <c r="Y1121" s="353"/>
      <c r="Z1121" s="353"/>
    </row>
    <row r="1122" spans="1:26" x14ac:dyDescent="0.35">
      <c r="A1122" s="373"/>
      <c r="B1122" s="354"/>
      <c r="C1122" s="353"/>
      <c r="D1122" s="353"/>
      <c r="E1122" s="355"/>
      <c r="F1122" s="385"/>
      <c r="G1122" s="353"/>
      <c r="H1122" s="353"/>
      <c r="I1122" s="353"/>
      <c r="J1122" s="353"/>
      <c r="K1122" s="353"/>
      <c r="L1122" s="353"/>
      <c r="M1122" s="353"/>
      <c r="N1122" s="353"/>
      <c r="O1122" s="353"/>
      <c r="P1122" s="353"/>
      <c r="Q1122" s="353"/>
      <c r="R1122" s="353"/>
      <c r="S1122" s="353"/>
      <c r="T1122" s="353"/>
      <c r="U1122" s="353"/>
      <c r="V1122" s="353"/>
      <c r="W1122" s="353"/>
      <c r="X1122" s="353"/>
      <c r="Y1122" s="353"/>
      <c r="Z1122" s="353"/>
    </row>
    <row r="1123" spans="1:26" x14ac:dyDescent="0.35">
      <c r="A1123" s="373"/>
      <c r="B1123" s="354"/>
      <c r="C1123" s="353"/>
      <c r="D1123" s="353"/>
      <c r="E1123" s="355"/>
      <c r="F1123" s="385"/>
      <c r="G1123" s="353"/>
      <c r="H1123" s="353"/>
      <c r="I1123" s="353"/>
      <c r="J1123" s="353"/>
      <c r="K1123" s="353"/>
      <c r="L1123" s="353"/>
      <c r="M1123" s="353"/>
      <c r="N1123" s="353"/>
      <c r="O1123" s="353"/>
      <c r="P1123" s="353"/>
      <c r="Q1123" s="353"/>
      <c r="R1123" s="353"/>
      <c r="S1123" s="353"/>
      <c r="T1123" s="353"/>
      <c r="U1123" s="353"/>
      <c r="V1123" s="353"/>
      <c r="W1123" s="353"/>
      <c r="X1123" s="353"/>
      <c r="Y1123" s="353"/>
      <c r="Z1123" s="353"/>
    </row>
    <row r="1124" spans="1:26" x14ac:dyDescent="0.35">
      <c r="A1124" s="373"/>
      <c r="B1124" s="354"/>
      <c r="C1124" s="353"/>
      <c r="D1124" s="353"/>
      <c r="E1124" s="355"/>
      <c r="F1124" s="385"/>
      <c r="G1124" s="353"/>
      <c r="H1124" s="353"/>
      <c r="I1124" s="353"/>
      <c r="J1124" s="353"/>
      <c r="K1124" s="353"/>
      <c r="L1124" s="353"/>
      <c r="M1124" s="353"/>
      <c r="N1124" s="353"/>
      <c r="O1124" s="353"/>
      <c r="P1124" s="353"/>
      <c r="Q1124" s="353"/>
      <c r="R1124" s="353"/>
      <c r="S1124" s="353"/>
      <c r="T1124" s="353"/>
      <c r="U1124" s="353"/>
      <c r="V1124" s="353"/>
      <c r="W1124" s="353"/>
      <c r="X1124" s="353"/>
      <c r="Y1124" s="353"/>
      <c r="Z1124" s="353"/>
    </row>
    <row r="1125" spans="1:26" x14ac:dyDescent="0.35">
      <c r="A1125" s="373"/>
      <c r="B1125" s="354"/>
      <c r="C1125" s="353"/>
      <c r="D1125" s="353"/>
      <c r="E1125" s="355"/>
      <c r="F1125" s="385"/>
      <c r="G1125" s="353"/>
      <c r="H1125" s="353"/>
      <c r="I1125" s="353"/>
      <c r="J1125" s="353"/>
      <c r="K1125" s="353"/>
      <c r="L1125" s="353"/>
      <c r="M1125" s="353"/>
      <c r="N1125" s="353"/>
      <c r="O1125" s="353"/>
      <c r="P1125" s="353"/>
      <c r="Q1125" s="353"/>
      <c r="R1125" s="353"/>
      <c r="S1125" s="353"/>
      <c r="T1125" s="353"/>
      <c r="U1125" s="353"/>
      <c r="V1125" s="353"/>
      <c r="W1125" s="353"/>
      <c r="X1125" s="353"/>
      <c r="Y1125" s="353"/>
      <c r="Z1125" s="353"/>
    </row>
    <row r="1126" spans="1:26" x14ac:dyDescent="0.35">
      <c r="A1126" s="373"/>
      <c r="B1126" s="354"/>
      <c r="C1126" s="353"/>
      <c r="D1126" s="353"/>
      <c r="E1126" s="355"/>
      <c r="F1126" s="385"/>
      <c r="G1126" s="353"/>
      <c r="H1126" s="353"/>
      <c r="I1126" s="353"/>
      <c r="J1126" s="353"/>
      <c r="K1126" s="353"/>
      <c r="L1126" s="353"/>
      <c r="M1126" s="353"/>
      <c r="N1126" s="353"/>
      <c r="O1126" s="353"/>
      <c r="P1126" s="353"/>
      <c r="Q1126" s="353"/>
      <c r="R1126" s="353"/>
      <c r="S1126" s="353"/>
      <c r="T1126" s="353"/>
      <c r="U1126" s="353"/>
      <c r="V1126" s="353"/>
      <c r="W1126" s="353"/>
      <c r="X1126" s="353"/>
      <c r="Y1126" s="353"/>
      <c r="Z1126" s="353"/>
    </row>
    <row r="1127" spans="1:26" x14ac:dyDescent="0.35">
      <c r="A1127" s="373"/>
      <c r="B1127" s="354"/>
      <c r="C1127" s="353"/>
      <c r="D1127" s="353"/>
      <c r="E1127" s="355"/>
      <c r="F1127" s="385"/>
      <c r="G1127" s="353"/>
      <c r="H1127" s="353"/>
      <c r="I1127" s="353"/>
      <c r="J1127" s="353"/>
      <c r="K1127" s="353"/>
      <c r="L1127" s="353"/>
      <c r="M1127" s="353"/>
      <c r="N1127" s="353"/>
      <c r="O1127" s="353"/>
      <c r="P1127" s="353"/>
      <c r="Q1127" s="353"/>
      <c r="R1127" s="353"/>
      <c r="S1127" s="353"/>
      <c r="T1127" s="353"/>
      <c r="U1127" s="353"/>
      <c r="V1127" s="353"/>
      <c r="W1127" s="353"/>
      <c r="X1127" s="353"/>
      <c r="Y1127" s="353"/>
      <c r="Z1127" s="353"/>
    </row>
    <row r="1128" spans="1:26" x14ac:dyDescent="0.35">
      <c r="A1128" s="373"/>
      <c r="B1128" s="354"/>
      <c r="C1128" s="353"/>
      <c r="D1128" s="353"/>
      <c r="E1128" s="355"/>
      <c r="F1128" s="385"/>
      <c r="G1128" s="353"/>
      <c r="H1128" s="353"/>
      <c r="I1128" s="353"/>
      <c r="J1128" s="353"/>
      <c r="K1128" s="353"/>
      <c r="L1128" s="353"/>
      <c r="M1128" s="353"/>
      <c r="N1128" s="353"/>
      <c r="O1128" s="353"/>
      <c r="P1128" s="353"/>
      <c r="Q1128" s="353"/>
      <c r="R1128" s="353"/>
      <c r="S1128" s="353"/>
      <c r="T1128" s="353"/>
      <c r="U1128" s="353"/>
      <c r="V1128" s="353"/>
      <c r="W1128" s="353"/>
      <c r="X1128" s="353"/>
      <c r="Y1128" s="353"/>
      <c r="Z1128" s="353"/>
    </row>
    <row r="1129" spans="1:26" x14ac:dyDescent="0.35">
      <c r="A1129" s="373"/>
      <c r="B1129" s="354"/>
      <c r="C1129" s="353"/>
      <c r="D1129" s="353"/>
      <c r="E1129" s="355"/>
      <c r="F1129" s="385"/>
      <c r="G1129" s="353"/>
      <c r="H1129" s="353"/>
      <c r="I1129" s="353"/>
      <c r="J1129" s="353"/>
      <c r="K1129" s="353"/>
      <c r="L1129" s="353"/>
      <c r="M1129" s="353"/>
      <c r="N1129" s="353"/>
      <c r="O1129" s="353"/>
      <c r="P1129" s="353"/>
      <c r="Q1129" s="353"/>
      <c r="R1129" s="353"/>
      <c r="S1129" s="353"/>
      <c r="T1129" s="353"/>
      <c r="U1129" s="353"/>
      <c r="V1129" s="353"/>
      <c r="W1129" s="353"/>
      <c r="X1129" s="353"/>
      <c r="Y1129" s="353"/>
      <c r="Z1129" s="353"/>
    </row>
    <row r="1130" spans="1:26" x14ac:dyDescent="0.35">
      <c r="A1130" s="373"/>
      <c r="B1130" s="354"/>
      <c r="C1130" s="353"/>
      <c r="D1130" s="353"/>
      <c r="E1130" s="355"/>
      <c r="F1130" s="385"/>
      <c r="G1130" s="353"/>
      <c r="H1130" s="353"/>
      <c r="I1130" s="353"/>
      <c r="J1130" s="353"/>
      <c r="K1130" s="353"/>
      <c r="L1130" s="353"/>
      <c r="M1130" s="353"/>
      <c r="N1130" s="353"/>
      <c r="O1130" s="353"/>
      <c r="P1130" s="353"/>
      <c r="Q1130" s="353"/>
      <c r="R1130" s="353"/>
      <c r="S1130" s="353"/>
      <c r="T1130" s="353"/>
      <c r="U1130" s="353"/>
      <c r="V1130" s="353"/>
      <c r="W1130" s="353"/>
      <c r="X1130" s="353"/>
      <c r="Y1130" s="353"/>
      <c r="Z1130" s="353"/>
    </row>
    <row r="1131" spans="1:26" x14ac:dyDescent="0.35">
      <c r="A1131" s="373"/>
      <c r="B1131" s="354"/>
      <c r="C1131" s="353"/>
      <c r="D1131" s="353"/>
      <c r="E1131" s="355"/>
      <c r="F1131" s="385"/>
      <c r="G1131" s="353"/>
      <c r="H1131" s="353"/>
      <c r="I1131" s="353"/>
      <c r="J1131" s="353"/>
      <c r="K1131" s="353"/>
      <c r="L1131" s="353"/>
      <c r="M1131" s="353"/>
      <c r="N1131" s="353"/>
      <c r="O1131" s="353"/>
      <c r="P1131" s="353"/>
      <c r="Q1131" s="353"/>
      <c r="R1131" s="353"/>
      <c r="S1131" s="353"/>
      <c r="T1131" s="353"/>
      <c r="U1131" s="353"/>
      <c r="V1131" s="353"/>
      <c r="W1131" s="353"/>
      <c r="X1131" s="353"/>
      <c r="Y1131" s="353"/>
      <c r="Z1131" s="353"/>
    </row>
    <row r="1132" spans="1:26" x14ac:dyDescent="0.35">
      <c r="A1132" s="373"/>
      <c r="B1132" s="354"/>
      <c r="C1132" s="353"/>
      <c r="D1132" s="353"/>
      <c r="E1132" s="355"/>
      <c r="F1132" s="385"/>
      <c r="G1132" s="353"/>
      <c r="H1132" s="353"/>
      <c r="I1132" s="353"/>
      <c r="J1132" s="353"/>
      <c r="K1132" s="353"/>
      <c r="L1132" s="353"/>
      <c r="M1132" s="353"/>
      <c r="N1132" s="353"/>
      <c r="O1132" s="353"/>
      <c r="P1132" s="353"/>
      <c r="Q1132" s="353"/>
      <c r="R1132" s="353"/>
      <c r="S1132" s="353"/>
      <c r="T1132" s="353"/>
      <c r="U1132" s="353"/>
      <c r="V1132" s="353"/>
      <c r="W1132" s="353"/>
      <c r="X1132" s="353"/>
      <c r="Y1132" s="353"/>
      <c r="Z1132" s="353"/>
    </row>
    <row r="1133" spans="1:26" x14ac:dyDescent="0.35">
      <c r="A1133" s="373"/>
      <c r="B1133" s="354"/>
      <c r="C1133" s="353"/>
      <c r="D1133" s="353"/>
      <c r="E1133" s="355"/>
      <c r="F1133" s="385"/>
      <c r="G1133" s="353"/>
      <c r="H1133" s="353"/>
      <c r="I1133" s="353"/>
      <c r="J1133" s="353"/>
      <c r="K1133" s="353"/>
      <c r="L1133" s="353"/>
      <c r="M1133" s="353"/>
      <c r="N1133" s="353"/>
      <c r="O1133" s="353"/>
      <c r="P1133" s="353"/>
      <c r="Q1133" s="353"/>
      <c r="R1133" s="353"/>
      <c r="S1133" s="353"/>
      <c r="T1133" s="353"/>
      <c r="U1133" s="353"/>
      <c r="V1133" s="353"/>
      <c r="W1133" s="353"/>
      <c r="X1133" s="353"/>
      <c r="Y1133" s="353"/>
      <c r="Z1133" s="353"/>
    </row>
    <row r="1134" spans="1:26" x14ac:dyDescent="0.35">
      <c r="A1134" s="373"/>
      <c r="B1134" s="354"/>
      <c r="C1134" s="353"/>
      <c r="D1134" s="353"/>
      <c r="E1134" s="355"/>
      <c r="F1134" s="385"/>
      <c r="G1134" s="353"/>
      <c r="H1134" s="353"/>
      <c r="I1134" s="353"/>
      <c r="J1134" s="353"/>
      <c r="K1134" s="353"/>
      <c r="L1134" s="353"/>
      <c r="M1134" s="353"/>
      <c r="N1134" s="353"/>
      <c r="O1134" s="353"/>
      <c r="P1134" s="353"/>
      <c r="Q1134" s="353"/>
      <c r="R1134" s="353"/>
      <c r="S1134" s="353"/>
      <c r="T1134" s="353"/>
      <c r="U1134" s="353"/>
      <c r="V1134" s="353"/>
      <c r="W1134" s="353"/>
      <c r="X1134" s="353"/>
      <c r="Y1134" s="353"/>
      <c r="Z1134" s="353"/>
    </row>
    <row r="1135" spans="1:26" x14ac:dyDescent="0.35">
      <c r="A1135" s="373"/>
      <c r="B1135" s="354"/>
      <c r="C1135" s="353"/>
      <c r="D1135" s="353"/>
      <c r="E1135" s="355"/>
      <c r="F1135" s="385"/>
      <c r="G1135" s="353"/>
      <c r="H1135" s="353"/>
      <c r="I1135" s="353"/>
      <c r="J1135" s="353"/>
      <c r="K1135" s="353"/>
      <c r="L1135" s="353"/>
      <c r="M1135" s="353"/>
      <c r="N1135" s="353"/>
      <c r="O1135" s="353"/>
      <c r="P1135" s="353"/>
      <c r="Q1135" s="353"/>
      <c r="R1135" s="353"/>
      <c r="S1135" s="353"/>
      <c r="T1135" s="353"/>
      <c r="U1135" s="353"/>
      <c r="V1135" s="353"/>
      <c r="W1135" s="353"/>
      <c r="X1135" s="353"/>
      <c r="Y1135" s="353"/>
      <c r="Z1135" s="353"/>
    </row>
    <row r="1136" spans="1:26" x14ac:dyDescent="0.35">
      <c r="A1136" s="373"/>
      <c r="B1136" s="354"/>
      <c r="C1136" s="353"/>
      <c r="D1136" s="353"/>
      <c r="E1136" s="355"/>
      <c r="F1136" s="385"/>
      <c r="G1136" s="353"/>
      <c r="H1136" s="353"/>
      <c r="I1136" s="353"/>
      <c r="J1136" s="353"/>
      <c r="K1136" s="353"/>
      <c r="L1136" s="353"/>
      <c r="M1136" s="353"/>
      <c r="N1136" s="353"/>
      <c r="O1136" s="353"/>
      <c r="P1136" s="353"/>
      <c r="Q1136" s="353"/>
      <c r="R1136" s="353"/>
      <c r="S1136" s="353"/>
      <c r="T1136" s="353"/>
      <c r="U1136" s="353"/>
      <c r="V1136" s="353"/>
      <c r="W1136" s="353"/>
      <c r="X1136" s="353"/>
      <c r="Y1136" s="353"/>
      <c r="Z1136" s="353"/>
    </row>
    <row r="1137" spans="1:26" x14ac:dyDescent="0.35">
      <c r="A1137" s="373"/>
      <c r="B1137" s="354"/>
      <c r="C1137" s="353"/>
      <c r="D1137" s="353"/>
      <c r="E1137" s="355"/>
      <c r="F1137" s="385"/>
      <c r="G1137" s="353"/>
      <c r="H1137" s="353"/>
      <c r="I1137" s="353"/>
      <c r="J1137" s="353"/>
      <c r="K1137" s="353"/>
      <c r="L1137" s="353"/>
      <c r="M1137" s="353"/>
      <c r="N1137" s="353"/>
      <c r="O1137" s="353"/>
      <c r="P1137" s="353"/>
      <c r="Q1137" s="353"/>
      <c r="R1137" s="353"/>
      <c r="S1137" s="353"/>
      <c r="T1137" s="353"/>
      <c r="U1137" s="353"/>
      <c r="V1137" s="353"/>
      <c r="W1137" s="353"/>
      <c r="X1137" s="353"/>
      <c r="Y1137" s="353"/>
      <c r="Z1137" s="353"/>
    </row>
    <row r="1138" spans="1:26" x14ac:dyDescent="0.35">
      <c r="A1138" s="373"/>
      <c r="B1138" s="354"/>
      <c r="C1138" s="353"/>
      <c r="D1138" s="353"/>
      <c r="E1138" s="355"/>
      <c r="F1138" s="385"/>
      <c r="G1138" s="353"/>
      <c r="H1138" s="353"/>
      <c r="I1138" s="353"/>
      <c r="J1138" s="353"/>
      <c r="K1138" s="353"/>
      <c r="L1138" s="353"/>
      <c r="M1138" s="353"/>
      <c r="N1138" s="353"/>
      <c r="O1138" s="353"/>
      <c r="P1138" s="353"/>
      <c r="Q1138" s="353"/>
      <c r="R1138" s="353"/>
      <c r="S1138" s="353"/>
      <c r="T1138" s="353"/>
      <c r="U1138" s="353"/>
      <c r="V1138" s="353"/>
      <c r="W1138" s="353"/>
      <c r="X1138" s="353"/>
      <c r="Y1138" s="353"/>
      <c r="Z1138" s="353"/>
    </row>
    <row r="1139" spans="1:26" x14ac:dyDescent="0.35">
      <c r="A1139" s="373"/>
      <c r="B1139" s="354"/>
      <c r="C1139" s="353"/>
      <c r="D1139" s="353"/>
      <c r="E1139" s="355"/>
      <c r="F1139" s="385"/>
      <c r="G1139" s="353"/>
      <c r="H1139" s="353"/>
      <c r="I1139" s="353"/>
      <c r="J1139" s="353"/>
      <c r="K1139" s="353"/>
      <c r="L1139" s="353"/>
      <c r="M1139" s="353"/>
      <c r="N1139" s="353"/>
      <c r="O1139" s="353"/>
      <c r="P1139" s="353"/>
      <c r="Q1139" s="353"/>
      <c r="R1139" s="353"/>
      <c r="S1139" s="353"/>
      <c r="T1139" s="353"/>
      <c r="U1139" s="353"/>
      <c r="V1139" s="353"/>
      <c r="W1139" s="353"/>
      <c r="X1139" s="353"/>
      <c r="Y1139" s="353"/>
      <c r="Z1139" s="353"/>
    </row>
    <row r="1140" spans="1:26" x14ac:dyDescent="0.35">
      <c r="A1140" s="373"/>
      <c r="B1140" s="354"/>
      <c r="C1140" s="353"/>
      <c r="D1140" s="353"/>
      <c r="E1140" s="355"/>
      <c r="F1140" s="385"/>
      <c r="G1140" s="353"/>
      <c r="H1140" s="353"/>
      <c r="I1140" s="353"/>
      <c r="J1140" s="353"/>
      <c r="K1140" s="353"/>
      <c r="L1140" s="353"/>
      <c r="M1140" s="353"/>
      <c r="N1140" s="353"/>
      <c r="O1140" s="353"/>
      <c r="P1140" s="353"/>
      <c r="Q1140" s="353"/>
      <c r="R1140" s="353"/>
      <c r="S1140" s="353"/>
      <c r="T1140" s="353"/>
      <c r="U1140" s="353"/>
      <c r="V1140" s="353"/>
      <c r="W1140" s="353"/>
      <c r="X1140" s="353"/>
      <c r="Y1140" s="353"/>
      <c r="Z1140" s="353"/>
    </row>
    <row r="1141" spans="1:26" x14ac:dyDescent="0.35">
      <c r="A1141" s="373"/>
      <c r="B1141" s="354"/>
      <c r="C1141" s="353"/>
      <c r="D1141" s="353"/>
      <c r="E1141" s="355"/>
      <c r="F1141" s="385"/>
      <c r="G1141" s="353"/>
      <c r="H1141" s="353"/>
      <c r="I1141" s="353"/>
      <c r="J1141" s="353"/>
      <c r="K1141" s="353"/>
      <c r="L1141" s="353"/>
      <c r="M1141" s="353"/>
      <c r="N1141" s="353"/>
      <c r="O1141" s="353"/>
      <c r="P1141" s="353"/>
      <c r="Q1141" s="353"/>
      <c r="R1141" s="353"/>
      <c r="S1141" s="353"/>
      <c r="T1141" s="353"/>
      <c r="U1141" s="353"/>
      <c r="V1141" s="353"/>
      <c r="W1141" s="353"/>
      <c r="X1141" s="353"/>
      <c r="Y1141" s="353"/>
      <c r="Z1141" s="353"/>
    </row>
    <row r="1142" spans="1:26" x14ac:dyDescent="0.35">
      <c r="A1142" s="373"/>
      <c r="B1142" s="354"/>
      <c r="C1142" s="353"/>
      <c r="D1142" s="353"/>
      <c r="E1142" s="355"/>
      <c r="F1142" s="385"/>
      <c r="G1142" s="353"/>
      <c r="H1142" s="353"/>
      <c r="I1142" s="353"/>
      <c r="J1142" s="353"/>
      <c r="K1142" s="353"/>
      <c r="L1142" s="353"/>
      <c r="M1142" s="353"/>
      <c r="N1142" s="353"/>
      <c r="O1142" s="353"/>
      <c r="P1142" s="353"/>
      <c r="Q1142" s="353"/>
      <c r="R1142" s="353"/>
      <c r="S1142" s="353"/>
      <c r="T1142" s="353"/>
      <c r="U1142" s="353"/>
      <c r="V1142" s="353"/>
      <c r="W1142" s="353"/>
      <c r="X1142" s="353"/>
      <c r="Y1142" s="353"/>
      <c r="Z1142" s="353"/>
    </row>
    <row r="1143" spans="1:26" x14ac:dyDescent="0.35">
      <c r="A1143" s="373"/>
      <c r="B1143" s="354"/>
      <c r="C1143" s="353"/>
      <c r="D1143" s="353"/>
      <c r="E1143" s="355"/>
      <c r="F1143" s="385"/>
      <c r="G1143" s="353"/>
      <c r="H1143" s="353"/>
      <c r="I1143" s="353"/>
      <c r="J1143" s="353"/>
      <c r="K1143" s="353"/>
      <c r="L1143" s="353"/>
      <c r="M1143" s="353"/>
      <c r="N1143" s="353"/>
      <c r="O1143" s="353"/>
      <c r="P1143" s="353"/>
      <c r="Q1143" s="353"/>
      <c r="R1143" s="353"/>
      <c r="S1143" s="353"/>
      <c r="T1143" s="353"/>
      <c r="U1143" s="353"/>
      <c r="V1143" s="353"/>
      <c r="W1143" s="353"/>
      <c r="X1143" s="353"/>
      <c r="Y1143" s="353"/>
      <c r="Z1143" s="353"/>
    </row>
    <row r="1144" spans="1:26" x14ac:dyDescent="0.35">
      <c r="A1144" s="373"/>
      <c r="B1144" s="354"/>
      <c r="C1144" s="353"/>
      <c r="D1144" s="353"/>
      <c r="E1144" s="355"/>
      <c r="F1144" s="385"/>
      <c r="G1144" s="353"/>
      <c r="H1144" s="353"/>
      <c r="I1144" s="353"/>
      <c r="J1144" s="353"/>
      <c r="K1144" s="353"/>
      <c r="L1144" s="353"/>
      <c r="M1144" s="353"/>
      <c r="N1144" s="353"/>
      <c r="O1144" s="353"/>
      <c r="P1144" s="353"/>
      <c r="Q1144" s="353"/>
      <c r="R1144" s="353"/>
      <c r="S1144" s="353"/>
      <c r="T1144" s="353"/>
      <c r="U1144" s="353"/>
      <c r="V1144" s="353"/>
      <c r="W1144" s="353"/>
      <c r="X1144" s="353"/>
      <c r="Y1144" s="353"/>
      <c r="Z1144" s="353"/>
    </row>
    <row r="1145" spans="1:26" x14ac:dyDescent="0.35">
      <c r="A1145" s="373"/>
      <c r="B1145" s="354"/>
      <c r="C1145" s="353"/>
      <c r="D1145" s="353"/>
      <c r="E1145" s="355"/>
      <c r="F1145" s="385"/>
      <c r="G1145" s="353"/>
      <c r="H1145" s="353"/>
      <c r="I1145" s="353"/>
      <c r="J1145" s="353"/>
      <c r="K1145" s="353"/>
      <c r="L1145" s="353"/>
      <c r="M1145" s="353"/>
      <c r="N1145" s="353"/>
      <c r="O1145" s="353"/>
      <c r="P1145" s="353"/>
      <c r="Q1145" s="353"/>
      <c r="R1145" s="353"/>
      <c r="S1145" s="353"/>
      <c r="T1145" s="353"/>
      <c r="U1145" s="353"/>
      <c r="V1145" s="353"/>
      <c r="W1145" s="353"/>
      <c r="X1145" s="353"/>
      <c r="Y1145" s="353"/>
      <c r="Z1145" s="353"/>
    </row>
    <row r="1146" spans="1:26" x14ac:dyDescent="0.35">
      <c r="A1146" s="373"/>
      <c r="B1146" s="354"/>
      <c r="C1146" s="353"/>
      <c r="D1146" s="353"/>
      <c r="E1146" s="355"/>
      <c r="F1146" s="385"/>
      <c r="G1146" s="353"/>
      <c r="H1146" s="353"/>
      <c r="I1146" s="353"/>
      <c r="J1146" s="353"/>
      <c r="K1146" s="353"/>
      <c r="L1146" s="353"/>
      <c r="M1146" s="353"/>
      <c r="N1146" s="353"/>
      <c r="O1146" s="353"/>
      <c r="P1146" s="353"/>
      <c r="Q1146" s="353"/>
      <c r="R1146" s="353"/>
      <c r="S1146" s="353"/>
      <c r="T1146" s="353"/>
      <c r="U1146" s="353"/>
      <c r="V1146" s="353"/>
      <c r="W1146" s="353"/>
      <c r="X1146" s="353"/>
      <c r="Y1146" s="353"/>
      <c r="Z1146" s="353"/>
    </row>
    <row r="1147" spans="1:26" x14ac:dyDescent="0.35">
      <c r="A1147" s="373"/>
      <c r="B1147" s="354"/>
      <c r="C1147" s="353"/>
      <c r="D1147" s="353"/>
      <c r="E1147" s="355"/>
      <c r="F1147" s="385"/>
      <c r="G1147" s="353"/>
      <c r="H1147" s="353"/>
      <c r="I1147" s="353"/>
      <c r="J1147" s="353"/>
      <c r="K1147" s="353"/>
      <c r="L1147" s="353"/>
      <c r="M1147" s="353"/>
      <c r="N1147" s="353"/>
      <c r="O1147" s="353"/>
      <c r="P1147" s="353"/>
      <c r="Q1147" s="353"/>
      <c r="R1147" s="353"/>
      <c r="S1147" s="353"/>
      <c r="T1147" s="353"/>
      <c r="U1147" s="353"/>
      <c r="V1147" s="353"/>
      <c r="W1147" s="353"/>
      <c r="X1147" s="353"/>
      <c r="Y1147" s="353"/>
      <c r="Z1147" s="353"/>
    </row>
    <row r="1148" spans="1:26" x14ac:dyDescent="0.35">
      <c r="A1148" s="373"/>
      <c r="B1148" s="354"/>
      <c r="C1148" s="353"/>
      <c r="D1148" s="353"/>
      <c r="E1148" s="355"/>
      <c r="F1148" s="385"/>
      <c r="G1148" s="353"/>
      <c r="H1148" s="353"/>
      <c r="I1148" s="353"/>
      <c r="J1148" s="353"/>
      <c r="K1148" s="353"/>
      <c r="L1148" s="353"/>
      <c r="M1148" s="353"/>
      <c r="N1148" s="353"/>
      <c r="O1148" s="353"/>
      <c r="P1148" s="353"/>
      <c r="Q1148" s="353"/>
      <c r="R1148" s="353"/>
      <c r="S1148" s="353"/>
      <c r="T1148" s="353"/>
      <c r="U1148" s="353"/>
      <c r="V1148" s="353"/>
      <c r="W1148" s="353"/>
      <c r="X1148" s="353"/>
      <c r="Y1148" s="353"/>
      <c r="Z1148" s="353"/>
    </row>
    <row r="1149" spans="1:26" x14ac:dyDescent="0.35">
      <c r="A1149" s="373"/>
      <c r="B1149" s="354"/>
      <c r="C1149" s="353"/>
      <c r="D1149" s="353"/>
      <c r="E1149" s="355"/>
      <c r="F1149" s="385"/>
      <c r="G1149" s="353"/>
      <c r="H1149" s="353"/>
      <c r="I1149" s="353"/>
      <c r="J1149" s="353"/>
      <c r="K1149" s="353"/>
      <c r="L1149" s="353"/>
      <c r="M1149" s="353"/>
      <c r="N1149" s="353"/>
      <c r="O1149" s="353"/>
      <c r="P1149" s="353"/>
      <c r="Q1149" s="353"/>
      <c r="R1149" s="353"/>
      <c r="S1149" s="353"/>
      <c r="T1149" s="353"/>
      <c r="U1149" s="353"/>
      <c r="V1149" s="353"/>
      <c r="W1149" s="353"/>
      <c r="X1149" s="353"/>
      <c r="Y1149" s="353"/>
      <c r="Z1149" s="353"/>
    </row>
    <row r="1150" spans="1:26" x14ac:dyDescent="0.35">
      <c r="A1150" s="373"/>
      <c r="B1150" s="354"/>
      <c r="C1150" s="353"/>
      <c r="D1150" s="353"/>
      <c r="E1150" s="355"/>
      <c r="F1150" s="385"/>
      <c r="G1150" s="353"/>
      <c r="H1150" s="353"/>
      <c r="I1150" s="353"/>
      <c r="J1150" s="353"/>
      <c r="K1150" s="353"/>
      <c r="L1150" s="353"/>
      <c r="M1150" s="353"/>
      <c r="N1150" s="353"/>
      <c r="O1150" s="353"/>
      <c r="P1150" s="353"/>
      <c r="Q1150" s="353"/>
      <c r="R1150" s="353"/>
      <c r="S1150" s="353"/>
      <c r="T1150" s="353"/>
      <c r="U1150" s="353"/>
      <c r="V1150" s="353"/>
      <c r="W1150" s="353"/>
      <c r="X1150" s="353"/>
      <c r="Y1150" s="353"/>
      <c r="Z1150" s="353"/>
    </row>
    <row r="1151" spans="1:26" x14ac:dyDescent="0.35">
      <c r="A1151" s="373"/>
      <c r="B1151" s="354"/>
      <c r="C1151" s="353"/>
      <c r="D1151" s="353"/>
      <c r="E1151" s="355"/>
      <c r="F1151" s="385"/>
      <c r="G1151" s="353"/>
      <c r="H1151" s="353"/>
      <c r="I1151" s="353"/>
      <c r="J1151" s="353"/>
      <c r="K1151" s="353"/>
      <c r="L1151" s="353"/>
      <c r="M1151" s="353"/>
      <c r="N1151" s="353"/>
      <c r="O1151" s="353"/>
      <c r="P1151" s="353"/>
      <c r="Q1151" s="353"/>
      <c r="R1151" s="353"/>
      <c r="S1151" s="353"/>
      <c r="T1151" s="353"/>
      <c r="U1151" s="353"/>
      <c r="V1151" s="353"/>
      <c r="W1151" s="353"/>
      <c r="X1151" s="353"/>
      <c r="Y1151" s="353"/>
      <c r="Z1151" s="353"/>
    </row>
    <row r="1152" spans="1:26" x14ac:dyDescent="0.35">
      <c r="A1152" s="373"/>
      <c r="B1152" s="354"/>
      <c r="C1152" s="353"/>
      <c r="D1152" s="353"/>
      <c r="E1152" s="355"/>
      <c r="F1152" s="385"/>
      <c r="G1152" s="353"/>
      <c r="H1152" s="353"/>
      <c r="I1152" s="353"/>
      <c r="J1152" s="353"/>
      <c r="K1152" s="353"/>
      <c r="L1152" s="353"/>
      <c r="M1152" s="353"/>
      <c r="N1152" s="353"/>
      <c r="O1152" s="353"/>
      <c r="P1152" s="353"/>
      <c r="Q1152" s="353"/>
      <c r="R1152" s="353"/>
      <c r="S1152" s="353"/>
      <c r="T1152" s="353"/>
      <c r="U1152" s="353"/>
      <c r="V1152" s="353"/>
      <c r="W1152" s="353"/>
      <c r="X1152" s="353"/>
      <c r="Y1152" s="353"/>
      <c r="Z1152" s="353"/>
    </row>
    <row r="1153" spans="1:26" x14ac:dyDescent="0.35">
      <c r="A1153" s="373"/>
      <c r="B1153" s="354"/>
      <c r="C1153" s="353"/>
      <c r="D1153" s="353"/>
      <c r="E1153" s="355"/>
      <c r="F1153" s="385"/>
      <c r="G1153" s="353"/>
      <c r="H1153" s="353"/>
      <c r="I1153" s="353"/>
      <c r="J1153" s="353"/>
      <c r="K1153" s="353"/>
      <c r="L1153" s="353"/>
      <c r="M1153" s="353"/>
      <c r="N1153" s="353"/>
      <c r="O1153" s="353"/>
      <c r="P1153" s="353"/>
      <c r="Q1153" s="353"/>
      <c r="R1153" s="353"/>
      <c r="S1153" s="353"/>
      <c r="T1153" s="353"/>
      <c r="U1153" s="353"/>
      <c r="V1153" s="353"/>
      <c r="W1153" s="353"/>
      <c r="X1153" s="353"/>
      <c r="Y1153" s="353"/>
      <c r="Z1153" s="353"/>
    </row>
    <row r="1154" spans="1:26" x14ac:dyDescent="0.35">
      <c r="A1154" s="373"/>
      <c r="B1154" s="354"/>
      <c r="C1154" s="353"/>
      <c r="D1154" s="353"/>
      <c r="E1154" s="355"/>
      <c r="F1154" s="385"/>
      <c r="G1154" s="353"/>
      <c r="H1154" s="353"/>
      <c r="I1154" s="353"/>
      <c r="J1154" s="353"/>
      <c r="K1154" s="353"/>
      <c r="L1154" s="353"/>
      <c r="M1154" s="353"/>
      <c r="N1154" s="353"/>
      <c r="O1154" s="353"/>
      <c r="P1154" s="353"/>
      <c r="Q1154" s="353"/>
      <c r="R1154" s="353"/>
      <c r="S1154" s="353"/>
      <c r="T1154" s="353"/>
      <c r="U1154" s="353"/>
      <c r="V1154" s="353"/>
      <c r="W1154" s="353"/>
      <c r="X1154" s="353"/>
      <c r="Y1154" s="353"/>
      <c r="Z1154" s="353"/>
    </row>
    <row r="1155" spans="1:26" x14ac:dyDescent="0.35">
      <c r="A1155" s="373"/>
      <c r="B1155" s="354"/>
      <c r="C1155" s="353"/>
      <c r="D1155" s="353"/>
      <c r="E1155" s="355"/>
      <c r="F1155" s="385"/>
      <c r="G1155" s="353"/>
      <c r="H1155" s="353"/>
      <c r="I1155" s="353"/>
      <c r="J1155" s="353"/>
      <c r="K1155" s="353"/>
      <c r="L1155" s="353"/>
      <c r="M1155" s="353"/>
      <c r="N1155" s="353"/>
      <c r="O1155" s="353"/>
      <c r="P1155" s="353"/>
      <c r="Q1155" s="353"/>
      <c r="R1155" s="353"/>
      <c r="S1155" s="353"/>
      <c r="T1155" s="353"/>
      <c r="U1155" s="353"/>
      <c r="V1155" s="353"/>
      <c r="W1155" s="353"/>
      <c r="X1155" s="353"/>
      <c r="Y1155" s="353"/>
      <c r="Z1155" s="353"/>
    </row>
    <row r="1156" spans="1:26" x14ac:dyDescent="0.35">
      <c r="A1156" s="373"/>
      <c r="B1156" s="354"/>
      <c r="C1156" s="353"/>
      <c r="D1156" s="353"/>
      <c r="E1156" s="355"/>
      <c r="F1156" s="385"/>
      <c r="G1156" s="353"/>
      <c r="H1156" s="353"/>
      <c r="I1156" s="353"/>
      <c r="J1156" s="353"/>
      <c r="K1156" s="353"/>
      <c r="L1156" s="353"/>
      <c r="M1156" s="353"/>
      <c r="N1156" s="353"/>
      <c r="O1156" s="353"/>
      <c r="P1156" s="353"/>
      <c r="Q1156" s="353"/>
      <c r="R1156" s="353"/>
      <c r="S1156" s="353"/>
      <c r="T1156" s="353"/>
      <c r="U1156" s="353"/>
      <c r="V1156" s="353"/>
      <c r="W1156" s="353"/>
      <c r="X1156" s="353"/>
      <c r="Y1156" s="353"/>
      <c r="Z1156" s="353"/>
    </row>
    <row r="1157" spans="1:26" x14ac:dyDescent="0.35">
      <c r="A1157" s="373"/>
      <c r="B1157" s="354"/>
      <c r="C1157" s="353"/>
      <c r="D1157" s="353"/>
      <c r="E1157" s="355"/>
      <c r="F1157" s="385"/>
      <c r="G1157" s="353"/>
      <c r="H1157" s="353"/>
      <c r="I1157" s="353"/>
      <c r="J1157" s="353"/>
      <c r="K1157" s="353"/>
      <c r="L1157" s="353"/>
      <c r="M1157" s="353"/>
      <c r="N1157" s="353"/>
      <c r="O1157" s="353"/>
      <c r="P1157" s="353"/>
      <c r="Q1157" s="353"/>
      <c r="R1157" s="353"/>
      <c r="S1157" s="353"/>
      <c r="T1157" s="353"/>
      <c r="U1157" s="353"/>
      <c r="V1157" s="353"/>
      <c r="W1157" s="353"/>
      <c r="X1157" s="353"/>
      <c r="Y1157" s="353"/>
      <c r="Z1157" s="353"/>
    </row>
    <row r="1158" spans="1:26" x14ac:dyDescent="0.35">
      <c r="A1158" s="373"/>
      <c r="B1158" s="354"/>
      <c r="C1158" s="353"/>
      <c r="D1158" s="353"/>
      <c r="E1158" s="355"/>
      <c r="F1158" s="385"/>
      <c r="G1158" s="353"/>
      <c r="H1158" s="353"/>
      <c r="I1158" s="353"/>
      <c r="J1158" s="353"/>
      <c r="K1158" s="353"/>
      <c r="L1158" s="353"/>
      <c r="M1158" s="353"/>
      <c r="N1158" s="353"/>
      <c r="O1158" s="353"/>
      <c r="P1158" s="353"/>
      <c r="Q1158" s="353"/>
      <c r="R1158" s="353"/>
      <c r="S1158" s="353"/>
      <c r="T1158" s="353"/>
      <c r="U1158" s="353"/>
      <c r="V1158" s="353"/>
      <c r="W1158" s="353"/>
      <c r="X1158" s="353"/>
      <c r="Y1158" s="353"/>
      <c r="Z1158" s="353"/>
    </row>
    <row r="1159" spans="1:26" x14ac:dyDescent="0.35">
      <c r="A1159" s="373"/>
      <c r="B1159" s="354"/>
      <c r="C1159" s="353"/>
      <c r="D1159" s="353"/>
      <c r="E1159" s="355"/>
      <c r="F1159" s="385"/>
      <c r="G1159" s="353"/>
      <c r="H1159" s="353"/>
      <c r="I1159" s="353"/>
      <c r="J1159" s="353"/>
      <c r="K1159" s="353"/>
      <c r="L1159" s="353"/>
      <c r="M1159" s="353"/>
      <c r="N1159" s="353"/>
      <c r="O1159" s="353"/>
      <c r="P1159" s="353"/>
      <c r="Q1159" s="353"/>
      <c r="R1159" s="353"/>
      <c r="S1159" s="353"/>
      <c r="T1159" s="353"/>
      <c r="U1159" s="353"/>
      <c r="V1159" s="353"/>
      <c r="W1159" s="353"/>
      <c r="X1159" s="353"/>
      <c r="Y1159" s="353"/>
      <c r="Z1159" s="353"/>
    </row>
    <row r="1160" spans="1:26" x14ac:dyDescent="0.35">
      <c r="A1160" s="373"/>
      <c r="B1160" s="354"/>
      <c r="C1160" s="353"/>
      <c r="D1160" s="353"/>
      <c r="E1160" s="355"/>
      <c r="F1160" s="385"/>
      <c r="G1160" s="353"/>
      <c r="H1160" s="353"/>
      <c r="I1160" s="353"/>
      <c r="J1160" s="353"/>
      <c r="K1160" s="353"/>
      <c r="L1160" s="353"/>
      <c r="M1160" s="353"/>
      <c r="N1160" s="353"/>
      <c r="O1160" s="353"/>
      <c r="P1160" s="353"/>
      <c r="Q1160" s="353"/>
      <c r="R1160" s="353"/>
      <c r="S1160" s="353"/>
      <c r="T1160" s="353"/>
      <c r="U1160" s="353"/>
      <c r="V1160" s="353"/>
      <c r="W1160" s="353"/>
      <c r="X1160" s="353"/>
      <c r="Y1160" s="353"/>
      <c r="Z1160" s="353"/>
    </row>
    <row r="1161" spans="1:26" x14ac:dyDescent="0.35">
      <c r="A1161" s="373"/>
      <c r="B1161" s="354"/>
      <c r="C1161" s="353"/>
      <c r="D1161" s="353"/>
      <c r="E1161" s="355"/>
      <c r="F1161" s="385"/>
      <c r="G1161" s="353"/>
      <c r="H1161" s="353"/>
      <c r="I1161" s="353"/>
      <c r="J1161" s="353"/>
      <c r="K1161" s="353"/>
      <c r="L1161" s="353"/>
      <c r="M1161" s="353"/>
      <c r="N1161" s="353"/>
      <c r="O1161" s="353"/>
      <c r="P1161" s="353"/>
      <c r="Q1161" s="353"/>
      <c r="R1161" s="353"/>
      <c r="S1161" s="353"/>
      <c r="T1161" s="353"/>
      <c r="U1161" s="353"/>
      <c r="V1161" s="353"/>
      <c r="W1161" s="353"/>
      <c r="X1161" s="353"/>
      <c r="Y1161" s="353"/>
      <c r="Z1161" s="353"/>
    </row>
    <row r="1162" spans="1:26" x14ac:dyDescent="0.35">
      <c r="A1162" s="373"/>
      <c r="B1162" s="354"/>
      <c r="C1162" s="353"/>
      <c r="D1162" s="353"/>
      <c r="E1162" s="355"/>
      <c r="F1162" s="385"/>
      <c r="G1162" s="353"/>
      <c r="H1162" s="353"/>
      <c r="I1162" s="353"/>
      <c r="J1162" s="353"/>
      <c r="K1162" s="353"/>
      <c r="L1162" s="353"/>
      <c r="M1162" s="353"/>
      <c r="N1162" s="353"/>
      <c r="O1162" s="353"/>
      <c r="P1162" s="353"/>
      <c r="Q1162" s="353"/>
      <c r="R1162" s="353"/>
      <c r="S1162" s="353"/>
      <c r="T1162" s="353"/>
      <c r="U1162" s="353"/>
      <c r="V1162" s="353"/>
      <c r="W1162" s="353"/>
      <c r="X1162" s="353"/>
      <c r="Y1162" s="353"/>
      <c r="Z1162" s="353"/>
    </row>
    <row r="1163" spans="1:26" x14ac:dyDescent="0.35">
      <c r="A1163" s="373"/>
      <c r="B1163" s="354"/>
      <c r="C1163" s="353"/>
      <c r="D1163" s="353"/>
      <c r="E1163" s="355"/>
      <c r="F1163" s="385"/>
      <c r="G1163" s="353"/>
      <c r="H1163" s="353"/>
      <c r="I1163" s="353"/>
      <c r="J1163" s="353"/>
      <c r="K1163" s="353"/>
      <c r="L1163" s="353"/>
      <c r="M1163" s="353"/>
      <c r="N1163" s="353"/>
      <c r="O1163" s="353"/>
      <c r="P1163" s="353"/>
      <c r="Q1163" s="353"/>
      <c r="R1163" s="353"/>
      <c r="S1163" s="353"/>
      <c r="T1163" s="353"/>
      <c r="U1163" s="353"/>
      <c r="V1163" s="353"/>
      <c r="W1163" s="353"/>
      <c r="X1163" s="353"/>
      <c r="Y1163" s="353"/>
      <c r="Z1163" s="353"/>
    </row>
    <row r="1164" spans="1:26" x14ac:dyDescent="0.35">
      <c r="A1164" s="373"/>
      <c r="B1164" s="354"/>
      <c r="C1164" s="353"/>
      <c r="D1164" s="353"/>
      <c r="E1164" s="355"/>
      <c r="F1164" s="385"/>
      <c r="G1164" s="353"/>
      <c r="H1164" s="353"/>
      <c r="I1164" s="353"/>
      <c r="J1164" s="353"/>
      <c r="K1164" s="353"/>
      <c r="L1164" s="353"/>
      <c r="M1164" s="353"/>
      <c r="N1164" s="353"/>
      <c r="O1164" s="353"/>
      <c r="P1164" s="353"/>
      <c r="Q1164" s="353"/>
      <c r="R1164" s="353"/>
      <c r="S1164" s="353"/>
      <c r="T1164" s="353"/>
      <c r="U1164" s="353"/>
      <c r="V1164" s="353"/>
      <c r="W1164" s="353"/>
      <c r="X1164" s="353"/>
      <c r="Y1164" s="353"/>
      <c r="Z1164" s="353"/>
    </row>
    <row r="1165" spans="1:26" x14ac:dyDescent="0.35">
      <c r="A1165" s="373"/>
      <c r="B1165" s="354"/>
      <c r="C1165" s="353"/>
      <c r="D1165" s="353"/>
      <c r="E1165" s="355"/>
      <c r="F1165" s="385"/>
      <c r="G1165" s="353"/>
      <c r="H1165" s="353"/>
      <c r="I1165" s="353"/>
      <c r="J1165" s="353"/>
      <c r="K1165" s="353"/>
      <c r="L1165" s="353"/>
      <c r="M1165" s="353"/>
      <c r="N1165" s="353"/>
      <c r="O1165" s="353"/>
      <c r="P1165" s="353"/>
      <c r="Q1165" s="353"/>
      <c r="R1165" s="353"/>
      <c r="S1165" s="353"/>
      <c r="T1165" s="353"/>
      <c r="U1165" s="353"/>
      <c r="V1165" s="353"/>
      <c r="W1165" s="353"/>
      <c r="X1165" s="353"/>
      <c r="Y1165" s="353"/>
      <c r="Z1165" s="353"/>
    </row>
    <row r="1166" spans="1:26" x14ac:dyDescent="0.35">
      <c r="A1166" s="373"/>
      <c r="B1166" s="354"/>
      <c r="C1166" s="353"/>
      <c r="D1166" s="353"/>
      <c r="E1166" s="355"/>
      <c r="F1166" s="385"/>
      <c r="G1166" s="353"/>
      <c r="H1166" s="353"/>
      <c r="I1166" s="353"/>
      <c r="J1166" s="353"/>
      <c r="K1166" s="353"/>
      <c r="L1166" s="353"/>
      <c r="M1166" s="353"/>
      <c r="N1166" s="353"/>
      <c r="O1166" s="353"/>
      <c r="P1166" s="353"/>
      <c r="Q1166" s="353"/>
      <c r="R1166" s="353"/>
      <c r="S1166" s="353"/>
      <c r="T1166" s="353"/>
      <c r="U1166" s="353"/>
      <c r="V1166" s="353"/>
      <c r="W1166" s="353"/>
      <c r="X1166" s="353"/>
      <c r="Y1166" s="353"/>
      <c r="Z1166" s="353"/>
    </row>
    <row r="1167" spans="1:26" x14ac:dyDescent="0.35">
      <c r="A1167" s="373"/>
      <c r="B1167" s="354"/>
      <c r="C1167" s="353"/>
      <c r="D1167" s="353"/>
      <c r="E1167" s="355"/>
      <c r="F1167" s="385"/>
      <c r="G1167" s="353"/>
      <c r="H1167" s="353"/>
      <c r="I1167" s="353"/>
      <c r="J1167" s="353"/>
      <c r="K1167" s="353"/>
      <c r="L1167" s="353"/>
      <c r="M1167" s="353"/>
      <c r="N1167" s="353"/>
      <c r="O1167" s="353"/>
      <c r="P1167" s="353"/>
      <c r="Q1167" s="353"/>
      <c r="R1167" s="353"/>
      <c r="S1167" s="353"/>
      <c r="T1167" s="353"/>
      <c r="U1167" s="353"/>
      <c r="V1167" s="353"/>
      <c r="W1167" s="353"/>
      <c r="X1167" s="353"/>
      <c r="Y1167" s="353"/>
      <c r="Z1167" s="353"/>
    </row>
    <row r="1168" spans="1:26" x14ac:dyDescent="0.35">
      <c r="A1168" s="373"/>
      <c r="B1168" s="354"/>
      <c r="C1168" s="353"/>
      <c r="D1168" s="353"/>
      <c r="E1168" s="355"/>
      <c r="F1168" s="385"/>
      <c r="G1168" s="353"/>
      <c r="H1168" s="353"/>
      <c r="I1168" s="353"/>
      <c r="J1168" s="353"/>
      <c r="K1168" s="353"/>
      <c r="L1168" s="353"/>
      <c r="M1168" s="353"/>
      <c r="N1168" s="353"/>
      <c r="O1168" s="353"/>
      <c r="P1168" s="353"/>
      <c r="Q1168" s="353"/>
      <c r="R1168" s="353"/>
      <c r="S1168" s="353"/>
      <c r="T1168" s="353"/>
      <c r="U1168" s="353"/>
      <c r="V1168" s="353"/>
      <c r="W1168" s="353"/>
      <c r="X1168" s="353"/>
      <c r="Y1168" s="353"/>
      <c r="Z1168" s="353"/>
    </row>
    <row r="1169" spans="1:26" x14ac:dyDescent="0.35">
      <c r="A1169" s="373"/>
      <c r="B1169" s="354"/>
      <c r="C1169" s="353"/>
      <c r="D1169" s="353"/>
      <c r="E1169" s="355"/>
      <c r="F1169" s="385"/>
      <c r="G1169" s="353"/>
      <c r="H1169" s="353"/>
      <c r="I1169" s="353"/>
      <c r="J1169" s="353"/>
      <c r="K1169" s="353"/>
      <c r="L1169" s="353"/>
      <c r="M1169" s="353"/>
      <c r="N1169" s="353"/>
      <c r="O1169" s="353"/>
      <c r="P1169" s="353"/>
      <c r="Q1169" s="353"/>
      <c r="R1169" s="353"/>
      <c r="S1169" s="353"/>
      <c r="T1169" s="353"/>
      <c r="U1169" s="353"/>
      <c r="V1169" s="353"/>
      <c r="W1169" s="353"/>
      <c r="X1169" s="353"/>
      <c r="Y1169" s="353"/>
      <c r="Z1169" s="353"/>
    </row>
    <row r="1170" spans="1:26" x14ac:dyDescent="0.35">
      <c r="A1170" s="373"/>
      <c r="B1170" s="354"/>
      <c r="C1170" s="353"/>
      <c r="D1170" s="353"/>
      <c r="E1170" s="355"/>
      <c r="F1170" s="385"/>
      <c r="G1170" s="353"/>
      <c r="H1170" s="353"/>
      <c r="I1170" s="353"/>
      <c r="J1170" s="353"/>
      <c r="K1170" s="353"/>
      <c r="L1170" s="353"/>
      <c r="M1170" s="353"/>
      <c r="N1170" s="353"/>
      <c r="O1170" s="353"/>
      <c r="P1170" s="353"/>
      <c r="Q1170" s="353"/>
      <c r="R1170" s="353"/>
      <c r="S1170" s="353"/>
      <c r="T1170" s="353"/>
      <c r="U1170" s="353"/>
      <c r="V1170" s="353"/>
      <c r="W1170" s="353"/>
      <c r="X1170" s="353"/>
      <c r="Y1170" s="353"/>
      <c r="Z1170" s="353"/>
    </row>
    <row r="1171" spans="1:26" x14ac:dyDescent="0.35">
      <c r="A1171" s="373"/>
      <c r="B1171" s="354"/>
      <c r="C1171" s="353"/>
      <c r="D1171" s="353"/>
      <c r="E1171" s="355"/>
      <c r="F1171" s="385"/>
      <c r="G1171" s="353"/>
      <c r="H1171" s="353"/>
      <c r="I1171" s="353"/>
      <c r="J1171" s="353"/>
      <c r="K1171" s="353"/>
      <c r="L1171" s="353"/>
      <c r="M1171" s="353"/>
      <c r="N1171" s="353"/>
      <c r="O1171" s="353"/>
      <c r="P1171" s="353"/>
      <c r="Q1171" s="353"/>
      <c r="R1171" s="353"/>
      <c r="S1171" s="353"/>
      <c r="T1171" s="353"/>
      <c r="U1171" s="353"/>
      <c r="V1171" s="353"/>
      <c r="W1171" s="353"/>
      <c r="X1171" s="353"/>
      <c r="Y1171" s="353"/>
      <c r="Z1171" s="353"/>
    </row>
    <row r="1172" spans="1:26" x14ac:dyDescent="0.35">
      <c r="A1172" s="373"/>
      <c r="B1172" s="354"/>
      <c r="C1172" s="353"/>
      <c r="D1172" s="353"/>
      <c r="E1172" s="355"/>
      <c r="F1172" s="385"/>
      <c r="G1172" s="353"/>
      <c r="H1172" s="353"/>
      <c r="I1172" s="353"/>
      <c r="J1172" s="353"/>
      <c r="K1172" s="353"/>
      <c r="L1172" s="353"/>
      <c r="M1172" s="353"/>
      <c r="N1172" s="353"/>
      <c r="O1172" s="353"/>
      <c r="P1172" s="353"/>
      <c r="Q1172" s="353"/>
      <c r="R1172" s="353"/>
      <c r="S1172" s="353"/>
      <c r="T1172" s="353"/>
      <c r="U1172" s="353"/>
      <c r="V1172" s="353"/>
      <c r="W1172" s="353"/>
      <c r="X1172" s="353"/>
      <c r="Y1172" s="353"/>
      <c r="Z1172" s="353"/>
    </row>
    <row r="1173" spans="1:26" x14ac:dyDescent="0.35">
      <c r="A1173" s="373"/>
      <c r="B1173" s="354"/>
      <c r="C1173" s="353"/>
      <c r="D1173" s="353"/>
      <c r="E1173" s="355"/>
      <c r="F1173" s="385"/>
      <c r="G1173" s="353"/>
      <c r="H1173" s="353"/>
      <c r="I1173" s="353"/>
      <c r="J1173" s="353"/>
      <c r="K1173" s="353"/>
      <c r="L1173" s="353"/>
      <c r="M1173" s="353"/>
      <c r="N1173" s="353"/>
      <c r="O1173" s="353"/>
      <c r="P1173" s="353"/>
      <c r="Q1173" s="353"/>
      <c r="R1173" s="353"/>
      <c r="S1173" s="353"/>
      <c r="T1173" s="353"/>
      <c r="U1173" s="353"/>
      <c r="V1173" s="353"/>
      <c r="W1173" s="353"/>
      <c r="X1173" s="353"/>
      <c r="Y1173" s="353"/>
      <c r="Z1173" s="353"/>
    </row>
    <row r="1174" spans="1:26" x14ac:dyDescent="0.35">
      <c r="A1174" s="373"/>
      <c r="B1174" s="354"/>
      <c r="C1174" s="353"/>
      <c r="D1174" s="353"/>
      <c r="E1174" s="355"/>
      <c r="F1174" s="385"/>
      <c r="G1174" s="353"/>
      <c r="H1174" s="353"/>
      <c r="I1174" s="353"/>
      <c r="J1174" s="353"/>
      <c r="K1174" s="353"/>
      <c r="L1174" s="353"/>
      <c r="M1174" s="353"/>
      <c r="N1174" s="353"/>
      <c r="O1174" s="353"/>
      <c r="P1174" s="353"/>
      <c r="Q1174" s="353"/>
      <c r="R1174" s="353"/>
      <c r="S1174" s="353"/>
      <c r="T1174" s="353"/>
      <c r="U1174" s="353"/>
      <c r="V1174" s="353"/>
      <c r="W1174" s="353"/>
      <c r="X1174" s="353"/>
      <c r="Y1174" s="353"/>
      <c r="Z1174" s="353"/>
    </row>
    <row r="1175" spans="1:26" x14ac:dyDescent="0.35">
      <c r="A1175" s="373"/>
      <c r="B1175" s="354"/>
      <c r="C1175" s="353"/>
      <c r="D1175" s="353"/>
      <c r="E1175" s="355"/>
      <c r="F1175" s="385"/>
      <c r="G1175" s="353"/>
      <c r="H1175" s="353"/>
      <c r="I1175" s="353"/>
      <c r="J1175" s="353"/>
      <c r="K1175" s="353"/>
      <c r="L1175" s="353"/>
      <c r="M1175" s="353"/>
      <c r="N1175" s="353"/>
      <c r="O1175" s="353"/>
      <c r="P1175" s="353"/>
      <c r="Q1175" s="353"/>
      <c r="R1175" s="353"/>
      <c r="S1175" s="353"/>
      <c r="T1175" s="353"/>
      <c r="U1175" s="353"/>
      <c r="V1175" s="353"/>
      <c r="W1175" s="353"/>
      <c r="X1175" s="353"/>
      <c r="Y1175" s="353"/>
      <c r="Z1175" s="353"/>
    </row>
    <row r="1176" spans="1:26" x14ac:dyDescent="0.35">
      <c r="A1176" s="373"/>
      <c r="B1176" s="354"/>
      <c r="C1176" s="353"/>
      <c r="D1176" s="353"/>
      <c r="E1176" s="355"/>
      <c r="F1176" s="385"/>
      <c r="G1176" s="353"/>
      <c r="H1176" s="353"/>
      <c r="I1176" s="353"/>
      <c r="J1176" s="353"/>
      <c r="K1176" s="353"/>
      <c r="L1176" s="353"/>
      <c r="M1176" s="353"/>
      <c r="N1176" s="353"/>
      <c r="O1176" s="353"/>
      <c r="P1176" s="353"/>
      <c r="Q1176" s="353"/>
      <c r="R1176" s="353"/>
      <c r="S1176" s="353"/>
      <c r="T1176" s="353"/>
      <c r="U1176" s="353"/>
      <c r="V1176" s="353"/>
      <c r="W1176" s="353"/>
      <c r="X1176" s="353"/>
      <c r="Y1176" s="353"/>
      <c r="Z1176" s="353"/>
    </row>
    <row r="1177" spans="1:26" x14ac:dyDescent="0.35">
      <c r="A1177" s="373"/>
      <c r="B1177" s="354"/>
      <c r="C1177" s="353"/>
      <c r="D1177" s="353"/>
      <c r="E1177" s="355"/>
      <c r="F1177" s="385"/>
      <c r="G1177" s="353"/>
      <c r="H1177" s="353"/>
      <c r="I1177" s="353"/>
      <c r="J1177" s="353"/>
      <c r="K1177" s="353"/>
      <c r="L1177" s="353"/>
      <c r="M1177" s="353"/>
      <c r="N1177" s="353"/>
      <c r="O1177" s="353"/>
      <c r="P1177" s="353"/>
      <c r="Q1177" s="353"/>
      <c r="R1177" s="353"/>
      <c r="S1177" s="353"/>
      <c r="T1177" s="353"/>
      <c r="U1177" s="353"/>
      <c r="V1177" s="353"/>
      <c r="W1177" s="353"/>
      <c r="X1177" s="353"/>
      <c r="Y1177" s="353"/>
      <c r="Z1177" s="353"/>
    </row>
    <row r="1178" spans="1:26" x14ac:dyDescent="0.35">
      <c r="A1178" s="373"/>
      <c r="B1178" s="354"/>
      <c r="C1178" s="353"/>
      <c r="D1178" s="353"/>
      <c r="E1178" s="355"/>
      <c r="F1178" s="385"/>
      <c r="G1178" s="353"/>
      <c r="H1178" s="353"/>
      <c r="I1178" s="353"/>
      <c r="J1178" s="353"/>
      <c r="K1178" s="353"/>
      <c r="L1178" s="353"/>
      <c r="M1178" s="353"/>
      <c r="N1178" s="353"/>
      <c r="O1178" s="353"/>
      <c r="P1178" s="353"/>
      <c r="Q1178" s="353"/>
      <c r="R1178" s="353"/>
      <c r="S1178" s="353"/>
      <c r="T1178" s="353"/>
      <c r="U1178" s="353"/>
      <c r="V1178" s="353"/>
      <c r="W1178" s="353"/>
      <c r="X1178" s="353"/>
      <c r="Y1178" s="353"/>
      <c r="Z1178" s="353"/>
    </row>
    <row r="1179" spans="1:26" x14ac:dyDescent="0.35">
      <c r="A1179" s="373"/>
      <c r="B1179" s="354"/>
      <c r="C1179" s="353"/>
      <c r="D1179" s="353"/>
      <c r="E1179" s="355"/>
      <c r="F1179" s="385"/>
      <c r="G1179" s="353"/>
      <c r="H1179" s="353"/>
      <c r="I1179" s="353"/>
      <c r="J1179" s="353"/>
      <c r="K1179" s="353"/>
      <c r="L1179" s="353"/>
      <c r="M1179" s="353"/>
      <c r="N1179" s="353"/>
      <c r="O1179" s="353"/>
      <c r="P1179" s="353"/>
      <c r="Q1179" s="353"/>
      <c r="R1179" s="353"/>
      <c r="S1179" s="353"/>
      <c r="T1179" s="353"/>
      <c r="U1179" s="353"/>
      <c r="V1179" s="353"/>
      <c r="W1179" s="353"/>
      <c r="X1179" s="353"/>
      <c r="Y1179" s="353"/>
      <c r="Z1179" s="353"/>
    </row>
    <row r="1180" spans="1:26" x14ac:dyDescent="0.35">
      <c r="A1180" s="373"/>
      <c r="B1180" s="354"/>
      <c r="C1180" s="353"/>
      <c r="D1180" s="353"/>
      <c r="E1180" s="355"/>
      <c r="F1180" s="385"/>
      <c r="G1180" s="353"/>
      <c r="H1180" s="353"/>
      <c r="I1180" s="353"/>
      <c r="J1180" s="353"/>
      <c r="K1180" s="353"/>
      <c r="L1180" s="353"/>
      <c r="M1180" s="353"/>
      <c r="N1180" s="353"/>
      <c r="O1180" s="353"/>
      <c r="P1180" s="353"/>
      <c r="Q1180" s="353"/>
      <c r="R1180" s="353"/>
      <c r="S1180" s="353"/>
      <c r="T1180" s="353"/>
      <c r="U1180" s="353"/>
      <c r="V1180" s="353"/>
      <c r="W1180" s="353"/>
      <c r="X1180" s="353"/>
      <c r="Y1180" s="353"/>
      <c r="Z1180" s="353"/>
    </row>
    <row r="1181" spans="1:26" x14ac:dyDescent="0.35">
      <c r="A1181" s="373"/>
      <c r="B1181" s="354"/>
      <c r="C1181" s="353"/>
      <c r="D1181" s="353"/>
      <c r="E1181" s="355"/>
      <c r="F1181" s="385"/>
      <c r="G1181" s="353"/>
      <c r="H1181" s="353"/>
      <c r="I1181" s="353"/>
      <c r="J1181" s="353"/>
      <c r="K1181" s="353"/>
      <c r="L1181" s="353"/>
      <c r="M1181" s="353"/>
      <c r="N1181" s="353"/>
      <c r="O1181" s="353"/>
      <c r="P1181" s="353"/>
      <c r="Q1181" s="353"/>
      <c r="R1181" s="353"/>
      <c r="S1181" s="353"/>
      <c r="T1181" s="353"/>
      <c r="U1181" s="353"/>
      <c r="V1181" s="353"/>
      <c r="W1181" s="353"/>
      <c r="X1181" s="353"/>
      <c r="Y1181" s="353"/>
      <c r="Z1181" s="353"/>
    </row>
    <row r="1182" spans="1:26" x14ac:dyDescent="0.35">
      <c r="A1182" s="373"/>
      <c r="B1182" s="354"/>
      <c r="C1182" s="353"/>
      <c r="D1182" s="353"/>
      <c r="E1182" s="355"/>
      <c r="F1182" s="385"/>
      <c r="G1182" s="353"/>
      <c r="H1182" s="353"/>
      <c r="I1182" s="353"/>
      <c r="J1182" s="353"/>
      <c r="K1182" s="353"/>
      <c r="L1182" s="353"/>
      <c r="M1182" s="353"/>
      <c r="N1182" s="353"/>
      <c r="O1182" s="353"/>
      <c r="P1182" s="353"/>
      <c r="Q1182" s="353"/>
      <c r="R1182" s="353"/>
      <c r="S1182" s="353"/>
      <c r="T1182" s="353"/>
      <c r="U1182" s="353"/>
      <c r="V1182" s="353"/>
      <c r="W1182" s="353"/>
      <c r="X1182" s="353"/>
      <c r="Y1182" s="353"/>
      <c r="Z1182" s="353"/>
    </row>
    <row r="1183" spans="1:26" x14ac:dyDescent="0.35">
      <c r="A1183" s="373"/>
      <c r="B1183" s="354"/>
      <c r="C1183" s="353"/>
      <c r="D1183" s="353"/>
      <c r="E1183" s="355"/>
      <c r="F1183" s="385"/>
      <c r="G1183" s="353"/>
      <c r="H1183" s="353"/>
      <c r="I1183" s="353"/>
      <c r="J1183" s="353"/>
      <c r="K1183" s="353"/>
      <c r="L1183" s="353"/>
      <c r="M1183" s="353"/>
      <c r="N1183" s="353"/>
      <c r="O1183" s="353"/>
      <c r="P1183" s="353"/>
      <c r="Q1183" s="353"/>
      <c r="R1183" s="353"/>
      <c r="S1183" s="353"/>
      <c r="T1183" s="353"/>
      <c r="U1183" s="353"/>
      <c r="V1183" s="353"/>
      <c r="W1183" s="353"/>
      <c r="X1183" s="353"/>
      <c r="Y1183" s="353"/>
      <c r="Z1183" s="353"/>
    </row>
    <row r="1184" spans="1:26" x14ac:dyDescent="0.35">
      <c r="A1184" s="373"/>
      <c r="B1184" s="354"/>
      <c r="C1184" s="353"/>
      <c r="D1184" s="353"/>
      <c r="E1184" s="355"/>
      <c r="F1184" s="385"/>
      <c r="G1184" s="353"/>
      <c r="H1184" s="353"/>
      <c r="I1184" s="353"/>
      <c r="J1184" s="353"/>
      <c r="K1184" s="353"/>
      <c r="L1184" s="353"/>
      <c r="M1184" s="353"/>
      <c r="N1184" s="353"/>
      <c r="O1184" s="353"/>
      <c r="P1184" s="353"/>
      <c r="Q1184" s="353"/>
      <c r="R1184" s="353"/>
      <c r="S1184" s="353"/>
      <c r="T1184" s="353"/>
      <c r="U1184" s="353"/>
      <c r="V1184" s="353"/>
      <c r="W1184" s="353"/>
      <c r="X1184" s="353"/>
      <c r="Y1184" s="353"/>
      <c r="Z1184" s="353"/>
    </row>
    <row r="1185" spans="1:26" x14ac:dyDescent="0.35">
      <c r="A1185" s="373"/>
      <c r="B1185" s="354"/>
      <c r="C1185" s="353"/>
      <c r="D1185" s="353"/>
      <c r="E1185" s="355"/>
      <c r="F1185" s="385"/>
      <c r="G1185" s="353"/>
      <c r="H1185" s="353"/>
      <c r="I1185" s="353"/>
      <c r="J1185" s="353"/>
      <c r="K1185" s="353"/>
      <c r="L1185" s="353"/>
      <c r="M1185" s="353"/>
      <c r="N1185" s="353"/>
      <c r="O1185" s="353"/>
      <c r="P1185" s="353"/>
      <c r="Q1185" s="353"/>
      <c r="R1185" s="353"/>
      <c r="S1185" s="353"/>
      <c r="T1185" s="353"/>
      <c r="U1185" s="353"/>
      <c r="V1185" s="353"/>
      <c r="W1185" s="353"/>
      <c r="X1185" s="353"/>
      <c r="Y1185" s="353"/>
      <c r="Z1185" s="353"/>
    </row>
    <row r="1186" spans="1:26" x14ac:dyDescent="0.35">
      <c r="A1186" s="373"/>
      <c r="B1186" s="354"/>
      <c r="C1186" s="353"/>
      <c r="D1186" s="353"/>
      <c r="E1186" s="355"/>
      <c r="F1186" s="385"/>
      <c r="G1186" s="353"/>
      <c r="H1186" s="353"/>
      <c r="I1186" s="353"/>
      <c r="J1186" s="353"/>
      <c r="K1186" s="353"/>
      <c r="L1186" s="353"/>
      <c r="M1186" s="353"/>
      <c r="N1186" s="353"/>
      <c r="O1186" s="353"/>
      <c r="P1186" s="353"/>
      <c r="Q1186" s="353"/>
      <c r="R1186" s="353"/>
      <c r="S1186" s="353"/>
      <c r="T1186" s="353"/>
      <c r="U1186" s="353"/>
      <c r="V1186" s="353"/>
      <c r="W1186" s="353"/>
      <c r="X1186" s="353"/>
      <c r="Y1186" s="353"/>
      <c r="Z1186" s="353"/>
    </row>
    <row r="1187" spans="1:26" x14ac:dyDescent="0.35">
      <c r="A1187" s="373"/>
      <c r="B1187" s="354"/>
      <c r="C1187" s="353"/>
      <c r="D1187" s="353"/>
      <c r="E1187" s="355"/>
      <c r="F1187" s="385"/>
      <c r="G1187" s="353"/>
      <c r="H1187" s="353"/>
      <c r="I1187" s="353"/>
      <c r="J1187" s="353"/>
      <c r="K1187" s="353"/>
      <c r="L1187" s="353"/>
      <c r="M1187" s="353"/>
      <c r="N1187" s="353"/>
      <c r="O1187" s="353"/>
      <c r="P1187" s="353"/>
      <c r="Q1187" s="353"/>
      <c r="R1187" s="353"/>
      <c r="S1187" s="353"/>
      <c r="T1187" s="353"/>
      <c r="U1187" s="353"/>
      <c r="V1187" s="353"/>
      <c r="W1187" s="353"/>
      <c r="X1187" s="353"/>
      <c r="Y1187" s="353"/>
      <c r="Z1187" s="353"/>
    </row>
    <row r="1188" spans="1:26" x14ac:dyDescent="0.35">
      <c r="A1188" s="373"/>
      <c r="B1188" s="354"/>
      <c r="C1188" s="353"/>
      <c r="D1188" s="353"/>
      <c r="E1188" s="355"/>
      <c r="F1188" s="385"/>
      <c r="G1188" s="353"/>
      <c r="H1188" s="353"/>
      <c r="I1188" s="353"/>
      <c r="J1188" s="353"/>
      <c r="K1188" s="353"/>
      <c r="L1188" s="353"/>
      <c r="M1188" s="353"/>
      <c r="N1188" s="353"/>
      <c r="O1188" s="353"/>
      <c r="P1188" s="353"/>
      <c r="Q1188" s="353"/>
      <c r="R1188" s="353"/>
      <c r="S1188" s="353"/>
      <c r="T1188" s="353"/>
      <c r="U1188" s="353"/>
      <c r="V1188" s="353"/>
      <c r="W1188" s="353"/>
      <c r="X1188" s="353"/>
      <c r="Y1188" s="353"/>
      <c r="Z1188" s="353"/>
    </row>
    <row r="1189" spans="1:26" x14ac:dyDescent="0.35">
      <c r="A1189" s="373"/>
      <c r="B1189" s="354"/>
      <c r="C1189" s="353"/>
      <c r="D1189" s="353"/>
      <c r="E1189" s="355"/>
      <c r="F1189" s="385"/>
      <c r="G1189" s="353"/>
      <c r="H1189" s="353"/>
      <c r="I1189" s="353"/>
      <c r="J1189" s="353"/>
      <c r="K1189" s="353"/>
      <c r="L1189" s="353"/>
      <c r="M1189" s="353"/>
      <c r="N1189" s="353"/>
      <c r="O1189" s="353"/>
      <c r="P1189" s="353"/>
      <c r="Q1189" s="353"/>
      <c r="R1189" s="353"/>
      <c r="S1189" s="353"/>
      <c r="T1189" s="353"/>
      <c r="U1189" s="353"/>
      <c r="V1189" s="353"/>
      <c r="W1189" s="353"/>
      <c r="X1189" s="353"/>
      <c r="Y1189" s="353"/>
      <c r="Z1189" s="353"/>
    </row>
    <row r="1190" spans="1:26" x14ac:dyDescent="0.35">
      <c r="A1190" s="373"/>
      <c r="B1190" s="354"/>
      <c r="C1190" s="353"/>
      <c r="D1190" s="353"/>
      <c r="E1190" s="355"/>
      <c r="F1190" s="385"/>
      <c r="G1190" s="353"/>
      <c r="H1190" s="353"/>
      <c r="I1190" s="353"/>
      <c r="J1190" s="353"/>
      <c r="K1190" s="353"/>
      <c r="L1190" s="353"/>
      <c r="M1190" s="353"/>
      <c r="N1190" s="353"/>
      <c r="O1190" s="353"/>
      <c r="P1190" s="353"/>
      <c r="Q1190" s="353"/>
      <c r="R1190" s="353"/>
      <c r="S1190" s="353"/>
      <c r="T1190" s="353"/>
      <c r="U1190" s="353"/>
      <c r="V1190" s="353"/>
      <c r="W1190" s="353"/>
      <c r="X1190" s="353"/>
      <c r="Y1190" s="353"/>
      <c r="Z1190" s="353"/>
    </row>
    <row r="1191" spans="1:26" x14ac:dyDescent="0.35">
      <c r="A1191" s="373"/>
      <c r="B1191" s="354"/>
      <c r="C1191" s="353"/>
      <c r="D1191" s="353"/>
      <c r="E1191" s="355"/>
      <c r="F1191" s="385"/>
      <c r="G1191" s="353"/>
      <c r="H1191" s="353"/>
      <c r="I1191" s="353"/>
      <c r="J1191" s="353"/>
      <c r="K1191" s="353"/>
      <c r="L1191" s="353"/>
      <c r="M1191" s="353"/>
      <c r="N1191" s="353"/>
      <c r="O1191" s="353"/>
      <c r="P1191" s="353"/>
      <c r="Q1191" s="353"/>
      <c r="R1191" s="353"/>
      <c r="S1191" s="353"/>
      <c r="T1191" s="353"/>
      <c r="U1191" s="353"/>
      <c r="V1191" s="353"/>
      <c r="W1191" s="353"/>
      <c r="X1191" s="353"/>
      <c r="Y1191" s="353"/>
      <c r="Z1191" s="353"/>
    </row>
    <row r="1192" spans="1:26" x14ac:dyDescent="0.35">
      <c r="A1192" s="373"/>
      <c r="B1192" s="354"/>
      <c r="C1192" s="353"/>
      <c r="D1192" s="353"/>
      <c r="E1192" s="355"/>
      <c r="F1192" s="385"/>
      <c r="G1192" s="353"/>
      <c r="H1192" s="353"/>
      <c r="I1192" s="353"/>
      <c r="J1192" s="353"/>
      <c r="K1192" s="353"/>
      <c r="L1192" s="353"/>
      <c r="M1192" s="353"/>
      <c r="N1192" s="353"/>
      <c r="O1192" s="353"/>
      <c r="P1192" s="353"/>
      <c r="Q1192" s="353"/>
      <c r="R1192" s="353"/>
      <c r="S1192" s="353"/>
      <c r="T1192" s="353"/>
      <c r="U1192" s="353"/>
      <c r="V1192" s="353"/>
      <c r="W1192" s="353"/>
      <c r="X1192" s="353"/>
      <c r="Y1192" s="353"/>
      <c r="Z1192" s="353"/>
    </row>
    <row r="1193" spans="1:26" x14ac:dyDescent="0.35">
      <c r="A1193" s="373"/>
      <c r="B1193" s="354"/>
      <c r="C1193" s="353"/>
      <c r="D1193" s="353"/>
      <c r="E1193" s="355"/>
      <c r="F1193" s="385"/>
      <c r="G1193" s="353"/>
      <c r="H1193" s="353"/>
      <c r="I1193" s="353"/>
      <c r="J1193" s="353"/>
      <c r="K1193" s="353"/>
      <c r="L1193" s="353"/>
      <c r="M1193" s="353"/>
      <c r="N1193" s="353"/>
      <c r="O1193" s="353"/>
      <c r="P1193" s="353"/>
      <c r="Q1193" s="353"/>
      <c r="R1193" s="353"/>
      <c r="S1193" s="353"/>
      <c r="T1193" s="353"/>
      <c r="U1193" s="353"/>
      <c r="V1193" s="353"/>
      <c r="W1193" s="353"/>
      <c r="X1193" s="353"/>
      <c r="Y1193" s="353"/>
      <c r="Z1193" s="353"/>
    </row>
    <row r="1194" spans="1:26" x14ac:dyDescent="0.35">
      <c r="A1194" s="373"/>
      <c r="B1194" s="354"/>
      <c r="C1194" s="353"/>
      <c r="D1194" s="353"/>
      <c r="E1194" s="355"/>
      <c r="F1194" s="385"/>
      <c r="G1194" s="353"/>
      <c r="H1194" s="353"/>
      <c r="I1194" s="353"/>
      <c r="J1194" s="353"/>
      <c r="K1194" s="353"/>
      <c r="L1194" s="353"/>
      <c r="M1194" s="353"/>
      <c r="N1194" s="353"/>
      <c r="O1194" s="353"/>
      <c r="P1194" s="353"/>
      <c r="Q1194" s="353"/>
      <c r="R1194" s="353"/>
      <c r="S1194" s="353"/>
      <c r="T1194" s="353"/>
      <c r="U1194" s="353"/>
      <c r="V1194" s="353"/>
      <c r="W1194" s="353"/>
      <c r="X1194" s="353"/>
      <c r="Y1194" s="353"/>
      <c r="Z1194" s="353"/>
    </row>
    <row r="1195" spans="1:26" x14ac:dyDescent="0.35">
      <c r="A1195" s="373"/>
      <c r="B1195" s="354"/>
      <c r="C1195" s="353"/>
      <c r="D1195" s="353"/>
      <c r="E1195" s="355"/>
      <c r="F1195" s="385"/>
      <c r="G1195" s="353"/>
      <c r="H1195" s="353"/>
      <c r="I1195" s="353"/>
      <c r="J1195" s="353"/>
      <c r="K1195" s="353"/>
      <c r="L1195" s="353"/>
      <c r="M1195" s="353"/>
      <c r="N1195" s="353"/>
      <c r="O1195" s="353"/>
      <c r="P1195" s="353"/>
      <c r="Q1195" s="353"/>
      <c r="R1195" s="353"/>
      <c r="S1195" s="353"/>
      <c r="T1195" s="353"/>
      <c r="U1195" s="353"/>
      <c r="V1195" s="353"/>
      <c r="W1195" s="353"/>
      <c r="X1195" s="353"/>
      <c r="Y1195" s="353"/>
      <c r="Z1195" s="353"/>
    </row>
    <row r="1196" spans="1:26" x14ac:dyDescent="0.35">
      <c r="A1196" s="373"/>
      <c r="B1196" s="354"/>
      <c r="C1196" s="353"/>
      <c r="D1196" s="353"/>
      <c r="E1196" s="355"/>
      <c r="F1196" s="385"/>
      <c r="G1196" s="353"/>
      <c r="H1196" s="353"/>
      <c r="I1196" s="353"/>
      <c r="J1196" s="353"/>
      <c r="K1196" s="353"/>
      <c r="L1196" s="353"/>
      <c r="M1196" s="353"/>
      <c r="N1196" s="353"/>
      <c r="O1196" s="353"/>
      <c r="P1196" s="353"/>
      <c r="Q1196" s="353"/>
      <c r="R1196" s="353"/>
      <c r="S1196" s="353"/>
      <c r="T1196" s="353"/>
      <c r="U1196" s="353"/>
      <c r="V1196" s="353"/>
      <c r="W1196" s="353"/>
      <c r="X1196" s="353"/>
      <c r="Y1196" s="353"/>
      <c r="Z1196" s="353"/>
    </row>
    <row r="1197" spans="1:26" x14ac:dyDescent="0.35">
      <c r="A1197" s="373"/>
      <c r="B1197" s="354"/>
      <c r="C1197" s="353"/>
      <c r="D1197" s="353"/>
      <c r="E1197" s="355"/>
      <c r="F1197" s="385"/>
      <c r="G1197" s="353"/>
      <c r="H1197" s="353"/>
      <c r="I1197" s="353"/>
      <c r="J1197" s="353"/>
      <c r="K1197" s="353"/>
      <c r="L1197" s="353"/>
      <c r="M1197" s="353"/>
      <c r="N1197" s="353"/>
      <c r="O1197" s="353"/>
      <c r="P1197" s="353"/>
      <c r="Q1197" s="353"/>
      <c r="R1197" s="353"/>
      <c r="S1197" s="353"/>
      <c r="T1197" s="353"/>
      <c r="U1197" s="353"/>
      <c r="V1197" s="353"/>
      <c r="W1197" s="353"/>
      <c r="X1197" s="353"/>
      <c r="Y1197" s="353"/>
      <c r="Z1197" s="353"/>
    </row>
    <row r="1198" spans="1:26" x14ac:dyDescent="0.35">
      <c r="A1198" s="373"/>
      <c r="B1198" s="354"/>
      <c r="C1198" s="353"/>
      <c r="D1198" s="353"/>
      <c r="E1198" s="355"/>
      <c r="F1198" s="385"/>
      <c r="G1198" s="353"/>
      <c r="H1198" s="353"/>
      <c r="I1198" s="353"/>
      <c r="J1198" s="353"/>
      <c r="K1198" s="353"/>
      <c r="L1198" s="353"/>
      <c r="M1198" s="353"/>
      <c r="N1198" s="353"/>
      <c r="O1198" s="353"/>
      <c r="P1198" s="353"/>
      <c r="Q1198" s="353"/>
      <c r="R1198" s="353"/>
      <c r="S1198" s="353"/>
      <c r="T1198" s="353"/>
      <c r="U1198" s="353"/>
      <c r="V1198" s="353"/>
      <c r="W1198" s="353"/>
      <c r="X1198" s="353"/>
      <c r="Y1198" s="353"/>
      <c r="Z1198" s="353"/>
    </row>
    <row r="1199" spans="1:26" x14ac:dyDescent="0.35">
      <c r="A1199" s="373"/>
      <c r="B1199" s="354"/>
      <c r="C1199" s="353"/>
      <c r="D1199" s="353"/>
      <c r="E1199" s="355"/>
      <c r="F1199" s="385"/>
      <c r="G1199" s="353"/>
      <c r="H1199" s="353"/>
      <c r="I1199" s="353"/>
      <c r="J1199" s="353"/>
      <c r="K1199" s="353"/>
      <c r="L1199" s="353"/>
      <c r="M1199" s="353"/>
      <c r="N1199" s="353"/>
      <c r="O1199" s="353"/>
      <c r="P1199" s="353"/>
      <c r="Q1199" s="353"/>
      <c r="R1199" s="353"/>
      <c r="S1199" s="353"/>
      <c r="T1199" s="353"/>
      <c r="U1199" s="353"/>
      <c r="V1199" s="353"/>
      <c r="W1199" s="353"/>
      <c r="X1199" s="353"/>
      <c r="Y1199" s="353"/>
      <c r="Z1199" s="353"/>
    </row>
    <row r="1200" spans="1:26" x14ac:dyDescent="0.35">
      <c r="A1200" s="373"/>
      <c r="B1200" s="354"/>
      <c r="C1200" s="353"/>
      <c r="D1200" s="353"/>
      <c r="E1200" s="355"/>
      <c r="F1200" s="385"/>
      <c r="G1200" s="353"/>
      <c r="H1200" s="353"/>
      <c r="I1200" s="353"/>
      <c r="J1200" s="353"/>
      <c r="K1200" s="353"/>
      <c r="L1200" s="353"/>
      <c r="M1200" s="353"/>
      <c r="N1200" s="353"/>
      <c r="O1200" s="353"/>
      <c r="P1200" s="353"/>
      <c r="Q1200" s="353"/>
      <c r="R1200" s="353"/>
      <c r="S1200" s="353"/>
      <c r="T1200" s="353"/>
      <c r="U1200" s="353"/>
      <c r="V1200" s="353"/>
      <c r="W1200" s="353"/>
      <c r="X1200" s="353"/>
      <c r="Y1200" s="353"/>
      <c r="Z1200" s="353"/>
    </row>
    <row r="1201" spans="1:26" x14ac:dyDescent="0.35">
      <c r="A1201" s="373"/>
      <c r="B1201" s="354"/>
      <c r="C1201" s="353"/>
      <c r="D1201" s="353"/>
      <c r="E1201" s="355"/>
      <c r="F1201" s="385"/>
      <c r="G1201" s="353"/>
      <c r="H1201" s="353"/>
      <c r="I1201" s="353"/>
      <c r="J1201" s="353"/>
      <c r="K1201" s="353"/>
      <c r="L1201" s="353"/>
      <c r="M1201" s="353"/>
      <c r="N1201" s="353"/>
      <c r="O1201" s="353"/>
      <c r="P1201" s="353"/>
      <c r="Q1201" s="353"/>
      <c r="R1201" s="353"/>
      <c r="S1201" s="353"/>
      <c r="T1201" s="353"/>
      <c r="U1201" s="353"/>
      <c r="V1201" s="353"/>
      <c r="W1201" s="353"/>
      <c r="X1201" s="353"/>
      <c r="Y1201" s="353"/>
      <c r="Z1201" s="353"/>
    </row>
    <row r="1202" spans="1:26" x14ac:dyDescent="0.35">
      <c r="A1202" s="373"/>
      <c r="B1202" s="354"/>
      <c r="C1202" s="353"/>
      <c r="D1202" s="353"/>
      <c r="E1202" s="355"/>
      <c r="F1202" s="385"/>
      <c r="G1202" s="353"/>
      <c r="H1202" s="353"/>
      <c r="I1202" s="353"/>
      <c r="J1202" s="353"/>
      <c r="K1202" s="353"/>
      <c r="L1202" s="353"/>
      <c r="M1202" s="353"/>
      <c r="N1202" s="353"/>
      <c r="O1202" s="353"/>
      <c r="P1202" s="353"/>
      <c r="Q1202" s="353"/>
      <c r="R1202" s="353"/>
      <c r="S1202" s="353"/>
      <c r="T1202" s="353"/>
      <c r="U1202" s="353"/>
      <c r="V1202" s="353"/>
      <c r="W1202" s="353"/>
      <c r="X1202" s="353"/>
      <c r="Y1202" s="353"/>
      <c r="Z1202" s="353"/>
    </row>
    <row r="1203" spans="1:26" x14ac:dyDescent="0.35">
      <c r="A1203" s="373"/>
      <c r="B1203" s="354"/>
      <c r="C1203" s="353"/>
      <c r="D1203" s="353"/>
      <c r="E1203" s="355"/>
      <c r="F1203" s="385"/>
      <c r="G1203" s="353"/>
      <c r="H1203" s="353"/>
      <c r="I1203" s="353"/>
      <c r="J1203" s="353"/>
      <c r="K1203" s="353"/>
      <c r="L1203" s="353"/>
      <c r="M1203" s="353"/>
      <c r="N1203" s="353"/>
      <c r="O1203" s="353"/>
      <c r="P1203" s="353"/>
      <c r="Q1203" s="353"/>
      <c r="R1203" s="353"/>
      <c r="S1203" s="353"/>
      <c r="T1203" s="353"/>
      <c r="U1203" s="353"/>
      <c r="V1203" s="353"/>
      <c r="W1203" s="353"/>
      <c r="X1203" s="353"/>
      <c r="Y1203" s="353"/>
      <c r="Z1203" s="353"/>
    </row>
    <row r="1204" spans="1:26" x14ac:dyDescent="0.35">
      <c r="A1204" s="373"/>
      <c r="B1204" s="354"/>
      <c r="C1204" s="353"/>
      <c r="D1204" s="353"/>
      <c r="E1204" s="355"/>
      <c r="F1204" s="385"/>
      <c r="G1204" s="353"/>
      <c r="H1204" s="353"/>
      <c r="I1204" s="353"/>
      <c r="J1204" s="353"/>
      <c r="K1204" s="353"/>
      <c r="L1204" s="353"/>
      <c r="M1204" s="353"/>
      <c r="N1204" s="353"/>
      <c r="O1204" s="353"/>
      <c r="P1204" s="353"/>
      <c r="Q1204" s="353"/>
      <c r="R1204" s="353"/>
      <c r="S1204" s="353"/>
      <c r="T1204" s="353"/>
      <c r="U1204" s="353"/>
      <c r="V1204" s="353"/>
      <c r="W1204" s="353"/>
      <c r="X1204" s="353"/>
      <c r="Y1204" s="353"/>
      <c r="Z1204" s="353"/>
    </row>
    <row r="1205" spans="1:26" x14ac:dyDescent="0.35">
      <c r="A1205" s="373"/>
      <c r="B1205" s="354"/>
      <c r="C1205" s="353"/>
      <c r="D1205" s="353"/>
      <c r="E1205" s="355"/>
      <c r="F1205" s="385"/>
      <c r="G1205" s="353"/>
      <c r="H1205" s="353"/>
      <c r="I1205" s="353"/>
      <c r="J1205" s="353"/>
      <c r="K1205" s="353"/>
      <c r="L1205" s="353"/>
      <c r="M1205" s="353"/>
      <c r="N1205" s="353"/>
      <c r="O1205" s="353"/>
      <c r="P1205" s="353"/>
      <c r="Q1205" s="353"/>
      <c r="R1205" s="353"/>
      <c r="S1205" s="353"/>
      <c r="T1205" s="353"/>
      <c r="U1205" s="353"/>
      <c r="V1205" s="353"/>
      <c r="W1205" s="353"/>
      <c r="X1205" s="353"/>
      <c r="Y1205" s="353"/>
      <c r="Z1205" s="353"/>
    </row>
    <row r="1206" spans="1:26" x14ac:dyDescent="0.35">
      <c r="A1206" s="373"/>
      <c r="B1206" s="354"/>
      <c r="C1206" s="353"/>
      <c r="D1206" s="353"/>
      <c r="E1206" s="355"/>
      <c r="F1206" s="385"/>
      <c r="G1206" s="353"/>
      <c r="H1206" s="353"/>
      <c r="I1206" s="353"/>
      <c r="J1206" s="353"/>
      <c r="K1206" s="353"/>
      <c r="L1206" s="353"/>
      <c r="M1206" s="353"/>
      <c r="N1206" s="353"/>
      <c r="O1206" s="353"/>
      <c r="P1206" s="353"/>
      <c r="Q1206" s="353"/>
      <c r="R1206" s="353"/>
      <c r="S1206" s="353"/>
      <c r="T1206" s="353"/>
      <c r="U1206" s="353"/>
      <c r="V1206" s="353"/>
      <c r="W1206" s="353"/>
      <c r="X1206" s="353"/>
      <c r="Y1206" s="353"/>
      <c r="Z1206" s="353"/>
    </row>
    <row r="1207" spans="1:26" x14ac:dyDescent="0.35">
      <c r="A1207" s="373"/>
      <c r="B1207" s="354"/>
      <c r="C1207" s="353"/>
      <c r="D1207" s="353"/>
      <c r="E1207" s="355"/>
      <c r="F1207" s="385"/>
      <c r="G1207" s="353"/>
      <c r="H1207" s="353"/>
      <c r="I1207" s="353"/>
      <c r="J1207" s="353"/>
      <c r="K1207" s="353"/>
      <c r="L1207" s="353"/>
      <c r="M1207" s="353"/>
      <c r="N1207" s="353"/>
      <c r="O1207" s="353"/>
      <c r="P1207" s="353"/>
      <c r="Q1207" s="353"/>
      <c r="R1207" s="353"/>
      <c r="S1207" s="353"/>
      <c r="T1207" s="353"/>
      <c r="U1207" s="353"/>
      <c r="V1207" s="353"/>
      <c r="W1207" s="353"/>
      <c r="X1207" s="353"/>
      <c r="Y1207" s="353"/>
      <c r="Z1207" s="353"/>
    </row>
    <row r="1208" spans="1:26" x14ac:dyDescent="0.35">
      <c r="A1208" s="373"/>
      <c r="B1208" s="354"/>
      <c r="C1208" s="353"/>
      <c r="D1208" s="353"/>
      <c r="E1208" s="355"/>
      <c r="F1208" s="385"/>
      <c r="G1208" s="353"/>
      <c r="H1208" s="353"/>
      <c r="I1208" s="353"/>
      <c r="J1208" s="353"/>
      <c r="K1208" s="353"/>
      <c r="L1208" s="353"/>
      <c r="M1208" s="353"/>
      <c r="N1208" s="353"/>
      <c r="O1208" s="353"/>
      <c r="P1208" s="353"/>
      <c r="Q1208" s="353"/>
      <c r="R1208" s="353"/>
      <c r="S1208" s="353"/>
      <c r="T1208" s="353"/>
      <c r="U1208" s="353"/>
      <c r="V1208" s="353"/>
      <c r="W1208" s="353"/>
      <c r="X1208" s="353"/>
      <c r="Y1208" s="353"/>
      <c r="Z1208" s="353"/>
    </row>
    <row r="1209" spans="1:26" x14ac:dyDescent="0.35">
      <c r="A1209" s="373"/>
      <c r="B1209" s="354"/>
      <c r="C1209" s="353"/>
      <c r="D1209" s="353"/>
      <c r="E1209" s="355"/>
      <c r="F1209" s="385"/>
      <c r="G1209" s="353"/>
      <c r="H1209" s="353"/>
      <c r="I1209" s="353"/>
      <c r="J1209" s="353"/>
      <c r="K1209" s="353"/>
      <c r="L1209" s="353"/>
      <c r="M1209" s="353"/>
      <c r="N1209" s="353"/>
      <c r="O1209" s="353"/>
      <c r="P1209" s="353"/>
      <c r="Q1209" s="353"/>
      <c r="R1209" s="353"/>
      <c r="S1209" s="353"/>
      <c r="T1209" s="353"/>
      <c r="U1209" s="353"/>
      <c r="V1209" s="353"/>
      <c r="W1209" s="353"/>
      <c r="X1209" s="353"/>
      <c r="Y1209" s="353"/>
      <c r="Z1209" s="353"/>
    </row>
    <row r="1210" spans="1:26" x14ac:dyDescent="0.35">
      <c r="A1210" s="373"/>
      <c r="B1210" s="354"/>
      <c r="C1210" s="353"/>
      <c r="D1210" s="353"/>
      <c r="E1210" s="355"/>
      <c r="F1210" s="385"/>
      <c r="G1210" s="353"/>
      <c r="H1210" s="353"/>
      <c r="I1210" s="353"/>
      <c r="J1210" s="353"/>
      <c r="K1210" s="353"/>
      <c r="L1210" s="353"/>
      <c r="M1210" s="353"/>
      <c r="N1210" s="353"/>
      <c r="O1210" s="353"/>
      <c r="P1210" s="353"/>
      <c r="Q1210" s="353"/>
      <c r="R1210" s="353"/>
      <c r="S1210" s="353"/>
      <c r="T1210" s="353"/>
      <c r="U1210" s="353"/>
      <c r="V1210" s="353"/>
      <c r="W1210" s="353"/>
      <c r="X1210" s="353"/>
      <c r="Y1210" s="353"/>
      <c r="Z1210" s="353"/>
    </row>
    <row r="1211" spans="1:26" x14ac:dyDescent="0.35">
      <c r="A1211" s="373"/>
      <c r="B1211" s="354"/>
      <c r="C1211" s="353"/>
      <c r="D1211" s="353"/>
      <c r="E1211" s="355"/>
      <c r="F1211" s="385"/>
      <c r="G1211" s="353"/>
      <c r="H1211" s="353"/>
      <c r="I1211" s="353"/>
      <c r="J1211" s="353"/>
      <c r="K1211" s="353"/>
      <c r="L1211" s="353"/>
      <c r="M1211" s="353"/>
      <c r="N1211" s="353"/>
      <c r="O1211" s="353"/>
      <c r="P1211" s="353"/>
      <c r="Q1211" s="353"/>
      <c r="R1211" s="353"/>
      <c r="S1211" s="353"/>
      <c r="T1211" s="353"/>
      <c r="U1211" s="353"/>
      <c r="V1211" s="353"/>
      <c r="W1211" s="353"/>
      <c r="X1211" s="353"/>
      <c r="Y1211" s="353"/>
      <c r="Z1211" s="353"/>
    </row>
    <row r="1212" spans="1:26" x14ac:dyDescent="0.35">
      <c r="A1212" s="373"/>
      <c r="B1212" s="354"/>
      <c r="C1212" s="353"/>
      <c r="D1212" s="353"/>
      <c r="E1212" s="355"/>
      <c r="F1212" s="385"/>
      <c r="G1212" s="353"/>
      <c r="H1212" s="353"/>
      <c r="I1212" s="353"/>
      <c r="J1212" s="353"/>
      <c r="K1212" s="353"/>
      <c r="L1212" s="353"/>
      <c r="M1212" s="353"/>
      <c r="N1212" s="353"/>
      <c r="O1212" s="353"/>
      <c r="P1212" s="353"/>
      <c r="Q1212" s="353"/>
      <c r="R1212" s="353"/>
      <c r="S1212" s="353"/>
      <c r="T1212" s="353"/>
      <c r="U1212" s="353"/>
      <c r="V1212" s="353"/>
      <c r="W1212" s="353"/>
      <c r="X1212" s="353"/>
      <c r="Y1212" s="353"/>
      <c r="Z1212" s="353"/>
    </row>
    <row r="1213" spans="1:26" x14ac:dyDescent="0.35">
      <c r="A1213" s="373"/>
      <c r="B1213" s="354"/>
      <c r="C1213" s="353"/>
      <c r="D1213" s="353"/>
      <c r="E1213" s="355"/>
      <c r="F1213" s="385"/>
      <c r="G1213" s="353"/>
      <c r="H1213" s="353"/>
      <c r="I1213" s="353"/>
      <c r="J1213" s="353"/>
      <c r="K1213" s="353"/>
      <c r="L1213" s="353"/>
      <c r="M1213" s="353"/>
      <c r="N1213" s="353"/>
      <c r="O1213" s="353"/>
      <c r="P1213" s="353"/>
      <c r="Q1213" s="353"/>
      <c r="R1213" s="353"/>
      <c r="S1213" s="353"/>
      <c r="T1213" s="353"/>
      <c r="U1213" s="353"/>
      <c r="V1213" s="353"/>
      <c r="W1213" s="353"/>
      <c r="X1213" s="353"/>
      <c r="Y1213" s="353"/>
      <c r="Z1213" s="353"/>
    </row>
    <row r="1214" spans="1:26" x14ac:dyDescent="0.35">
      <c r="A1214" s="373"/>
      <c r="B1214" s="354"/>
      <c r="C1214" s="353"/>
      <c r="D1214" s="353"/>
      <c r="E1214" s="355"/>
      <c r="F1214" s="385"/>
      <c r="G1214" s="353"/>
      <c r="H1214" s="353"/>
      <c r="I1214" s="353"/>
      <c r="J1214" s="353"/>
      <c r="K1214" s="353"/>
      <c r="L1214" s="353"/>
      <c r="M1214" s="353"/>
      <c r="N1214" s="353"/>
      <c r="O1214" s="353"/>
      <c r="P1214" s="353"/>
      <c r="Q1214" s="353"/>
      <c r="R1214" s="353"/>
      <c r="S1214" s="353"/>
      <c r="T1214" s="353"/>
      <c r="U1214" s="353"/>
      <c r="V1214" s="353"/>
      <c r="W1214" s="353"/>
      <c r="X1214" s="353"/>
      <c r="Y1214" s="353"/>
      <c r="Z1214" s="353"/>
    </row>
    <row r="1215" spans="1:26" x14ac:dyDescent="0.35">
      <c r="A1215" s="373"/>
      <c r="B1215" s="354"/>
      <c r="C1215" s="353"/>
      <c r="D1215" s="353"/>
      <c r="E1215" s="355"/>
      <c r="F1215" s="385"/>
      <c r="G1215" s="353"/>
      <c r="H1215" s="353"/>
      <c r="I1215" s="353"/>
      <c r="J1215" s="353"/>
      <c r="K1215" s="353"/>
      <c r="L1215" s="353"/>
      <c r="M1215" s="353"/>
      <c r="N1215" s="353"/>
      <c r="O1215" s="353"/>
      <c r="P1215" s="353"/>
      <c r="Q1215" s="353"/>
      <c r="R1215" s="353"/>
      <c r="S1215" s="353"/>
      <c r="T1215" s="353"/>
      <c r="U1215" s="353"/>
      <c r="V1215" s="353"/>
      <c r="W1215" s="353"/>
      <c r="X1215" s="353"/>
      <c r="Y1215" s="353"/>
      <c r="Z1215" s="353"/>
    </row>
    <row r="1216" spans="1:26" x14ac:dyDescent="0.35">
      <c r="A1216" s="373"/>
      <c r="B1216" s="354"/>
      <c r="C1216" s="353"/>
      <c r="D1216" s="353"/>
      <c r="E1216" s="355"/>
      <c r="F1216" s="385"/>
      <c r="G1216" s="353"/>
      <c r="H1216" s="353"/>
      <c r="I1216" s="353"/>
      <c r="J1216" s="353"/>
      <c r="K1216" s="353"/>
      <c r="L1216" s="353"/>
      <c r="M1216" s="353"/>
      <c r="N1216" s="353"/>
      <c r="O1216" s="353"/>
      <c r="P1216" s="353"/>
      <c r="Q1216" s="353"/>
      <c r="R1216" s="353"/>
      <c r="S1216" s="353"/>
      <c r="T1216" s="353"/>
      <c r="U1216" s="353"/>
      <c r="V1216" s="353"/>
      <c r="W1216" s="353"/>
      <c r="X1216" s="353"/>
      <c r="Y1216" s="353"/>
      <c r="Z1216" s="353"/>
    </row>
    <row r="1217" spans="1:26" x14ac:dyDescent="0.35">
      <c r="A1217" s="373"/>
      <c r="B1217" s="354"/>
      <c r="C1217" s="353"/>
      <c r="D1217" s="353"/>
      <c r="E1217" s="355"/>
      <c r="F1217" s="385"/>
      <c r="G1217" s="353"/>
      <c r="H1217" s="353"/>
      <c r="I1217" s="353"/>
      <c r="J1217" s="353"/>
      <c r="K1217" s="353"/>
      <c r="L1217" s="353"/>
      <c r="M1217" s="353"/>
      <c r="N1217" s="353"/>
      <c r="O1217" s="353"/>
      <c r="P1217" s="353"/>
      <c r="Q1217" s="353"/>
      <c r="R1217" s="353"/>
      <c r="S1217" s="353"/>
      <c r="T1217" s="353"/>
      <c r="U1217" s="353"/>
      <c r="V1217" s="353"/>
      <c r="W1217" s="353"/>
      <c r="X1217" s="353"/>
      <c r="Y1217" s="353"/>
      <c r="Z1217" s="353"/>
    </row>
    <row r="1218" spans="1:26" x14ac:dyDescent="0.35">
      <c r="A1218" s="373"/>
      <c r="B1218" s="354"/>
      <c r="C1218" s="353"/>
      <c r="D1218" s="353"/>
      <c r="E1218" s="355"/>
      <c r="F1218" s="385"/>
      <c r="G1218" s="353"/>
      <c r="H1218" s="353"/>
      <c r="I1218" s="353"/>
      <c r="J1218" s="353"/>
      <c r="K1218" s="353"/>
      <c r="L1218" s="353"/>
      <c r="M1218" s="353"/>
      <c r="N1218" s="353"/>
      <c r="O1218" s="353"/>
      <c r="P1218" s="353"/>
      <c r="Q1218" s="353"/>
      <c r="R1218" s="353"/>
      <c r="S1218" s="353"/>
      <c r="T1218" s="353"/>
      <c r="U1218" s="353"/>
      <c r="V1218" s="353"/>
      <c r="W1218" s="353"/>
      <c r="X1218" s="353"/>
      <c r="Y1218" s="353"/>
      <c r="Z1218" s="353"/>
    </row>
    <row r="1219" spans="1:26" x14ac:dyDescent="0.35">
      <c r="A1219" s="373"/>
      <c r="B1219" s="354"/>
      <c r="C1219" s="353"/>
      <c r="D1219" s="353"/>
      <c r="E1219" s="355"/>
      <c r="F1219" s="385"/>
      <c r="G1219" s="353"/>
      <c r="H1219" s="353"/>
      <c r="I1219" s="353"/>
      <c r="J1219" s="353"/>
      <c r="K1219" s="353"/>
      <c r="L1219" s="353"/>
      <c r="M1219" s="353"/>
      <c r="N1219" s="353"/>
      <c r="O1219" s="353"/>
      <c r="P1219" s="353"/>
      <c r="Q1219" s="353"/>
      <c r="R1219" s="353"/>
      <c r="S1219" s="353"/>
      <c r="T1219" s="353"/>
      <c r="U1219" s="353"/>
      <c r="V1219" s="353"/>
      <c r="W1219" s="353"/>
      <c r="X1219" s="353"/>
      <c r="Y1219" s="353"/>
      <c r="Z1219" s="353"/>
    </row>
    <row r="1220" spans="1:26" x14ac:dyDescent="0.35">
      <c r="A1220" s="373"/>
      <c r="B1220" s="354"/>
      <c r="C1220" s="353"/>
      <c r="D1220" s="353"/>
      <c r="E1220" s="355"/>
      <c r="F1220" s="385"/>
      <c r="G1220" s="353"/>
      <c r="H1220" s="353"/>
      <c r="I1220" s="353"/>
      <c r="J1220" s="353"/>
      <c r="K1220" s="353"/>
      <c r="L1220" s="353"/>
      <c r="M1220" s="353"/>
      <c r="N1220" s="353"/>
      <c r="O1220" s="353"/>
      <c r="P1220" s="353"/>
      <c r="Q1220" s="353"/>
      <c r="R1220" s="353"/>
      <c r="S1220" s="353"/>
      <c r="T1220" s="353"/>
      <c r="U1220" s="353"/>
      <c r="V1220" s="353"/>
      <c r="W1220" s="353"/>
      <c r="X1220" s="353"/>
      <c r="Y1220" s="353"/>
      <c r="Z1220" s="353"/>
    </row>
    <row r="1221" spans="1:26" x14ac:dyDescent="0.35">
      <c r="A1221" s="373"/>
      <c r="B1221" s="354"/>
      <c r="C1221" s="353"/>
      <c r="D1221" s="353"/>
      <c r="E1221" s="355"/>
      <c r="F1221" s="385"/>
      <c r="G1221" s="353"/>
      <c r="H1221" s="353"/>
      <c r="I1221" s="353"/>
      <c r="J1221" s="353"/>
      <c r="K1221" s="353"/>
      <c r="L1221" s="353"/>
      <c r="M1221" s="353"/>
      <c r="N1221" s="353"/>
      <c r="O1221" s="353"/>
      <c r="P1221" s="353"/>
      <c r="Q1221" s="353"/>
      <c r="R1221" s="353"/>
      <c r="S1221" s="353"/>
      <c r="T1221" s="353"/>
      <c r="U1221" s="353"/>
      <c r="V1221" s="353"/>
      <c r="W1221" s="353"/>
      <c r="X1221" s="353"/>
      <c r="Y1221" s="353"/>
      <c r="Z1221" s="353"/>
    </row>
    <row r="1222" spans="1:26" x14ac:dyDescent="0.35">
      <c r="A1222" s="373"/>
      <c r="B1222" s="354"/>
      <c r="C1222" s="353"/>
      <c r="D1222" s="353"/>
      <c r="E1222" s="355"/>
      <c r="F1222" s="385"/>
      <c r="G1222" s="353"/>
      <c r="H1222" s="353"/>
      <c r="I1222" s="353"/>
      <c r="J1222" s="353"/>
      <c r="K1222" s="353"/>
      <c r="L1222" s="353"/>
      <c r="M1222" s="353"/>
      <c r="N1222" s="353"/>
      <c r="O1222" s="353"/>
      <c r="P1222" s="353"/>
      <c r="Q1222" s="353"/>
      <c r="R1222" s="353"/>
      <c r="S1222" s="353"/>
      <c r="T1222" s="353"/>
      <c r="U1222" s="353"/>
      <c r="V1222" s="353"/>
      <c r="W1222" s="353"/>
      <c r="X1222" s="353"/>
      <c r="Y1222" s="353"/>
      <c r="Z1222" s="353"/>
    </row>
    <row r="1223" spans="1:26" x14ac:dyDescent="0.35">
      <c r="A1223" s="373"/>
      <c r="B1223" s="354"/>
      <c r="C1223" s="353"/>
      <c r="D1223" s="353"/>
      <c r="E1223" s="355"/>
      <c r="F1223" s="385"/>
      <c r="G1223" s="353"/>
      <c r="H1223" s="353"/>
      <c r="I1223" s="353"/>
      <c r="J1223" s="353"/>
      <c r="K1223" s="353"/>
      <c r="L1223" s="353"/>
      <c r="M1223" s="353"/>
      <c r="N1223" s="353"/>
      <c r="O1223" s="353"/>
      <c r="P1223" s="353"/>
      <c r="Q1223" s="353"/>
      <c r="R1223" s="353"/>
      <c r="S1223" s="353"/>
      <c r="T1223" s="353"/>
      <c r="U1223" s="353"/>
      <c r="V1223" s="353"/>
      <c r="W1223" s="353"/>
      <c r="X1223" s="353"/>
      <c r="Y1223" s="353"/>
      <c r="Z1223" s="353"/>
    </row>
    <row r="1224" spans="1:26" x14ac:dyDescent="0.35">
      <c r="A1224" s="373"/>
      <c r="B1224" s="354"/>
      <c r="C1224" s="353"/>
      <c r="D1224" s="353"/>
      <c r="E1224" s="355"/>
      <c r="F1224" s="385"/>
      <c r="G1224" s="353"/>
      <c r="H1224" s="353"/>
      <c r="I1224" s="353"/>
      <c r="J1224" s="353"/>
      <c r="K1224" s="353"/>
      <c r="L1224" s="353"/>
      <c r="M1224" s="353"/>
      <c r="N1224" s="353"/>
      <c r="O1224" s="353"/>
      <c r="P1224" s="353"/>
      <c r="Q1224" s="353"/>
      <c r="R1224" s="353"/>
      <c r="S1224" s="353"/>
      <c r="T1224" s="353"/>
      <c r="U1224" s="353"/>
      <c r="V1224" s="353"/>
      <c r="W1224" s="353"/>
      <c r="X1224" s="353"/>
      <c r="Y1224" s="353"/>
      <c r="Z1224" s="353"/>
    </row>
    <row r="1225" spans="1:26" x14ac:dyDescent="0.35">
      <c r="A1225" s="373"/>
      <c r="B1225" s="354"/>
      <c r="C1225" s="353"/>
      <c r="D1225" s="353"/>
      <c r="E1225" s="355"/>
      <c r="F1225" s="385"/>
      <c r="G1225" s="353"/>
      <c r="H1225" s="353"/>
      <c r="I1225" s="353"/>
      <c r="J1225" s="353"/>
      <c r="K1225" s="353"/>
      <c r="L1225" s="353"/>
      <c r="M1225" s="353"/>
      <c r="N1225" s="353"/>
      <c r="O1225" s="353"/>
      <c r="P1225" s="353"/>
      <c r="Q1225" s="353"/>
      <c r="R1225" s="353"/>
      <c r="S1225" s="353"/>
      <c r="T1225" s="353"/>
      <c r="U1225" s="353"/>
      <c r="V1225" s="353"/>
      <c r="W1225" s="353"/>
      <c r="X1225" s="353"/>
      <c r="Y1225" s="353"/>
      <c r="Z1225" s="353"/>
    </row>
    <row r="1226" spans="1:26" x14ac:dyDescent="0.35">
      <c r="A1226" s="373"/>
      <c r="B1226" s="354"/>
      <c r="C1226" s="353"/>
      <c r="D1226" s="353"/>
      <c r="E1226" s="355"/>
      <c r="F1226" s="385"/>
      <c r="G1226" s="353"/>
      <c r="H1226" s="353"/>
      <c r="I1226" s="353"/>
      <c r="J1226" s="353"/>
      <c r="K1226" s="353"/>
      <c r="L1226" s="353"/>
      <c r="M1226" s="353"/>
      <c r="N1226" s="353"/>
      <c r="O1226" s="353"/>
      <c r="P1226" s="353"/>
      <c r="Q1226" s="353"/>
      <c r="R1226" s="353"/>
      <c r="S1226" s="353"/>
      <c r="T1226" s="353"/>
      <c r="U1226" s="353"/>
      <c r="V1226" s="353"/>
      <c r="W1226" s="353"/>
      <c r="X1226" s="353"/>
      <c r="Y1226" s="353"/>
      <c r="Z1226" s="353"/>
    </row>
    <row r="1227" spans="1:26" x14ac:dyDescent="0.35">
      <c r="A1227" s="373"/>
      <c r="B1227" s="354"/>
      <c r="C1227" s="353"/>
      <c r="D1227" s="353"/>
      <c r="E1227" s="355"/>
      <c r="F1227" s="385"/>
      <c r="G1227" s="353"/>
      <c r="H1227" s="353"/>
      <c r="I1227" s="353"/>
      <c r="J1227" s="353"/>
      <c r="K1227" s="353"/>
      <c r="L1227" s="353"/>
      <c r="M1227" s="353"/>
      <c r="N1227" s="353"/>
      <c r="O1227" s="353"/>
      <c r="P1227" s="353"/>
      <c r="Q1227" s="353"/>
      <c r="R1227" s="353"/>
      <c r="S1227" s="353"/>
      <c r="T1227" s="353"/>
      <c r="U1227" s="353"/>
      <c r="V1227" s="353"/>
      <c r="W1227" s="353"/>
      <c r="X1227" s="353"/>
      <c r="Y1227" s="353"/>
      <c r="Z1227" s="353"/>
    </row>
    <row r="1228" spans="1:26" x14ac:dyDescent="0.35">
      <c r="A1228" s="373"/>
      <c r="B1228" s="354"/>
      <c r="C1228" s="353"/>
      <c r="D1228" s="353"/>
      <c r="E1228" s="355"/>
      <c r="F1228" s="385"/>
      <c r="G1228" s="353"/>
      <c r="H1228" s="353"/>
      <c r="I1228" s="353"/>
      <c r="J1228" s="353"/>
      <c r="K1228" s="353"/>
      <c r="L1228" s="353"/>
      <c r="M1228" s="353"/>
      <c r="N1228" s="353"/>
      <c r="O1228" s="353"/>
      <c r="P1228" s="353"/>
      <c r="Q1228" s="353"/>
      <c r="R1228" s="353"/>
      <c r="S1228" s="353"/>
      <c r="T1228" s="353"/>
      <c r="U1228" s="353"/>
      <c r="V1228" s="353"/>
      <c r="W1228" s="353"/>
      <c r="X1228" s="353"/>
      <c r="Y1228" s="353"/>
      <c r="Z1228" s="353"/>
    </row>
    <row r="1229" spans="1:26" x14ac:dyDescent="0.35">
      <c r="A1229" s="373"/>
      <c r="B1229" s="354"/>
      <c r="C1229" s="353"/>
      <c r="D1229" s="353"/>
      <c r="E1229" s="355"/>
      <c r="F1229" s="385"/>
      <c r="G1229" s="353"/>
      <c r="H1229" s="353"/>
      <c r="I1229" s="353"/>
      <c r="J1229" s="353"/>
      <c r="K1229" s="353"/>
      <c r="L1229" s="353"/>
      <c r="M1229" s="353"/>
      <c r="N1229" s="353"/>
      <c r="O1229" s="353"/>
      <c r="P1229" s="353"/>
      <c r="Q1229" s="353"/>
      <c r="R1229" s="353"/>
      <c r="S1229" s="353"/>
      <c r="T1229" s="353"/>
      <c r="U1229" s="353"/>
      <c r="V1229" s="353"/>
      <c r="W1229" s="353"/>
      <c r="X1229" s="353"/>
      <c r="Y1229" s="353"/>
      <c r="Z1229" s="353"/>
    </row>
    <row r="1230" spans="1:26" x14ac:dyDescent="0.35">
      <c r="A1230" s="373"/>
      <c r="B1230" s="354"/>
      <c r="C1230" s="353"/>
      <c r="D1230" s="353"/>
      <c r="E1230" s="355"/>
      <c r="F1230" s="385"/>
      <c r="G1230" s="353"/>
      <c r="H1230" s="353"/>
      <c r="I1230" s="353"/>
      <c r="J1230" s="353"/>
      <c r="K1230" s="353"/>
      <c r="L1230" s="353"/>
      <c r="M1230" s="353"/>
      <c r="N1230" s="353"/>
      <c r="O1230" s="353"/>
      <c r="P1230" s="353"/>
      <c r="Q1230" s="353"/>
      <c r="R1230" s="353"/>
      <c r="S1230" s="353"/>
      <c r="T1230" s="353"/>
      <c r="U1230" s="353"/>
      <c r="V1230" s="353"/>
      <c r="W1230" s="353"/>
      <c r="X1230" s="353"/>
      <c r="Y1230" s="353"/>
      <c r="Z1230" s="353"/>
    </row>
    <row r="1231" spans="1:26" x14ac:dyDescent="0.35">
      <c r="A1231" s="373"/>
      <c r="B1231" s="354"/>
      <c r="C1231" s="353"/>
      <c r="D1231" s="353"/>
      <c r="E1231" s="355"/>
      <c r="F1231" s="385"/>
      <c r="G1231" s="353"/>
      <c r="H1231" s="353"/>
      <c r="I1231" s="353"/>
      <c r="J1231" s="353"/>
      <c r="K1231" s="353"/>
      <c r="L1231" s="353"/>
      <c r="M1231" s="353"/>
      <c r="N1231" s="353"/>
      <c r="O1231" s="353"/>
      <c r="P1231" s="353"/>
      <c r="Q1231" s="353"/>
      <c r="R1231" s="353"/>
      <c r="S1231" s="353"/>
      <c r="T1231" s="353"/>
      <c r="U1231" s="353"/>
      <c r="V1231" s="353"/>
      <c r="W1231" s="353"/>
      <c r="X1231" s="353"/>
      <c r="Y1231" s="353"/>
      <c r="Z1231" s="353"/>
    </row>
    <row r="1232" spans="1:26" x14ac:dyDescent="0.35">
      <c r="A1232" s="373"/>
      <c r="B1232" s="354"/>
      <c r="C1232" s="353"/>
      <c r="D1232" s="353"/>
      <c r="E1232" s="355"/>
      <c r="F1232" s="385"/>
      <c r="G1232" s="353"/>
      <c r="H1232" s="353"/>
      <c r="I1232" s="353"/>
      <c r="J1232" s="353"/>
      <c r="K1232" s="353"/>
      <c r="L1232" s="353"/>
      <c r="M1232" s="353"/>
      <c r="N1232" s="353"/>
      <c r="O1232" s="353"/>
      <c r="P1232" s="353"/>
      <c r="Q1232" s="353"/>
      <c r="R1232" s="353"/>
      <c r="S1232" s="353"/>
      <c r="T1232" s="353"/>
      <c r="U1232" s="353"/>
      <c r="V1232" s="353"/>
      <c r="W1232" s="353"/>
      <c r="X1232" s="353"/>
      <c r="Y1232" s="353"/>
      <c r="Z1232" s="353"/>
    </row>
    <row r="1233" spans="1:26" x14ac:dyDescent="0.35">
      <c r="A1233" s="373"/>
      <c r="B1233" s="354"/>
      <c r="C1233" s="353"/>
      <c r="D1233" s="353"/>
      <c r="E1233" s="355"/>
      <c r="F1233" s="385"/>
      <c r="G1233" s="353"/>
      <c r="H1233" s="353"/>
      <c r="I1233" s="353"/>
      <c r="J1233" s="353"/>
      <c r="K1233" s="353"/>
      <c r="L1233" s="353"/>
      <c r="M1233" s="353"/>
      <c r="N1233" s="353"/>
      <c r="O1233" s="353"/>
      <c r="P1233" s="353"/>
      <c r="Q1233" s="353"/>
      <c r="R1233" s="353"/>
      <c r="S1233" s="353"/>
      <c r="T1233" s="353"/>
      <c r="U1233" s="353"/>
      <c r="V1233" s="353"/>
      <c r="W1233" s="353"/>
      <c r="X1233" s="353"/>
      <c r="Y1233" s="353"/>
      <c r="Z1233" s="353"/>
    </row>
    <row r="1234" spans="1:26" x14ac:dyDescent="0.35">
      <c r="A1234" s="373"/>
      <c r="B1234" s="354"/>
      <c r="C1234" s="353"/>
      <c r="D1234" s="353"/>
      <c r="E1234" s="355"/>
      <c r="F1234" s="385"/>
      <c r="G1234" s="353"/>
      <c r="H1234" s="353"/>
      <c r="I1234" s="353"/>
      <c r="J1234" s="353"/>
      <c r="K1234" s="353"/>
      <c r="L1234" s="353"/>
      <c r="M1234" s="353"/>
      <c r="N1234" s="353"/>
      <c r="O1234" s="353"/>
      <c r="P1234" s="353"/>
      <c r="Q1234" s="353"/>
      <c r="R1234" s="353"/>
      <c r="S1234" s="353"/>
      <c r="T1234" s="353"/>
      <c r="U1234" s="353"/>
      <c r="V1234" s="353"/>
      <c r="W1234" s="353"/>
      <c r="X1234" s="353"/>
      <c r="Y1234" s="353"/>
      <c r="Z1234" s="353"/>
    </row>
    <row r="1235" spans="1:26" x14ac:dyDescent="0.35">
      <c r="A1235" s="373"/>
      <c r="B1235" s="354"/>
      <c r="C1235" s="353"/>
      <c r="D1235" s="353"/>
      <c r="E1235" s="355"/>
      <c r="F1235" s="385"/>
      <c r="G1235" s="353"/>
      <c r="H1235" s="353"/>
      <c r="I1235" s="353"/>
      <c r="J1235" s="353"/>
      <c r="K1235" s="353"/>
      <c r="L1235" s="353"/>
      <c r="M1235" s="353"/>
      <c r="N1235" s="353"/>
      <c r="O1235" s="353"/>
      <c r="P1235" s="353"/>
      <c r="Q1235" s="353"/>
      <c r="R1235" s="353"/>
      <c r="S1235" s="353"/>
      <c r="T1235" s="353"/>
      <c r="U1235" s="353"/>
      <c r="V1235" s="353"/>
      <c r="W1235" s="353"/>
      <c r="X1235" s="353"/>
      <c r="Y1235" s="353"/>
      <c r="Z1235" s="353"/>
    </row>
    <row r="1236" spans="1:26" x14ac:dyDescent="0.35">
      <c r="A1236" s="373"/>
      <c r="B1236" s="354"/>
      <c r="C1236" s="353"/>
      <c r="D1236" s="353"/>
      <c r="E1236" s="355"/>
      <c r="F1236" s="385"/>
      <c r="G1236" s="353"/>
      <c r="H1236" s="353"/>
      <c r="I1236" s="353"/>
      <c r="J1236" s="353"/>
      <c r="K1236" s="353"/>
      <c r="L1236" s="353"/>
      <c r="M1236" s="353"/>
      <c r="N1236" s="353"/>
      <c r="O1236" s="353"/>
      <c r="P1236" s="353"/>
      <c r="Q1236" s="353"/>
      <c r="R1236" s="353"/>
      <c r="S1236" s="353"/>
      <c r="T1236" s="353"/>
      <c r="U1236" s="353"/>
      <c r="V1236" s="353"/>
      <c r="W1236" s="353"/>
      <c r="X1236" s="353"/>
      <c r="Y1236" s="353"/>
      <c r="Z1236" s="353"/>
    </row>
    <row r="1237" spans="1:26" x14ac:dyDescent="0.35">
      <c r="A1237" s="373"/>
      <c r="B1237" s="354"/>
      <c r="C1237" s="353"/>
      <c r="D1237" s="353"/>
      <c r="E1237" s="355"/>
      <c r="F1237" s="385"/>
      <c r="G1237" s="353"/>
      <c r="H1237" s="353"/>
      <c r="I1237" s="353"/>
      <c r="J1237" s="353"/>
      <c r="K1237" s="353"/>
      <c r="L1237" s="353"/>
      <c r="M1237" s="353"/>
      <c r="N1237" s="353"/>
      <c r="O1237" s="353"/>
      <c r="P1237" s="353"/>
      <c r="Q1237" s="353"/>
      <c r="R1237" s="353"/>
      <c r="S1237" s="353"/>
      <c r="T1237" s="353"/>
      <c r="U1237" s="353"/>
      <c r="V1237" s="353"/>
      <c r="W1237" s="353"/>
      <c r="X1237" s="353"/>
      <c r="Y1237" s="353"/>
      <c r="Z1237" s="353"/>
    </row>
    <row r="1238" spans="1:26" x14ac:dyDescent="0.35">
      <c r="A1238" s="373"/>
      <c r="B1238" s="354"/>
      <c r="C1238" s="353"/>
      <c r="D1238" s="353"/>
      <c r="E1238" s="355"/>
      <c r="F1238" s="385"/>
      <c r="G1238" s="353"/>
      <c r="H1238" s="353"/>
      <c r="I1238" s="353"/>
      <c r="J1238" s="353"/>
      <c r="K1238" s="353"/>
      <c r="L1238" s="353"/>
      <c r="M1238" s="353"/>
      <c r="N1238" s="353"/>
      <c r="O1238" s="353"/>
      <c r="P1238" s="353"/>
      <c r="Q1238" s="353"/>
      <c r="R1238" s="353"/>
      <c r="S1238" s="353"/>
      <c r="T1238" s="353"/>
      <c r="U1238" s="353"/>
      <c r="V1238" s="353"/>
      <c r="W1238" s="353"/>
      <c r="X1238" s="353"/>
      <c r="Y1238" s="353"/>
      <c r="Z1238" s="353"/>
    </row>
    <row r="1239" spans="1:26" x14ac:dyDescent="0.35">
      <c r="A1239" s="373"/>
      <c r="B1239" s="354"/>
      <c r="C1239" s="353"/>
      <c r="D1239" s="353"/>
      <c r="E1239" s="355"/>
      <c r="F1239" s="385"/>
      <c r="G1239" s="353"/>
      <c r="H1239" s="353"/>
      <c r="I1239" s="353"/>
      <c r="J1239" s="353"/>
      <c r="K1239" s="353"/>
      <c r="L1239" s="353"/>
      <c r="M1239" s="353"/>
      <c r="N1239" s="353"/>
      <c r="O1239" s="353"/>
      <c r="P1239" s="353"/>
      <c r="Q1239" s="353"/>
      <c r="R1239" s="353"/>
      <c r="S1239" s="353"/>
      <c r="T1239" s="353"/>
      <c r="U1239" s="353"/>
      <c r="V1239" s="353"/>
      <c r="W1239" s="353"/>
      <c r="X1239" s="353"/>
      <c r="Y1239" s="353"/>
      <c r="Z1239" s="353"/>
    </row>
    <row r="1240" spans="1:26" x14ac:dyDescent="0.35">
      <c r="A1240" s="373"/>
      <c r="B1240" s="354"/>
      <c r="C1240" s="353"/>
      <c r="D1240" s="353"/>
      <c r="E1240" s="355"/>
      <c r="F1240" s="385"/>
      <c r="G1240" s="353"/>
      <c r="H1240" s="353"/>
      <c r="I1240" s="353"/>
      <c r="J1240" s="353"/>
      <c r="K1240" s="353"/>
      <c r="L1240" s="353"/>
      <c r="M1240" s="353"/>
      <c r="N1240" s="353"/>
      <c r="O1240" s="353"/>
      <c r="P1240" s="353"/>
      <c r="Q1240" s="353"/>
      <c r="R1240" s="353"/>
      <c r="S1240" s="353"/>
      <c r="T1240" s="353"/>
      <c r="U1240" s="353"/>
      <c r="V1240" s="353"/>
      <c r="W1240" s="353"/>
      <c r="X1240" s="353"/>
      <c r="Y1240" s="353"/>
      <c r="Z1240" s="353"/>
    </row>
    <row r="1241" spans="1:26" x14ac:dyDescent="0.35">
      <c r="A1241" s="373"/>
      <c r="B1241" s="354"/>
      <c r="C1241" s="353"/>
      <c r="D1241" s="353"/>
      <c r="E1241" s="355"/>
      <c r="F1241" s="385"/>
      <c r="G1241" s="353"/>
      <c r="H1241" s="353"/>
      <c r="I1241" s="353"/>
      <c r="J1241" s="353"/>
      <c r="K1241" s="353"/>
      <c r="L1241" s="353"/>
      <c r="M1241" s="353"/>
      <c r="N1241" s="353"/>
      <c r="O1241" s="353"/>
      <c r="P1241" s="353"/>
      <c r="Q1241" s="353"/>
      <c r="R1241" s="353"/>
      <c r="S1241" s="353"/>
      <c r="T1241" s="353"/>
      <c r="U1241" s="353"/>
      <c r="V1241" s="353"/>
      <c r="W1241" s="353"/>
      <c r="X1241" s="353"/>
      <c r="Y1241" s="353"/>
      <c r="Z1241" s="353"/>
    </row>
    <row r="1242" spans="1:26" x14ac:dyDescent="0.35">
      <c r="A1242" s="373"/>
      <c r="B1242" s="354"/>
      <c r="C1242" s="353"/>
      <c r="D1242" s="353"/>
      <c r="E1242" s="355"/>
      <c r="F1242" s="385"/>
      <c r="G1242" s="353"/>
      <c r="H1242" s="353"/>
      <c r="I1242" s="353"/>
      <c r="J1242" s="353"/>
      <c r="K1242" s="353"/>
      <c r="L1242" s="353"/>
      <c r="M1242" s="353"/>
      <c r="N1242" s="353"/>
      <c r="O1242" s="353"/>
      <c r="P1242" s="353"/>
      <c r="Q1242" s="353"/>
      <c r="R1242" s="353"/>
      <c r="S1242" s="353"/>
      <c r="T1242" s="353"/>
      <c r="U1242" s="353"/>
      <c r="V1242" s="353"/>
      <c r="W1242" s="353"/>
      <c r="X1242" s="353"/>
      <c r="Y1242" s="353"/>
      <c r="Z1242" s="353"/>
    </row>
    <row r="1243" spans="1:26" x14ac:dyDescent="0.35">
      <c r="A1243" s="373"/>
      <c r="B1243" s="354"/>
      <c r="C1243" s="353"/>
      <c r="D1243" s="353"/>
      <c r="E1243" s="355"/>
      <c r="F1243" s="385"/>
      <c r="G1243" s="353"/>
      <c r="H1243" s="353"/>
      <c r="I1243" s="353"/>
      <c r="J1243" s="353"/>
      <c r="K1243" s="353"/>
      <c r="L1243" s="353"/>
      <c r="M1243" s="353"/>
      <c r="N1243" s="353"/>
      <c r="O1243" s="353"/>
      <c r="P1243" s="353"/>
      <c r="Q1243" s="353"/>
      <c r="R1243" s="353"/>
      <c r="S1243" s="353"/>
      <c r="T1243" s="353"/>
      <c r="U1243" s="353"/>
      <c r="V1243" s="353"/>
      <c r="W1243" s="353"/>
      <c r="X1243" s="353"/>
      <c r="Y1243" s="353"/>
      <c r="Z1243" s="353"/>
    </row>
    <row r="1244" spans="1:26" x14ac:dyDescent="0.35">
      <c r="A1244" s="373"/>
      <c r="B1244" s="354"/>
      <c r="C1244" s="353"/>
      <c r="D1244" s="353"/>
      <c r="E1244" s="355"/>
      <c r="F1244" s="385"/>
      <c r="G1244" s="353"/>
      <c r="H1244" s="353"/>
      <c r="I1244" s="353"/>
      <c r="J1244" s="353"/>
      <c r="K1244" s="353"/>
      <c r="L1244" s="353"/>
      <c r="M1244" s="353"/>
      <c r="N1244" s="353"/>
      <c r="O1244" s="353"/>
      <c r="P1244" s="353"/>
      <c r="Q1244" s="353"/>
      <c r="R1244" s="353"/>
      <c r="S1244" s="353"/>
      <c r="T1244" s="353"/>
      <c r="U1244" s="353"/>
      <c r="V1244" s="353"/>
      <c r="W1244" s="353"/>
      <c r="X1244" s="353"/>
      <c r="Y1244" s="353"/>
      <c r="Z1244" s="353"/>
    </row>
    <row r="1245" spans="1:26" x14ac:dyDescent="0.35">
      <c r="A1245" s="373"/>
      <c r="B1245" s="354"/>
      <c r="C1245" s="353"/>
      <c r="D1245" s="353"/>
      <c r="E1245" s="355"/>
      <c r="F1245" s="385"/>
      <c r="G1245" s="353"/>
      <c r="H1245" s="353"/>
      <c r="I1245" s="353"/>
      <c r="J1245" s="353"/>
      <c r="K1245" s="353"/>
      <c r="L1245" s="353"/>
      <c r="M1245" s="353"/>
      <c r="N1245" s="353"/>
      <c r="O1245" s="353"/>
      <c r="P1245" s="353"/>
      <c r="Q1245" s="353"/>
      <c r="R1245" s="353"/>
      <c r="S1245" s="353"/>
      <c r="T1245" s="353"/>
      <c r="U1245" s="353"/>
      <c r="V1245" s="353"/>
      <c r="W1245" s="353"/>
      <c r="X1245" s="353"/>
      <c r="Y1245" s="353"/>
      <c r="Z1245" s="353"/>
    </row>
    <row r="1246" spans="1:26" x14ac:dyDescent="0.35">
      <c r="A1246" s="373"/>
      <c r="B1246" s="354"/>
      <c r="C1246" s="353"/>
      <c r="D1246" s="353"/>
      <c r="E1246" s="355"/>
      <c r="F1246" s="385"/>
      <c r="G1246" s="353"/>
      <c r="H1246" s="353"/>
      <c r="I1246" s="353"/>
      <c r="J1246" s="353"/>
      <c r="K1246" s="353"/>
      <c r="L1246" s="353"/>
      <c r="M1246" s="353"/>
      <c r="N1246" s="353"/>
      <c r="O1246" s="353"/>
      <c r="P1246" s="353"/>
      <c r="Q1246" s="353"/>
      <c r="R1246" s="353"/>
      <c r="S1246" s="353"/>
      <c r="T1246" s="353"/>
      <c r="U1246" s="353"/>
      <c r="V1246" s="353"/>
      <c r="W1246" s="353"/>
      <c r="X1246" s="353"/>
      <c r="Y1246" s="353"/>
      <c r="Z1246" s="353"/>
    </row>
    <row r="1247" spans="1:26" x14ac:dyDescent="0.35">
      <c r="A1247" s="373"/>
      <c r="B1247" s="354"/>
      <c r="C1247" s="353"/>
      <c r="D1247" s="353"/>
      <c r="E1247" s="355"/>
      <c r="F1247" s="385"/>
      <c r="G1247" s="353"/>
      <c r="H1247" s="353"/>
      <c r="I1247" s="353"/>
      <c r="J1247" s="353"/>
      <c r="K1247" s="353"/>
      <c r="L1247" s="353"/>
      <c r="M1247" s="353"/>
      <c r="N1247" s="353"/>
      <c r="O1247" s="353"/>
      <c r="P1247" s="353"/>
      <c r="Q1247" s="353"/>
      <c r="R1247" s="353"/>
      <c r="S1247" s="353"/>
      <c r="T1247" s="353"/>
      <c r="U1247" s="353"/>
      <c r="V1247" s="353"/>
      <c r="W1247" s="353"/>
      <c r="X1247" s="353"/>
      <c r="Y1247" s="353"/>
      <c r="Z1247" s="353"/>
    </row>
    <row r="1248" spans="1:26" x14ac:dyDescent="0.35">
      <c r="A1248" s="373"/>
      <c r="B1248" s="354"/>
      <c r="C1248" s="353"/>
      <c r="D1248" s="353"/>
      <c r="E1248" s="355"/>
      <c r="F1248" s="385"/>
      <c r="G1248" s="353"/>
      <c r="H1248" s="353"/>
      <c r="I1248" s="353"/>
      <c r="J1248" s="353"/>
      <c r="K1248" s="353"/>
      <c r="L1248" s="353"/>
      <c r="M1248" s="353"/>
      <c r="N1248" s="353"/>
      <c r="O1248" s="353"/>
      <c r="P1248" s="353"/>
      <c r="Q1248" s="353"/>
      <c r="R1248" s="353"/>
      <c r="S1248" s="353"/>
      <c r="T1248" s="353"/>
      <c r="U1248" s="353"/>
      <c r="V1248" s="353"/>
      <c r="W1248" s="353"/>
      <c r="X1248" s="353"/>
      <c r="Y1248" s="353"/>
      <c r="Z1248" s="353"/>
    </row>
    <row r="1249" spans="1:26" x14ac:dyDescent="0.35">
      <c r="A1249" s="373"/>
      <c r="B1249" s="354"/>
      <c r="C1249" s="353"/>
      <c r="D1249" s="353"/>
      <c r="E1249" s="355"/>
      <c r="F1249" s="385"/>
      <c r="G1249" s="353"/>
      <c r="H1249" s="353"/>
      <c r="I1249" s="353"/>
      <c r="J1249" s="353"/>
      <c r="K1249" s="353"/>
      <c r="L1249" s="353"/>
      <c r="M1249" s="353"/>
      <c r="N1249" s="353"/>
      <c r="O1249" s="353"/>
      <c r="P1249" s="353"/>
      <c r="Q1249" s="353"/>
      <c r="R1249" s="353"/>
      <c r="S1249" s="353"/>
      <c r="T1249" s="353"/>
      <c r="U1249" s="353"/>
      <c r="V1249" s="353"/>
      <c r="W1249" s="353"/>
      <c r="X1249" s="353"/>
      <c r="Y1249" s="353"/>
      <c r="Z1249" s="353"/>
    </row>
    <row r="1250" spans="1:26" x14ac:dyDescent="0.35">
      <c r="A1250" s="373"/>
      <c r="B1250" s="354"/>
      <c r="C1250" s="353"/>
      <c r="D1250" s="353"/>
      <c r="E1250" s="355"/>
      <c r="F1250" s="385"/>
      <c r="G1250" s="353"/>
      <c r="H1250" s="353"/>
      <c r="I1250" s="353"/>
      <c r="J1250" s="353"/>
      <c r="K1250" s="353"/>
      <c r="L1250" s="353"/>
      <c r="M1250" s="353"/>
      <c r="N1250" s="353"/>
      <c r="O1250" s="353"/>
      <c r="P1250" s="353"/>
      <c r="Q1250" s="353"/>
      <c r="R1250" s="353"/>
      <c r="S1250" s="353"/>
      <c r="T1250" s="353"/>
      <c r="U1250" s="353"/>
      <c r="V1250" s="353"/>
      <c r="W1250" s="353"/>
      <c r="X1250" s="353"/>
      <c r="Y1250" s="353"/>
      <c r="Z1250" s="353"/>
    </row>
    <row r="1251" spans="1:26" x14ac:dyDescent="0.35">
      <c r="A1251" s="373"/>
      <c r="B1251" s="354"/>
      <c r="C1251" s="353"/>
      <c r="D1251" s="353"/>
      <c r="E1251" s="355"/>
      <c r="F1251" s="385"/>
      <c r="G1251" s="353"/>
      <c r="H1251" s="353"/>
      <c r="I1251" s="353"/>
      <c r="J1251" s="353"/>
      <c r="K1251" s="353"/>
      <c r="L1251" s="353"/>
      <c r="M1251" s="353"/>
      <c r="N1251" s="353"/>
      <c r="O1251" s="353"/>
      <c r="P1251" s="353"/>
      <c r="Q1251" s="353"/>
      <c r="R1251" s="353"/>
      <c r="S1251" s="353"/>
      <c r="T1251" s="353"/>
      <c r="U1251" s="353"/>
      <c r="V1251" s="353"/>
      <c r="W1251" s="353"/>
      <c r="X1251" s="353"/>
      <c r="Y1251" s="353"/>
      <c r="Z1251" s="353"/>
    </row>
    <row r="1252" spans="1:26" x14ac:dyDescent="0.35">
      <c r="A1252" s="373"/>
      <c r="B1252" s="354"/>
      <c r="C1252" s="353"/>
      <c r="D1252" s="353"/>
      <c r="E1252" s="355"/>
      <c r="F1252" s="385"/>
      <c r="G1252" s="353"/>
      <c r="H1252" s="353"/>
      <c r="I1252" s="353"/>
      <c r="J1252" s="353"/>
      <c r="K1252" s="353"/>
      <c r="L1252" s="353"/>
      <c r="M1252" s="353"/>
      <c r="N1252" s="353"/>
      <c r="O1252" s="353"/>
      <c r="P1252" s="353"/>
      <c r="Q1252" s="353"/>
      <c r="R1252" s="353"/>
      <c r="S1252" s="353"/>
      <c r="T1252" s="353"/>
      <c r="U1252" s="353"/>
      <c r="V1252" s="353"/>
      <c r="W1252" s="353"/>
      <c r="X1252" s="353"/>
      <c r="Y1252" s="353"/>
      <c r="Z1252" s="353"/>
    </row>
    <row r="1253" spans="1:26" x14ac:dyDescent="0.35">
      <c r="A1253" s="373"/>
      <c r="B1253" s="354"/>
      <c r="C1253" s="353"/>
      <c r="D1253" s="353"/>
      <c r="E1253" s="355"/>
      <c r="F1253" s="385"/>
      <c r="G1253" s="353"/>
      <c r="H1253" s="353"/>
      <c r="I1253" s="353"/>
      <c r="J1253" s="353"/>
      <c r="K1253" s="353"/>
      <c r="L1253" s="353"/>
      <c r="M1253" s="353"/>
      <c r="N1253" s="353"/>
      <c r="O1253" s="353"/>
      <c r="P1253" s="353"/>
      <c r="Q1253" s="353"/>
      <c r="R1253" s="353"/>
      <c r="S1253" s="353"/>
      <c r="T1253" s="353"/>
      <c r="U1253" s="353"/>
      <c r="V1253" s="353"/>
      <c r="W1253" s="353"/>
      <c r="X1253" s="353"/>
      <c r="Y1253" s="353"/>
      <c r="Z1253" s="353"/>
    </row>
    <row r="1254" spans="1:26" x14ac:dyDescent="0.35">
      <c r="A1254" s="373"/>
      <c r="B1254" s="354"/>
      <c r="C1254" s="353"/>
      <c r="D1254" s="353"/>
      <c r="E1254" s="355"/>
      <c r="F1254" s="385"/>
      <c r="G1254" s="353"/>
      <c r="H1254" s="353"/>
      <c r="I1254" s="353"/>
      <c r="J1254" s="353"/>
      <c r="K1254" s="353"/>
      <c r="L1254" s="353"/>
      <c r="M1254" s="353"/>
      <c r="N1254" s="353"/>
      <c r="O1254" s="353"/>
      <c r="P1254" s="353"/>
      <c r="Q1254" s="353"/>
      <c r="R1254" s="353"/>
      <c r="S1254" s="353"/>
      <c r="T1254" s="353"/>
      <c r="U1254" s="353"/>
      <c r="V1254" s="353"/>
      <c r="W1254" s="353"/>
      <c r="X1254" s="353"/>
      <c r="Y1254" s="353"/>
      <c r="Z1254" s="353"/>
    </row>
    <row r="1255" spans="1:26" x14ac:dyDescent="0.35">
      <c r="A1255" s="373"/>
      <c r="B1255" s="354"/>
      <c r="C1255" s="353"/>
      <c r="D1255" s="353"/>
      <c r="E1255" s="355"/>
      <c r="F1255" s="385"/>
      <c r="G1255" s="353"/>
      <c r="H1255" s="353"/>
      <c r="I1255" s="353"/>
      <c r="J1255" s="353"/>
      <c r="K1255" s="353"/>
      <c r="L1255" s="353"/>
      <c r="M1255" s="353"/>
      <c r="N1255" s="353"/>
      <c r="O1255" s="353"/>
      <c r="P1255" s="353"/>
      <c r="Q1255" s="353"/>
      <c r="R1255" s="353"/>
      <c r="S1255" s="353"/>
      <c r="T1255" s="353"/>
      <c r="U1255" s="353"/>
      <c r="V1255" s="353"/>
      <c r="W1255" s="353"/>
      <c r="X1255" s="353"/>
      <c r="Y1255" s="353"/>
      <c r="Z1255" s="353"/>
    </row>
    <row r="1256" spans="1:26" x14ac:dyDescent="0.35">
      <c r="A1256" s="373"/>
      <c r="B1256" s="354"/>
      <c r="C1256" s="353"/>
      <c r="D1256" s="353"/>
      <c r="E1256" s="355"/>
      <c r="F1256" s="385"/>
      <c r="G1256" s="353"/>
      <c r="H1256" s="353"/>
      <c r="I1256" s="353"/>
      <c r="J1256" s="353"/>
      <c r="K1256" s="353"/>
      <c r="L1256" s="353"/>
      <c r="M1256" s="353"/>
      <c r="N1256" s="353"/>
      <c r="O1256" s="353"/>
      <c r="P1256" s="353"/>
      <c r="Q1256" s="353"/>
      <c r="R1256" s="353"/>
      <c r="S1256" s="353"/>
      <c r="T1256" s="353"/>
      <c r="U1256" s="353"/>
      <c r="V1256" s="353"/>
      <c r="W1256" s="353"/>
      <c r="X1256" s="353"/>
      <c r="Y1256" s="353"/>
      <c r="Z1256" s="353"/>
    </row>
    <row r="1257" spans="1:26" x14ac:dyDescent="0.35">
      <c r="A1257" s="373"/>
      <c r="B1257" s="354"/>
      <c r="C1257" s="353"/>
      <c r="D1257" s="353"/>
      <c r="E1257" s="355"/>
      <c r="F1257" s="385"/>
      <c r="G1257" s="353"/>
      <c r="H1257" s="353"/>
      <c r="I1257" s="353"/>
      <c r="J1257" s="353"/>
      <c r="K1257" s="353"/>
      <c r="L1257" s="353"/>
      <c r="M1257" s="353"/>
      <c r="N1257" s="353"/>
      <c r="O1257" s="353"/>
      <c r="P1257" s="353"/>
      <c r="Q1257" s="353"/>
      <c r="R1257" s="353"/>
      <c r="S1257" s="353"/>
      <c r="T1257" s="353"/>
      <c r="U1257" s="353"/>
      <c r="V1257" s="353"/>
      <c r="W1257" s="353"/>
      <c r="X1257" s="353"/>
      <c r="Y1257" s="353"/>
      <c r="Z1257" s="353"/>
    </row>
    <row r="1258" spans="1:26" x14ac:dyDescent="0.35">
      <c r="A1258" s="373"/>
      <c r="B1258" s="354"/>
      <c r="C1258" s="353"/>
      <c r="D1258" s="353"/>
      <c r="E1258" s="355"/>
      <c r="F1258" s="385"/>
      <c r="G1258" s="353"/>
      <c r="H1258" s="353"/>
      <c r="I1258" s="353"/>
      <c r="J1258" s="353"/>
      <c r="K1258" s="353"/>
      <c r="L1258" s="353"/>
      <c r="M1258" s="353"/>
      <c r="N1258" s="353"/>
      <c r="O1258" s="353"/>
      <c r="P1258" s="353"/>
      <c r="Q1258" s="353"/>
      <c r="R1258" s="353"/>
      <c r="S1258" s="353"/>
      <c r="T1258" s="353"/>
      <c r="U1258" s="353"/>
      <c r="V1258" s="353"/>
      <c r="W1258" s="353"/>
      <c r="X1258" s="353"/>
      <c r="Y1258" s="353"/>
      <c r="Z1258" s="353"/>
    </row>
    <row r="1259" spans="1:26" x14ac:dyDescent="0.35">
      <c r="A1259" s="373"/>
      <c r="B1259" s="354"/>
      <c r="C1259" s="353"/>
      <c r="D1259" s="353"/>
      <c r="E1259" s="355"/>
      <c r="F1259" s="385"/>
      <c r="G1259" s="353"/>
      <c r="H1259" s="353"/>
      <c r="I1259" s="353"/>
      <c r="J1259" s="353"/>
      <c r="K1259" s="353"/>
      <c r="L1259" s="353"/>
      <c r="M1259" s="353"/>
      <c r="N1259" s="353"/>
      <c r="O1259" s="353"/>
      <c r="P1259" s="353"/>
      <c r="Q1259" s="353"/>
      <c r="R1259" s="353"/>
      <c r="S1259" s="353"/>
      <c r="T1259" s="353"/>
      <c r="U1259" s="353"/>
      <c r="V1259" s="353"/>
      <c r="W1259" s="353"/>
      <c r="X1259" s="353"/>
      <c r="Y1259" s="353"/>
      <c r="Z1259" s="353"/>
    </row>
    <row r="1260" spans="1:26" x14ac:dyDescent="0.35">
      <c r="A1260" s="373"/>
      <c r="B1260" s="354"/>
      <c r="C1260" s="353"/>
      <c r="D1260" s="353"/>
      <c r="E1260" s="355"/>
      <c r="F1260" s="385"/>
      <c r="G1260" s="353"/>
      <c r="H1260" s="353"/>
      <c r="I1260" s="353"/>
      <c r="J1260" s="353"/>
      <c r="K1260" s="353"/>
      <c r="L1260" s="353"/>
      <c r="M1260" s="353"/>
      <c r="N1260" s="353"/>
      <c r="O1260" s="353"/>
      <c r="P1260" s="353"/>
      <c r="Q1260" s="353"/>
      <c r="R1260" s="353"/>
      <c r="S1260" s="353"/>
      <c r="T1260" s="353"/>
      <c r="U1260" s="353"/>
      <c r="V1260" s="353"/>
      <c r="W1260" s="353"/>
      <c r="X1260" s="353"/>
      <c r="Y1260" s="353"/>
      <c r="Z1260" s="353"/>
    </row>
    <row r="1261" spans="1:26" x14ac:dyDescent="0.35">
      <c r="A1261" s="373"/>
      <c r="B1261" s="354"/>
      <c r="C1261" s="353"/>
      <c r="D1261" s="353"/>
      <c r="E1261" s="355"/>
      <c r="F1261" s="385"/>
      <c r="G1261" s="353"/>
      <c r="H1261" s="353"/>
      <c r="I1261" s="353"/>
      <c r="J1261" s="353"/>
      <c r="K1261" s="353"/>
      <c r="L1261" s="353"/>
      <c r="M1261" s="353"/>
      <c r="N1261" s="353"/>
      <c r="O1261" s="353"/>
      <c r="P1261" s="353"/>
      <c r="Q1261" s="353"/>
      <c r="R1261" s="353"/>
      <c r="S1261" s="353"/>
      <c r="T1261" s="353"/>
      <c r="U1261" s="353"/>
      <c r="V1261" s="353"/>
      <c r="W1261" s="353"/>
      <c r="X1261" s="353"/>
      <c r="Y1261" s="353"/>
      <c r="Z1261" s="353"/>
    </row>
    <row r="1262" spans="1:26" x14ac:dyDescent="0.35">
      <c r="A1262" s="373"/>
      <c r="B1262" s="354"/>
      <c r="C1262" s="353"/>
      <c r="D1262" s="353"/>
      <c r="E1262" s="355"/>
      <c r="F1262" s="385"/>
      <c r="G1262" s="353"/>
      <c r="H1262" s="353"/>
      <c r="I1262" s="353"/>
      <c r="J1262" s="353"/>
      <c r="K1262" s="353"/>
      <c r="L1262" s="353"/>
      <c r="M1262" s="353"/>
      <c r="N1262" s="353"/>
      <c r="O1262" s="353"/>
      <c r="P1262" s="353"/>
      <c r="Q1262" s="353"/>
      <c r="R1262" s="353"/>
      <c r="S1262" s="353"/>
      <c r="T1262" s="353"/>
      <c r="U1262" s="353"/>
      <c r="V1262" s="353"/>
      <c r="W1262" s="353"/>
      <c r="X1262" s="353"/>
      <c r="Y1262" s="353"/>
      <c r="Z1262" s="353"/>
    </row>
    <row r="1263" spans="1:26" x14ac:dyDescent="0.35">
      <c r="A1263" s="373"/>
      <c r="B1263" s="354"/>
      <c r="C1263" s="353"/>
      <c r="D1263" s="353"/>
      <c r="E1263" s="355"/>
      <c r="F1263" s="385"/>
      <c r="G1263" s="353"/>
      <c r="H1263" s="353"/>
      <c r="I1263" s="353"/>
      <c r="J1263" s="353"/>
      <c r="K1263" s="353"/>
      <c r="L1263" s="353"/>
      <c r="M1263" s="353"/>
      <c r="N1263" s="353"/>
      <c r="O1263" s="353"/>
      <c r="P1263" s="353"/>
      <c r="Q1263" s="353"/>
      <c r="R1263" s="353"/>
      <c r="S1263" s="353"/>
      <c r="T1263" s="353"/>
      <c r="U1263" s="353"/>
      <c r="V1263" s="353"/>
      <c r="W1263" s="353"/>
      <c r="X1263" s="353"/>
      <c r="Y1263" s="353"/>
      <c r="Z1263" s="353"/>
    </row>
    <row r="1264" spans="1:26" x14ac:dyDescent="0.35">
      <c r="A1264" s="373"/>
      <c r="B1264" s="354"/>
      <c r="C1264" s="353"/>
      <c r="D1264" s="353"/>
      <c r="E1264" s="355"/>
      <c r="F1264" s="385"/>
      <c r="G1264" s="353"/>
      <c r="H1264" s="353"/>
      <c r="I1264" s="353"/>
      <c r="J1264" s="353"/>
      <c r="K1264" s="353"/>
      <c r="L1264" s="353"/>
      <c r="M1264" s="353"/>
      <c r="N1264" s="353"/>
      <c r="O1264" s="353"/>
      <c r="P1264" s="353"/>
      <c r="Q1264" s="353"/>
      <c r="R1264" s="353"/>
      <c r="S1264" s="353"/>
      <c r="T1264" s="353"/>
      <c r="U1264" s="353"/>
      <c r="V1264" s="353"/>
      <c r="W1264" s="353"/>
      <c r="X1264" s="353"/>
      <c r="Y1264" s="353"/>
      <c r="Z1264" s="353"/>
    </row>
    <row r="1265" spans="1:26" x14ac:dyDescent="0.35">
      <c r="A1265" s="373"/>
      <c r="B1265" s="354"/>
      <c r="C1265" s="353"/>
      <c r="D1265" s="353"/>
      <c r="E1265" s="355"/>
      <c r="F1265" s="385"/>
      <c r="G1265" s="353"/>
      <c r="H1265" s="353"/>
      <c r="I1265" s="353"/>
      <c r="J1265" s="353"/>
      <c r="K1265" s="353"/>
      <c r="L1265" s="353"/>
      <c r="M1265" s="353"/>
      <c r="N1265" s="353"/>
      <c r="O1265" s="353"/>
      <c r="P1265" s="353"/>
      <c r="Q1265" s="353"/>
      <c r="R1265" s="353"/>
      <c r="S1265" s="353"/>
      <c r="T1265" s="353"/>
      <c r="U1265" s="353"/>
      <c r="V1265" s="353"/>
      <c r="W1265" s="353"/>
      <c r="X1265" s="353"/>
      <c r="Y1265" s="353"/>
      <c r="Z1265" s="353"/>
    </row>
    <row r="1266" spans="1:26" x14ac:dyDescent="0.35">
      <c r="A1266" s="373"/>
      <c r="B1266" s="354"/>
      <c r="C1266" s="353"/>
      <c r="D1266" s="353"/>
      <c r="E1266" s="355"/>
      <c r="F1266" s="385"/>
      <c r="G1266" s="353"/>
      <c r="H1266" s="353"/>
      <c r="I1266" s="353"/>
      <c r="J1266" s="353"/>
      <c r="K1266" s="353"/>
      <c r="L1266" s="353"/>
      <c r="M1266" s="353"/>
      <c r="N1266" s="353"/>
      <c r="O1266" s="353"/>
      <c r="P1266" s="353"/>
      <c r="Q1266" s="353"/>
      <c r="R1266" s="353"/>
      <c r="S1266" s="353"/>
      <c r="T1266" s="353"/>
      <c r="U1266" s="353"/>
      <c r="V1266" s="353"/>
      <c r="W1266" s="353"/>
      <c r="X1266" s="353"/>
      <c r="Y1266" s="353"/>
      <c r="Z1266" s="353"/>
    </row>
    <row r="1267" spans="1:26" x14ac:dyDescent="0.35">
      <c r="A1267" s="373"/>
      <c r="B1267" s="354"/>
      <c r="C1267" s="353"/>
      <c r="D1267" s="353"/>
      <c r="E1267" s="355"/>
      <c r="F1267" s="385"/>
      <c r="G1267" s="353"/>
      <c r="H1267" s="353"/>
      <c r="I1267" s="353"/>
      <c r="J1267" s="353"/>
      <c r="K1267" s="353"/>
      <c r="L1267" s="353"/>
      <c r="M1267" s="353"/>
      <c r="N1267" s="353"/>
      <c r="O1267" s="353"/>
      <c r="P1267" s="353"/>
      <c r="Q1267" s="353"/>
      <c r="R1267" s="353"/>
      <c r="S1267" s="353"/>
      <c r="T1267" s="353"/>
      <c r="U1267" s="353"/>
      <c r="V1267" s="353"/>
      <c r="W1267" s="353"/>
      <c r="X1267" s="353"/>
      <c r="Y1267" s="353"/>
      <c r="Z1267" s="353"/>
    </row>
    <row r="1268" spans="1:26" x14ac:dyDescent="0.35">
      <c r="A1268" s="373"/>
      <c r="B1268" s="354"/>
      <c r="C1268" s="353"/>
      <c r="D1268" s="353"/>
      <c r="E1268" s="355"/>
      <c r="F1268" s="385"/>
      <c r="G1268" s="353"/>
      <c r="H1268" s="353"/>
      <c r="I1268" s="353"/>
      <c r="J1268" s="353"/>
      <c r="K1268" s="353"/>
      <c r="L1268" s="353"/>
      <c r="M1268" s="353"/>
      <c r="N1268" s="353"/>
      <c r="O1268" s="353"/>
      <c r="P1268" s="353"/>
      <c r="Q1268" s="353"/>
      <c r="R1268" s="353"/>
      <c r="S1268" s="353"/>
      <c r="T1268" s="353"/>
      <c r="U1268" s="353"/>
      <c r="V1268" s="353"/>
      <c r="W1268" s="353"/>
      <c r="X1268" s="353"/>
      <c r="Y1268" s="353"/>
      <c r="Z1268" s="353"/>
    </row>
    <row r="1269" spans="1:26" x14ac:dyDescent="0.35">
      <c r="A1269" s="373"/>
      <c r="B1269" s="354"/>
      <c r="C1269" s="353"/>
      <c r="D1269" s="353"/>
      <c r="E1269" s="355"/>
      <c r="F1269" s="385"/>
      <c r="G1269" s="353"/>
      <c r="H1269" s="353"/>
      <c r="I1269" s="353"/>
      <c r="J1269" s="353"/>
      <c r="K1269" s="353"/>
      <c r="L1269" s="353"/>
      <c r="M1269" s="353"/>
      <c r="N1269" s="353"/>
      <c r="O1269" s="353"/>
      <c r="P1269" s="353"/>
      <c r="Q1269" s="353"/>
      <c r="R1269" s="353"/>
      <c r="S1269" s="353"/>
      <c r="T1269" s="353"/>
      <c r="U1269" s="353"/>
      <c r="V1269" s="353"/>
      <c r="W1269" s="353"/>
      <c r="X1269" s="353"/>
      <c r="Y1269" s="353"/>
      <c r="Z1269" s="353"/>
    </row>
    <row r="1270" spans="1:26" x14ac:dyDescent="0.35">
      <c r="A1270" s="373"/>
      <c r="B1270" s="354"/>
      <c r="C1270" s="353"/>
      <c r="D1270" s="353"/>
      <c r="E1270" s="355"/>
      <c r="F1270" s="385"/>
      <c r="G1270" s="353"/>
      <c r="H1270" s="353"/>
      <c r="I1270" s="353"/>
      <c r="J1270" s="353"/>
      <c r="K1270" s="353"/>
      <c r="L1270" s="353"/>
      <c r="M1270" s="353"/>
      <c r="N1270" s="353"/>
      <c r="O1270" s="353"/>
      <c r="P1270" s="353"/>
      <c r="Q1270" s="353"/>
      <c r="R1270" s="353"/>
      <c r="S1270" s="353"/>
      <c r="T1270" s="353"/>
      <c r="U1270" s="353"/>
      <c r="V1270" s="353"/>
      <c r="W1270" s="353"/>
      <c r="X1270" s="353"/>
      <c r="Y1270" s="353"/>
      <c r="Z1270" s="353"/>
    </row>
    <row r="1271" spans="1:26" x14ac:dyDescent="0.35">
      <c r="A1271" s="373"/>
      <c r="B1271" s="354"/>
      <c r="C1271" s="353"/>
      <c r="D1271" s="353"/>
      <c r="E1271" s="355"/>
      <c r="F1271" s="385"/>
      <c r="G1271" s="353"/>
      <c r="H1271" s="353"/>
      <c r="I1271" s="353"/>
      <c r="J1271" s="353"/>
      <c r="K1271" s="353"/>
      <c r="L1271" s="353"/>
      <c r="M1271" s="353"/>
      <c r="N1271" s="353"/>
      <c r="O1271" s="353"/>
      <c r="P1271" s="353"/>
      <c r="Q1271" s="353"/>
      <c r="R1271" s="353"/>
      <c r="S1271" s="353"/>
      <c r="T1271" s="353"/>
      <c r="U1271" s="353"/>
      <c r="V1271" s="353"/>
      <c r="W1271" s="353"/>
      <c r="X1271" s="353"/>
      <c r="Y1271" s="353"/>
      <c r="Z1271" s="353"/>
    </row>
    <row r="1272" spans="1:26" x14ac:dyDescent="0.35">
      <c r="A1272" s="373"/>
      <c r="B1272" s="354"/>
      <c r="C1272" s="353"/>
      <c r="D1272" s="353"/>
      <c r="E1272" s="355"/>
      <c r="F1272" s="385"/>
      <c r="G1272" s="353"/>
      <c r="H1272" s="353"/>
      <c r="I1272" s="353"/>
      <c r="J1272" s="353"/>
      <c r="K1272" s="353"/>
      <c r="L1272" s="353"/>
      <c r="M1272" s="353"/>
      <c r="N1272" s="353"/>
      <c r="O1272" s="353"/>
      <c r="P1272" s="353"/>
      <c r="Q1272" s="353"/>
      <c r="R1272" s="353"/>
      <c r="S1272" s="353"/>
      <c r="T1272" s="353"/>
      <c r="U1272" s="353"/>
      <c r="V1272" s="353"/>
      <c r="W1272" s="353"/>
      <c r="X1272" s="353"/>
      <c r="Y1272" s="353"/>
      <c r="Z1272" s="353"/>
    </row>
    <row r="1273" spans="1:26" x14ac:dyDescent="0.35">
      <c r="A1273" s="373"/>
      <c r="B1273" s="354"/>
      <c r="C1273" s="353"/>
      <c r="D1273" s="353"/>
      <c r="E1273" s="355"/>
      <c r="F1273" s="385"/>
      <c r="G1273" s="353"/>
      <c r="H1273" s="353"/>
      <c r="I1273" s="353"/>
      <c r="J1273" s="353"/>
      <c r="K1273" s="353"/>
      <c r="L1273" s="353"/>
      <c r="M1273" s="353"/>
      <c r="N1273" s="353"/>
      <c r="O1273" s="353"/>
      <c r="P1273" s="353"/>
      <c r="Q1273" s="353"/>
      <c r="R1273" s="353"/>
      <c r="S1273" s="353"/>
      <c r="T1273" s="353"/>
      <c r="U1273" s="353"/>
      <c r="V1273" s="353"/>
      <c r="W1273" s="353"/>
      <c r="X1273" s="353"/>
      <c r="Y1273" s="353"/>
      <c r="Z1273" s="353"/>
    </row>
    <row r="1274" spans="1:26" x14ac:dyDescent="0.35">
      <c r="A1274" s="373"/>
      <c r="B1274" s="354"/>
      <c r="C1274" s="353"/>
      <c r="D1274" s="353"/>
      <c r="E1274" s="355"/>
      <c r="F1274" s="385"/>
      <c r="G1274" s="353"/>
      <c r="H1274" s="353"/>
      <c r="I1274" s="353"/>
      <c r="J1274" s="353"/>
      <c r="K1274" s="353"/>
      <c r="L1274" s="353"/>
      <c r="M1274" s="353"/>
      <c r="N1274" s="353"/>
      <c r="O1274" s="353"/>
      <c r="P1274" s="353"/>
      <c r="Q1274" s="353"/>
      <c r="R1274" s="353"/>
      <c r="S1274" s="353"/>
      <c r="T1274" s="353"/>
      <c r="U1274" s="353"/>
      <c r="V1274" s="353"/>
      <c r="W1274" s="353"/>
      <c r="X1274" s="353"/>
      <c r="Y1274" s="353"/>
      <c r="Z1274" s="353"/>
    </row>
    <row r="1275" spans="1:26" x14ac:dyDescent="0.35">
      <c r="A1275" s="373"/>
      <c r="B1275" s="354"/>
      <c r="C1275" s="353"/>
      <c r="D1275" s="353"/>
      <c r="E1275" s="355"/>
      <c r="F1275" s="385"/>
      <c r="G1275" s="353"/>
      <c r="H1275" s="353"/>
      <c r="I1275" s="353"/>
      <c r="J1275" s="353"/>
      <c r="K1275" s="353"/>
      <c r="L1275" s="353"/>
      <c r="M1275" s="353"/>
      <c r="N1275" s="353"/>
      <c r="O1275" s="353"/>
      <c r="P1275" s="353"/>
      <c r="Q1275" s="353"/>
      <c r="R1275" s="353"/>
      <c r="S1275" s="353"/>
      <c r="T1275" s="353"/>
      <c r="U1275" s="353"/>
      <c r="V1275" s="353"/>
      <c r="W1275" s="353"/>
      <c r="X1275" s="353"/>
      <c r="Y1275" s="353"/>
      <c r="Z1275" s="353"/>
    </row>
    <row r="1276" spans="1:26" x14ac:dyDescent="0.35">
      <c r="A1276" s="373"/>
      <c r="B1276" s="354"/>
      <c r="C1276" s="353"/>
      <c r="D1276" s="353"/>
      <c r="E1276" s="355"/>
      <c r="F1276" s="385"/>
      <c r="G1276" s="353"/>
      <c r="H1276" s="353"/>
      <c r="I1276" s="353"/>
      <c r="J1276" s="353"/>
      <c r="K1276" s="353"/>
      <c r="L1276" s="353"/>
      <c r="M1276" s="353"/>
      <c r="N1276" s="353"/>
      <c r="O1276" s="353"/>
      <c r="P1276" s="353"/>
      <c r="Q1276" s="353"/>
      <c r="R1276" s="353"/>
      <c r="S1276" s="353"/>
      <c r="T1276" s="353"/>
      <c r="U1276" s="353"/>
      <c r="V1276" s="353"/>
      <c r="W1276" s="353"/>
      <c r="X1276" s="353"/>
      <c r="Y1276" s="353"/>
      <c r="Z1276" s="353"/>
    </row>
    <row r="1277" spans="1:26" x14ac:dyDescent="0.35">
      <c r="A1277" s="373"/>
      <c r="B1277" s="354"/>
      <c r="C1277" s="353"/>
      <c r="D1277" s="353"/>
      <c r="E1277" s="355"/>
      <c r="F1277" s="385"/>
      <c r="G1277" s="353"/>
      <c r="H1277" s="353"/>
      <c r="I1277" s="353"/>
      <c r="J1277" s="353"/>
      <c r="K1277" s="353"/>
      <c r="L1277" s="353"/>
      <c r="M1277" s="353"/>
      <c r="N1277" s="353"/>
      <c r="O1277" s="353"/>
      <c r="P1277" s="353"/>
      <c r="Q1277" s="353"/>
      <c r="R1277" s="353"/>
      <c r="S1277" s="353"/>
      <c r="T1277" s="353"/>
      <c r="U1277" s="353"/>
      <c r="V1277" s="353"/>
      <c r="W1277" s="353"/>
      <c r="X1277" s="353"/>
      <c r="Y1277" s="353"/>
      <c r="Z1277" s="353"/>
    </row>
    <row r="1278" spans="1:26" x14ac:dyDescent="0.35">
      <c r="A1278" s="373"/>
      <c r="B1278" s="354"/>
      <c r="C1278" s="353"/>
      <c r="D1278" s="353"/>
      <c r="E1278" s="355"/>
      <c r="F1278" s="385"/>
      <c r="G1278" s="353"/>
      <c r="H1278" s="353"/>
      <c r="I1278" s="353"/>
      <c r="J1278" s="353"/>
      <c r="K1278" s="353"/>
      <c r="L1278" s="353"/>
      <c r="M1278" s="353"/>
      <c r="N1278" s="353"/>
      <c r="O1278" s="353"/>
      <c r="P1278" s="353"/>
      <c r="Q1278" s="353"/>
      <c r="R1278" s="353"/>
      <c r="S1278" s="353"/>
      <c r="T1278" s="353"/>
      <c r="U1278" s="353"/>
      <c r="V1278" s="353"/>
      <c r="W1278" s="353"/>
      <c r="X1278" s="353"/>
      <c r="Y1278" s="353"/>
      <c r="Z1278" s="353"/>
    </row>
    <row r="1279" spans="1:26" x14ac:dyDescent="0.35">
      <c r="A1279" s="373"/>
      <c r="B1279" s="354"/>
      <c r="C1279" s="353"/>
      <c r="D1279" s="353"/>
      <c r="E1279" s="355"/>
      <c r="F1279" s="385"/>
      <c r="G1279" s="353"/>
      <c r="H1279" s="353"/>
      <c r="I1279" s="353"/>
      <c r="J1279" s="353"/>
      <c r="K1279" s="353"/>
      <c r="L1279" s="353"/>
      <c r="M1279" s="353"/>
      <c r="N1279" s="353"/>
      <c r="O1279" s="353"/>
      <c r="P1279" s="353"/>
      <c r="Q1279" s="353"/>
      <c r="R1279" s="353"/>
      <c r="S1279" s="353"/>
      <c r="T1279" s="353"/>
      <c r="U1279" s="353"/>
      <c r="V1279" s="353"/>
      <c r="W1279" s="353"/>
      <c r="X1279" s="353"/>
      <c r="Y1279" s="353"/>
      <c r="Z1279" s="353"/>
    </row>
    <row r="1280" spans="1:26" x14ac:dyDescent="0.35">
      <c r="A1280" s="373"/>
      <c r="B1280" s="354"/>
      <c r="C1280" s="353"/>
      <c r="D1280" s="353"/>
      <c r="E1280" s="355"/>
      <c r="F1280" s="385"/>
      <c r="G1280" s="353"/>
      <c r="H1280" s="353"/>
      <c r="I1280" s="353"/>
      <c r="J1280" s="353"/>
      <c r="K1280" s="353"/>
      <c r="L1280" s="353"/>
      <c r="M1280" s="353"/>
      <c r="N1280" s="353"/>
      <c r="O1280" s="353"/>
      <c r="P1280" s="353"/>
      <c r="Q1280" s="353"/>
      <c r="R1280" s="353"/>
      <c r="S1280" s="353"/>
      <c r="T1280" s="353"/>
      <c r="U1280" s="353"/>
      <c r="V1280" s="353"/>
      <c r="W1280" s="353"/>
      <c r="X1280" s="353"/>
      <c r="Y1280" s="353"/>
      <c r="Z1280" s="353"/>
    </row>
    <row r="1281" spans="1:26" x14ac:dyDescent="0.35">
      <c r="A1281" s="373"/>
      <c r="B1281" s="354"/>
      <c r="C1281" s="353"/>
      <c r="D1281" s="353"/>
      <c r="E1281" s="355"/>
      <c r="F1281" s="385"/>
      <c r="G1281" s="353"/>
      <c r="H1281" s="353"/>
      <c r="I1281" s="353"/>
      <c r="J1281" s="353"/>
      <c r="K1281" s="353"/>
      <c r="L1281" s="353"/>
      <c r="M1281" s="353"/>
      <c r="N1281" s="353"/>
      <c r="O1281" s="353"/>
      <c r="P1281" s="353"/>
      <c r="Q1281" s="353"/>
      <c r="R1281" s="353"/>
      <c r="S1281" s="353"/>
      <c r="T1281" s="353"/>
      <c r="U1281" s="353"/>
      <c r="V1281" s="353"/>
      <c r="W1281" s="353"/>
      <c r="X1281" s="353"/>
      <c r="Y1281" s="353"/>
      <c r="Z1281" s="353"/>
    </row>
    <row r="1282" spans="1:26" x14ac:dyDescent="0.35">
      <c r="A1282" s="373"/>
      <c r="B1282" s="354"/>
      <c r="C1282" s="353"/>
      <c r="D1282" s="353"/>
      <c r="E1282" s="355"/>
      <c r="F1282" s="385"/>
      <c r="G1282" s="353"/>
      <c r="H1282" s="353"/>
      <c r="I1282" s="353"/>
      <c r="J1282" s="353"/>
      <c r="K1282" s="353"/>
      <c r="L1282" s="353"/>
      <c r="M1282" s="353"/>
      <c r="N1282" s="353"/>
      <c r="O1282" s="353"/>
      <c r="P1282" s="353"/>
      <c r="Q1282" s="353"/>
      <c r="R1282" s="353"/>
      <c r="S1282" s="353"/>
      <c r="T1282" s="353"/>
      <c r="U1282" s="353"/>
      <c r="V1282" s="353"/>
      <c r="W1282" s="353"/>
      <c r="X1282" s="353"/>
      <c r="Y1282" s="353"/>
      <c r="Z1282" s="353"/>
    </row>
    <row r="1283" spans="1:26" x14ac:dyDescent="0.35">
      <c r="A1283" s="373"/>
      <c r="B1283" s="354"/>
      <c r="C1283" s="353"/>
      <c r="D1283" s="353"/>
      <c r="E1283" s="355"/>
      <c r="F1283" s="385"/>
      <c r="G1283" s="353"/>
      <c r="H1283" s="353"/>
      <c r="I1283" s="353"/>
      <c r="J1283" s="353"/>
      <c r="K1283" s="353"/>
      <c r="L1283" s="353"/>
      <c r="M1283" s="353"/>
      <c r="N1283" s="353"/>
      <c r="O1283" s="353"/>
      <c r="P1283" s="353"/>
      <c r="Q1283" s="353"/>
      <c r="R1283" s="353"/>
      <c r="S1283" s="353"/>
      <c r="T1283" s="353"/>
      <c r="U1283" s="353"/>
      <c r="V1283" s="353"/>
      <c r="W1283" s="353"/>
      <c r="X1283" s="353"/>
      <c r="Y1283" s="353"/>
      <c r="Z1283" s="353"/>
    </row>
    <row r="1284" spans="1:26" x14ac:dyDescent="0.35">
      <c r="A1284" s="373"/>
      <c r="B1284" s="354"/>
      <c r="C1284" s="353"/>
      <c r="D1284" s="353"/>
      <c r="E1284" s="355"/>
      <c r="F1284" s="385"/>
      <c r="G1284" s="353"/>
      <c r="H1284" s="353"/>
      <c r="I1284" s="353"/>
      <c r="J1284" s="353"/>
      <c r="K1284" s="353"/>
      <c r="L1284" s="353"/>
      <c r="M1284" s="353"/>
      <c r="N1284" s="353"/>
      <c r="O1284" s="353"/>
      <c r="P1284" s="353"/>
      <c r="Q1284" s="353"/>
      <c r="R1284" s="353"/>
      <c r="S1284" s="353"/>
      <c r="T1284" s="353"/>
      <c r="U1284" s="353"/>
      <c r="V1284" s="353"/>
      <c r="W1284" s="353"/>
      <c r="X1284" s="353"/>
      <c r="Y1284" s="353"/>
      <c r="Z1284" s="353"/>
    </row>
    <row r="1285" spans="1:26" x14ac:dyDescent="0.35">
      <c r="A1285" s="373"/>
      <c r="B1285" s="354"/>
      <c r="C1285" s="353"/>
      <c r="D1285" s="353"/>
      <c r="E1285" s="355"/>
      <c r="F1285" s="385"/>
      <c r="G1285" s="353"/>
      <c r="H1285" s="353"/>
      <c r="I1285" s="353"/>
      <c r="J1285" s="353"/>
      <c r="K1285" s="353"/>
      <c r="L1285" s="353"/>
      <c r="M1285" s="353"/>
      <c r="N1285" s="353"/>
      <c r="O1285" s="353"/>
      <c r="P1285" s="353"/>
      <c r="Q1285" s="353"/>
      <c r="R1285" s="353"/>
      <c r="S1285" s="353"/>
      <c r="T1285" s="353"/>
      <c r="U1285" s="353"/>
      <c r="V1285" s="353"/>
      <c r="W1285" s="353"/>
      <c r="X1285" s="353"/>
      <c r="Y1285" s="353"/>
      <c r="Z1285" s="353"/>
    </row>
    <row r="1286" spans="1:26" x14ac:dyDescent="0.35">
      <c r="A1286" s="373"/>
      <c r="B1286" s="354"/>
      <c r="C1286" s="353"/>
      <c r="D1286" s="353"/>
      <c r="E1286" s="355"/>
      <c r="F1286" s="385"/>
      <c r="G1286" s="353"/>
      <c r="H1286" s="353"/>
      <c r="I1286" s="353"/>
      <c r="J1286" s="353"/>
      <c r="K1286" s="353"/>
      <c r="L1286" s="353"/>
      <c r="M1286" s="353"/>
      <c r="N1286" s="353"/>
      <c r="O1286" s="353"/>
      <c r="P1286" s="353"/>
      <c r="Q1286" s="353"/>
      <c r="R1286" s="353"/>
      <c r="S1286" s="353"/>
      <c r="T1286" s="353"/>
      <c r="U1286" s="353"/>
      <c r="V1286" s="353"/>
      <c r="W1286" s="353"/>
      <c r="X1286" s="353"/>
      <c r="Y1286" s="353"/>
      <c r="Z1286" s="353"/>
    </row>
    <row r="1287" spans="1:26" x14ac:dyDescent="0.35">
      <c r="A1287" s="373"/>
      <c r="B1287" s="354"/>
      <c r="C1287" s="353"/>
      <c r="D1287" s="353"/>
      <c r="E1287" s="355"/>
      <c r="F1287" s="385"/>
      <c r="G1287" s="353"/>
      <c r="H1287" s="353"/>
      <c r="I1287" s="353"/>
      <c r="J1287" s="353"/>
      <c r="K1287" s="353"/>
      <c r="L1287" s="353"/>
      <c r="M1287" s="353"/>
      <c r="N1287" s="353"/>
      <c r="O1287" s="353"/>
      <c r="P1287" s="353"/>
      <c r="Q1287" s="353"/>
      <c r="R1287" s="353"/>
      <c r="S1287" s="353"/>
      <c r="T1287" s="353"/>
      <c r="U1287" s="353"/>
      <c r="V1287" s="353"/>
      <c r="W1287" s="353"/>
      <c r="X1287" s="353"/>
      <c r="Y1287" s="353"/>
      <c r="Z1287" s="353"/>
    </row>
    <row r="1288" spans="1:26" x14ac:dyDescent="0.35">
      <c r="A1288" s="373"/>
      <c r="B1288" s="354"/>
      <c r="C1288" s="353"/>
      <c r="D1288" s="353"/>
      <c r="E1288" s="355"/>
      <c r="F1288" s="385"/>
      <c r="G1288" s="353"/>
      <c r="H1288" s="353"/>
      <c r="I1288" s="353"/>
      <c r="J1288" s="353"/>
      <c r="K1288" s="353"/>
      <c r="L1288" s="353"/>
      <c r="M1288" s="353"/>
      <c r="N1288" s="353"/>
      <c r="O1288" s="353"/>
      <c r="P1288" s="353"/>
      <c r="Q1288" s="353"/>
      <c r="R1288" s="353"/>
      <c r="S1288" s="353"/>
      <c r="T1288" s="353"/>
      <c r="U1288" s="353"/>
      <c r="V1288" s="353"/>
      <c r="W1288" s="353"/>
      <c r="X1288" s="353"/>
      <c r="Y1288" s="353"/>
      <c r="Z1288" s="353"/>
    </row>
    <row r="1289" spans="1:26" x14ac:dyDescent="0.35">
      <c r="A1289" s="373"/>
      <c r="B1289" s="354"/>
      <c r="C1289" s="353"/>
      <c r="D1289" s="353"/>
      <c r="E1289" s="355"/>
      <c r="F1289" s="385"/>
      <c r="G1289" s="353"/>
      <c r="H1289" s="353"/>
      <c r="I1289" s="353"/>
      <c r="J1289" s="353"/>
      <c r="K1289" s="353"/>
      <c r="L1289" s="353"/>
      <c r="M1289" s="353"/>
      <c r="N1289" s="353"/>
      <c r="O1289" s="353"/>
      <c r="P1289" s="353"/>
      <c r="Q1289" s="353"/>
      <c r="R1289" s="353"/>
      <c r="S1289" s="353"/>
      <c r="T1289" s="353"/>
      <c r="U1289" s="353"/>
      <c r="V1289" s="353"/>
      <c r="W1289" s="353"/>
      <c r="X1289" s="353"/>
      <c r="Y1289" s="353"/>
      <c r="Z1289" s="353"/>
    </row>
    <row r="1290" spans="1:26" x14ac:dyDescent="0.35">
      <c r="A1290" s="373"/>
      <c r="B1290" s="354"/>
      <c r="C1290" s="353"/>
      <c r="D1290" s="353"/>
      <c r="E1290" s="355"/>
      <c r="F1290" s="385"/>
      <c r="G1290" s="353"/>
      <c r="H1290" s="353"/>
      <c r="I1290" s="353"/>
      <c r="J1290" s="353"/>
      <c r="K1290" s="353"/>
      <c r="L1290" s="353"/>
      <c r="M1290" s="353"/>
      <c r="N1290" s="353"/>
      <c r="O1290" s="353"/>
      <c r="P1290" s="353"/>
      <c r="Q1290" s="353"/>
      <c r="R1290" s="353"/>
      <c r="S1290" s="353"/>
      <c r="T1290" s="353"/>
      <c r="U1290" s="353"/>
      <c r="V1290" s="353"/>
      <c r="W1290" s="353"/>
      <c r="X1290" s="353"/>
      <c r="Y1290" s="353"/>
      <c r="Z1290" s="353"/>
    </row>
    <row r="1291" spans="1:26" x14ac:dyDescent="0.35">
      <c r="A1291" s="373"/>
      <c r="B1291" s="354"/>
      <c r="C1291" s="353"/>
      <c r="D1291" s="353"/>
      <c r="E1291" s="355"/>
      <c r="F1291" s="385"/>
      <c r="G1291" s="353"/>
      <c r="H1291" s="353"/>
      <c r="I1291" s="353"/>
      <c r="J1291" s="353"/>
      <c r="K1291" s="353"/>
      <c r="L1291" s="353"/>
      <c r="M1291" s="353"/>
      <c r="N1291" s="353"/>
      <c r="O1291" s="353"/>
      <c r="P1291" s="353"/>
      <c r="Q1291" s="353"/>
      <c r="R1291" s="353"/>
      <c r="S1291" s="353"/>
      <c r="T1291" s="353"/>
      <c r="U1291" s="353"/>
      <c r="V1291" s="353"/>
      <c r="W1291" s="353"/>
      <c r="X1291" s="353"/>
      <c r="Y1291" s="353"/>
      <c r="Z1291" s="353"/>
    </row>
    <row r="1292" spans="1:26" x14ac:dyDescent="0.35">
      <c r="A1292" s="373"/>
      <c r="B1292" s="354"/>
      <c r="C1292" s="353"/>
      <c r="D1292" s="353"/>
      <c r="E1292" s="355"/>
      <c r="F1292" s="385"/>
      <c r="G1292" s="353"/>
      <c r="H1292" s="353"/>
      <c r="I1292" s="353"/>
      <c r="J1292" s="353"/>
      <c r="K1292" s="353"/>
      <c r="L1292" s="353"/>
      <c r="M1292" s="353"/>
      <c r="N1292" s="353"/>
      <c r="O1292" s="353"/>
      <c r="P1292" s="353"/>
      <c r="Q1292" s="353"/>
      <c r="R1292" s="353"/>
      <c r="S1292" s="353"/>
      <c r="T1292" s="353"/>
      <c r="U1292" s="353"/>
      <c r="V1292" s="353"/>
      <c r="W1292" s="353"/>
      <c r="X1292" s="353"/>
      <c r="Y1292" s="353"/>
      <c r="Z1292" s="353"/>
    </row>
    <row r="1293" spans="1:26" x14ac:dyDescent="0.35">
      <c r="A1293" s="373"/>
      <c r="B1293" s="354"/>
      <c r="C1293" s="353"/>
      <c r="D1293" s="353"/>
      <c r="E1293" s="355"/>
      <c r="F1293" s="385"/>
      <c r="G1293" s="353"/>
      <c r="H1293" s="353"/>
      <c r="I1293" s="353"/>
      <c r="J1293" s="353"/>
      <c r="K1293" s="353"/>
      <c r="L1293" s="353"/>
      <c r="M1293" s="353"/>
      <c r="N1293" s="353"/>
      <c r="O1293" s="353"/>
      <c r="P1293" s="353"/>
      <c r="Q1293" s="353"/>
      <c r="R1293" s="353"/>
      <c r="S1293" s="353"/>
      <c r="T1293" s="353"/>
      <c r="U1293" s="353"/>
      <c r="V1293" s="353"/>
      <c r="W1293" s="353"/>
      <c r="X1293" s="353"/>
      <c r="Y1293" s="353"/>
      <c r="Z1293" s="353"/>
    </row>
    <row r="1294" spans="1:26" x14ac:dyDescent="0.35">
      <c r="A1294" s="373"/>
      <c r="B1294" s="354"/>
      <c r="C1294" s="353"/>
      <c r="D1294" s="353"/>
      <c r="E1294" s="355"/>
      <c r="F1294" s="385"/>
      <c r="G1294" s="353"/>
      <c r="H1294" s="353"/>
      <c r="I1294" s="353"/>
      <c r="J1294" s="353"/>
      <c r="K1294" s="353"/>
      <c r="L1294" s="353"/>
      <c r="M1294" s="353"/>
      <c r="N1294" s="353"/>
      <c r="O1294" s="353"/>
      <c r="P1294" s="353"/>
      <c r="Q1294" s="353"/>
      <c r="R1294" s="353"/>
      <c r="S1294" s="353"/>
      <c r="T1294" s="353"/>
      <c r="U1294" s="353"/>
      <c r="V1294" s="353"/>
      <c r="W1294" s="353"/>
      <c r="X1294" s="353"/>
      <c r="Y1294" s="353"/>
      <c r="Z1294" s="353"/>
    </row>
    <row r="1295" spans="1:26" x14ac:dyDescent="0.35">
      <c r="A1295" s="373"/>
      <c r="B1295" s="354"/>
      <c r="C1295" s="353"/>
      <c r="D1295" s="353"/>
      <c r="E1295" s="355"/>
      <c r="F1295" s="385"/>
      <c r="G1295" s="353"/>
      <c r="H1295" s="353"/>
      <c r="I1295" s="353"/>
      <c r="J1295" s="353"/>
      <c r="K1295" s="353"/>
      <c r="L1295" s="353"/>
      <c r="M1295" s="353"/>
      <c r="N1295" s="353"/>
      <c r="O1295" s="353"/>
      <c r="P1295" s="353"/>
      <c r="Q1295" s="353"/>
      <c r="R1295" s="353"/>
      <c r="S1295" s="353"/>
      <c r="T1295" s="353"/>
      <c r="U1295" s="353"/>
      <c r="V1295" s="353"/>
      <c r="W1295" s="353"/>
      <c r="X1295" s="353"/>
      <c r="Y1295" s="353"/>
      <c r="Z1295" s="353"/>
    </row>
    <row r="1296" spans="1:26" x14ac:dyDescent="0.35">
      <c r="A1296" s="373"/>
      <c r="B1296" s="354"/>
      <c r="C1296" s="353"/>
      <c r="D1296" s="353"/>
      <c r="E1296" s="355"/>
      <c r="F1296" s="385"/>
      <c r="G1296" s="353"/>
      <c r="H1296" s="353"/>
      <c r="I1296" s="353"/>
      <c r="J1296" s="353"/>
      <c r="K1296" s="353"/>
      <c r="L1296" s="353"/>
      <c r="M1296" s="353"/>
      <c r="N1296" s="353"/>
      <c r="O1296" s="353"/>
      <c r="P1296" s="353"/>
      <c r="Q1296" s="353"/>
      <c r="R1296" s="353"/>
      <c r="S1296" s="353"/>
      <c r="T1296" s="353"/>
      <c r="U1296" s="353"/>
      <c r="V1296" s="353"/>
      <c r="W1296" s="353"/>
      <c r="X1296" s="353"/>
      <c r="Y1296" s="353"/>
      <c r="Z1296" s="353"/>
    </row>
    <row r="1297" spans="1:26" x14ac:dyDescent="0.35">
      <c r="A1297" s="373"/>
      <c r="B1297" s="354"/>
      <c r="C1297" s="353"/>
      <c r="D1297" s="353"/>
      <c r="E1297" s="355"/>
      <c r="F1297" s="385"/>
      <c r="G1297" s="353"/>
      <c r="H1297" s="353"/>
      <c r="I1297" s="353"/>
      <c r="J1297" s="353"/>
      <c r="K1297" s="353"/>
      <c r="L1297" s="353"/>
      <c r="M1297" s="353"/>
      <c r="N1297" s="353"/>
      <c r="O1297" s="353"/>
      <c r="P1297" s="353"/>
      <c r="Q1297" s="353"/>
      <c r="R1297" s="353"/>
      <c r="S1297" s="353"/>
      <c r="T1297" s="353"/>
      <c r="U1297" s="353"/>
      <c r="V1297" s="353"/>
      <c r="W1297" s="353"/>
      <c r="X1297" s="353"/>
      <c r="Y1297" s="353"/>
      <c r="Z1297" s="353"/>
    </row>
    <row r="1298" spans="1:26" x14ac:dyDescent="0.35">
      <c r="A1298" s="373"/>
      <c r="B1298" s="354"/>
      <c r="C1298" s="353"/>
      <c r="D1298" s="353"/>
      <c r="E1298" s="355"/>
      <c r="F1298" s="385"/>
      <c r="G1298" s="353"/>
      <c r="H1298" s="353"/>
      <c r="I1298" s="353"/>
      <c r="J1298" s="353"/>
      <c r="K1298" s="353"/>
      <c r="L1298" s="353"/>
      <c r="M1298" s="353"/>
      <c r="N1298" s="353"/>
      <c r="O1298" s="353"/>
      <c r="P1298" s="353"/>
      <c r="Q1298" s="353"/>
      <c r="R1298" s="353"/>
      <c r="S1298" s="353"/>
      <c r="T1298" s="353"/>
      <c r="U1298" s="353"/>
      <c r="V1298" s="353"/>
      <c r="W1298" s="353"/>
      <c r="X1298" s="353"/>
      <c r="Y1298" s="353"/>
      <c r="Z1298" s="353"/>
    </row>
    <row r="1299" spans="1:26" x14ac:dyDescent="0.35">
      <c r="A1299" s="373"/>
      <c r="B1299" s="354"/>
      <c r="C1299" s="353"/>
      <c r="D1299" s="353"/>
      <c r="E1299" s="355"/>
      <c r="F1299" s="385"/>
      <c r="G1299" s="353"/>
      <c r="H1299" s="353"/>
      <c r="I1299" s="353"/>
      <c r="J1299" s="353"/>
      <c r="K1299" s="353"/>
      <c r="L1299" s="353"/>
      <c r="M1299" s="353"/>
      <c r="N1299" s="353"/>
      <c r="O1299" s="353"/>
      <c r="P1299" s="353"/>
      <c r="Q1299" s="353"/>
      <c r="R1299" s="353"/>
      <c r="S1299" s="353"/>
      <c r="T1299" s="353"/>
      <c r="U1299" s="353"/>
      <c r="V1299" s="353"/>
      <c r="W1299" s="353"/>
      <c r="X1299" s="353"/>
      <c r="Y1299" s="353"/>
      <c r="Z1299" s="353"/>
    </row>
    <row r="1300" spans="1:26" x14ac:dyDescent="0.35">
      <c r="A1300" s="373"/>
      <c r="B1300" s="354"/>
      <c r="C1300" s="353"/>
      <c r="D1300" s="353"/>
      <c r="E1300" s="355"/>
      <c r="F1300" s="385"/>
      <c r="G1300" s="353"/>
      <c r="H1300" s="353"/>
      <c r="I1300" s="353"/>
      <c r="J1300" s="353"/>
      <c r="K1300" s="353"/>
      <c r="L1300" s="353"/>
      <c r="M1300" s="353"/>
      <c r="N1300" s="353"/>
      <c r="O1300" s="353"/>
      <c r="P1300" s="353"/>
      <c r="Q1300" s="353"/>
      <c r="R1300" s="353"/>
      <c r="S1300" s="353"/>
      <c r="T1300" s="353"/>
      <c r="U1300" s="353"/>
      <c r="V1300" s="353"/>
      <c r="W1300" s="353"/>
      <c r="X1300" s="353"/>
      <c r="Y1300" s="353"/>
      <c r="Z1300" s="353"/>
    </row>
    <row r="1301" spans="1:26" x14ac:dyDescent="0.35">
      <c r="A1301" s="373"/>
      <c r="B1301" s="354"/>
      <c r="C1301" s="353"/>
      <c r="D1301" s="353"/>
      <c r="E1301" s="355"/>
      <c r="F1301" s="385"/>
      <c r="G1301" s="353"/>
      <c r="H1301" s="353"/>
      <c r="I1301" s="353"/>
      <c r="J1301" s="353"/>
      <c r="K1301" s="353"/>
      <c r="L1301" s="353"/>
      <c r="M1301" s="353"/>
      <c r="N1301" s="353"/>
      <c r="O1301" s="353"/>
      <c r="P1301" s="353"/>
      <c r="Q1301" s="353"/>
      <c r="R1301" s="353"/>
      <c r="S1301" s="353"/>
      <c r="T1301" s="353"/>
      <c r="U1301" s="353"/>
      <c r="V1301" s="353"/>
      <c r="W1301" s="353"/>
      <c r="X1301" s="353"/>
      <c r="Y1301" s="353"/>
      <c r="Z1301" s="353"/>
    </row>
    <row r="1302" spans="1:26" x14ac:dyDescent="0.35">
      <c r="A1302" s="373"/>
      <c r="B1302" s="354"/>
      <c r="C1302" s="353"/>
      <c r="D1302" s="353"/>
      <c r="E1302" s="355"/>
      <c r="F1302" s="385"/>
      <c r="G1302" s="353"/>
      <c r="H1302" s="353"/>
      <c r="I1302" s="353"/>
      <c r="J1302" s="353"/>
      <c r="K1302" s="353"/>
      <c r="L1302" s="353"/>
      <c r="M1302" s="353"/>
      <c r="N1302" s="353"/>
      <c r="O1302" s="353"/>
      <c r="P1302" s="353"/>
      <c r="Q1302" s="353"/>
      <c r="R1302" s="353"/>
      <c r="S1302" s="353"/>
      <c r="T1302" s="353"/>
      <c r="U1302" s="353"/>
      <c r="V1302" s="353"/>
      <c r="W1302" s="353"/>
      <c r="X1302" s="353"/>
      <c r="Y1302" s="353"/>
      <c r="Z1302" s="353"/>
    </row>
    <row r="1303" spans="1:26" x14ac:dyDescent="0.35">
      <c r="A1303" s="373"/>
      <c r="B1303" s="354"/>
      <c r="C1303" s="353"/>
      <c r="D1303" s="353"/>
      <c r="E1303" s="355"/>
      <c r="F1303" s="385"/>
      <c r="G1303" s="353"/>
      <c r="H1303" s="353"/>
      <c r="I1303" s="353"/>
      <c r="J1303" s="353"/>
      <c r="K1303" s="353"/>
      <c r="L1303" s="353"/>
      <c r="M1303" s="353"/>
      <c r="N1303" s="353"/>
      <c r="O1303" s="353"/>
      <c r="P1303" s="353"/>
      <c r="Q1303" s="353"/>
      <c r="R1303" s="353"/>
      <c r="S1303" s="353"/>
      <c r="T1303" s="353"/>
      <c r="U1303" s="353"/>
      <c r="V1303" s="353"/>
      <c r="W1303" s="353"/>
      <c r="X1303" s="353"/>
      <c r="Y1303" s="353"/>
      <c r="Z1303" s="353"/>
    </row>
    <row r="1304" spans="1:26" x14ac:dyDescent="0.35">
      <c r="A1304" s="373"/>
      <c r="B1304" s="354"/>
      <c r="C1304" s="353"/>
      <c r="D1304" s="353"/>
      <c r="E1304" s="355"/>
      <c r="F1304" s="385"/>
      <c r="G1304" s="353"/>
      <c r="H1304" s="353"/>
      <c r="I1304" s="353"/>
      <c r="J1304" s="353"/>
      <c r="K1304" s="353"/>
      <c r="L1304" s="353"/>
      <c r="M1304" s="353"/>
      <c r="N1304" s="353"/>
      <c r="O1304" s="353"/>
      <c r="P1304" s="353"/>
      <c r="Q1304" s="353"/>
      <c r="R1304" s="353"/>
      <c r="S1304" s="353"/>
      <c r="T1304" s="353"/>
      <c r="U1304" s="353"/>
      <c r="V1304" s="353"/>
      <c r="W1304" s="353"/>
      <c r="X1304" s="353"/>
      <c r="Y1304" s="353"/>
      <c r="Z1304" s="353"/>
    </row>
    <row r="1305" spans="1:26" x14ac:dyDescent="0.35">
      <c r="A1305" s="373"/>
      <c r="B1305" s="354"/>
      <c r="C1305" s="353"/>
      <c r="D1305" s="353"/>
      <c r="E1305" s="355"/>
      <c r="F1305" s="385"/>
      <c r="G1305" s="353"/>
      <c r="H1305" s="353"/>
      <c r="I1305" s="353"/>
      <c r="J1305" s="353"/>
      <c r="K1305" s="353"/>
      <c r="L1305" s="353"/>
      <c r="M1305" s="353"/>
      <c r="N1305" s="353"/>
      <c r="O1305" s="353"/>
      <c r="P1305" s="353"/>
      <c r="Q1305" s="353"/>
      <c r="R1305" s="353"/>
      <c r="S1305" s="353"/>
      <c r="T1305" s="353"/>
      <c r="U1305" s="353"/>
      <c r="V1305" s="353"/>
      <c r="W1305" s="353"/>
      <c r="X1305" s="353"/>
      <c r="Y1305" s="353"/>
      <c r="Z1305" s="353"/>
    </row>
    <row r="1306" spans="1:26" x14ac:dyDescent="0.35">
      <c r="A1306" s="373"/>
      <c r="B1306" s="354"/>
      <c r="C1306" s="353"/>
      <c r="D1306" s="353"/>
      <c r="E1306" s="355"/>
      <c r="F1306" s="385"/>
      <c r="G1306" s="353"/>
      <c r="H1306" s="353"/>
      <c r="I1306" s="353"/>
      <c r="J1306" s="353"/>
      <c r="K1306" s="353"/>
      <c r="L1306" s="353"/>
      <c r="M1306" s="353"/>
      <c r="N1306" s="353"/>
      <c r="O1306" s="353"/>
      <c r="P1306" s="353"/>
      <c r="Q1306" s="353"/>
      <c r="R1306" s="353"/>
      <c r="S1306" s="353"/>
      <c r="T1306" s="353"/>
      <c r="U1306" s="353"/>
      <c r="V1306" s="353"/>
      <c r="W1306" s="353"/>
      <c r="X1306" s="353"/>
      <c r="Y1306" s="353"/>
      <c r="Z1306" s="353"/>
    </row>
    <row r="1307" spans="1:26" x14ac:dyDescent="0.35">
      <c r="A1307" s="373"/>
      <c r="B1307" s="354"/>
      <c r="C1307" s="353"/>
      <c r="D1307" s="353"/>
      <c r="E1307" s="355"/>
      <c r="F1307" s="385"/>
      <c r="G1307" s="353"/>
      <c r="H1307" s="353"/>
      <c r="I1307" s="353"/>
      <c r="J1307" s="353"/>
      <c r="K1307" s="353"/>
      <c r="L1307" s="353"/>
      <c r="M1307" s="353"/>
      <c r="N1307" s="353"/>
      <c r="O1307" s="353"/>
      <c r="P1307" s="353"/>
      <c r="Q1307" s="353"/>
      <c r="R1307" s="353"/>
      <c r="S1307" s="353"/>
      <c r="T1307" s="353"/>
      <c r="U1307" s="353"/>
      <c r="V1307" s="353"/>
      <c r="W1307" s="353"/>
      <c r="X1307" s="353"/>
      <c r="Y1307" s="353"/>
      <c r="Z1307" s="353"/>
    </row>
    <row r="1308" spans="1:26" x14ac:dyDescent="0.35">
      <c r="A1308" s="373"/>
      <c r="B1308" s="354"/>
      <c r="C1308" s="353"/>
      <c r="D1308" s="353"/>
      <c r="E1308" s="355"/>
      <c r="F1308" s="385"/>
      <c r="G1308" s="353"/>
      <c r="H1308" s="353"/>
      <c r="I1308" s="353"/>
      <c r="J1308" s="353"/>
      <c r="K1308" s="353"/>
      <c r="L1308" s="353"/>
      <c r="M1308" s="353"/>
      <c r="N1308" s="353"/>
      <c r="O1308" s="353"/>
      <c r="P1308" s="353"/>
      <c r="Q1308" s="353"/>
      <c r="R1308" s="353"/>
      <c r="S1308" s="353"/>
      <c r="T1308" s="353"/>
      <c r="U1308" s="353"/>
      <c r="V1308" s="353"/>
      <c r="W1308" s="353"/>
      <c r="X1308" s="353"/>
      <c r="Y1308" s="353"/>
      <c r="Z1308" s="353"/>
    </row>
    <row r="1309" spans="1:26" x14ac:dyDescent="0.35">
      <c r="A1309" s="373"/>
      <c r="B1309" s="354"/>
      <c r="C1309" s="353"/>
      <c r="D1309" s="353"/>
      <c r="E1309" s="355"/>
      <c r="F1309" s="385"/>
      <c r="G1309" s="353"/>
      <c r="H1309" s="353"/>
      <c r="I1309" s="353"/>
      <c r="J1309" s="353"/>
      <c r="K1309" s="353"/>
      <c r="L1309" s="353"/>
      <c r="M1309" s="353"/>
      <c r="N1309" s="353"/>
      <c r="O1309" s="353"/>
      <c r="P1309" s="353"/>
      <c r="Q1309" s="353"/>
      <c r="R1309" s="353"/>
      <c r="S1309" s="353"/>
      <c r="T1309" s="353"/>
      <c r="U1309" s="353"/>
      <c r="V1309" s="353"/>
      <c r="W1309" s="353"/>
      <c r="X1309" s="353"/>
      <c r="Y1309" s="353"/>
      <c r="Z1309" s="353"/>
    </row>
    <row r="1310" spans="1:26" x14ac:dyDescent="0.35">
      <c r="A1310" s="373"/>
      <c r="B1310" s="354"/>
      <c r="C1310" s="353"/>
      <c r="D1310" s="353"/>
      <c r="E1310" s="355"/>
      <c r="F1310" s="385"/>
      <c r="G1310" s="353"/>
      <c r="H1310" s="353"/>
      <c r="I1310" s="353"/>
      <c r="J1310" s="353"/>
      <c r="K1310" s="353"/>
      <c r="L1310" s="353"/>
      <c r="M1310" s="353"/>
      <c r="N1310" s="353"/>
      <c r="O1310" s="353"/>
      <c r="P1310" s="353"/>
      <c r="Q1310" s="353"/>
      <c r="R1310" s="353"/>
      <c r="S1310" s="353"/>
      <c r="T1310" s="353"/>
      <c r="U1310" s="353"/>
      <c r="V1310" s="353"/>
      <c r="W1310" s="353"/>
      <c r="X1310" s="353"/>
      <c r="Y1310" s="353"/>
      <c r="Z1310" s="353"/>
    </row>
    <row r="1311" spans="1:26" x14ac:dyDescent="0.35">
      <c r="A1311" s="373"/>
      <c r="B1311" s="354"/>
      <c r="C1311" s="353"/>
      <c r="D1311" s="353"/>
      <c r="E1311" s="355"/>
      <c r="F1311" s="385"/>
      <c r="G1311" s="353"/>
      <c r="H1311" s="353"/>
      <c r="I1311" s="353"/>
      <c r="J1311" s="353"/>
      <c r="K1311" s="353"/>
      <c r="L1311" s="353"/>
      <c r="M1311" s="353"/>
      <c r="N1311" s="353"/>
      <c r="O1311" s="353"/>
      <c r="P1311" s="353"/>
      <c r="Q1311" s="353"/>
      <c r="R1311" s="353"/>
      <c r="S1311" s="353"/>
      <c r="T1311" s="353"/>
      <c r="U1311" s="353"/>
      <c r="V1311" s="353"/>
      <c r="W1311" s="353"/>
      <c r="X1311" s="353"/>
      <c r="Y1311" s="353"/>
      <c r="Z1311" s="353"/>
    </row>
    <row r="1312" spans="1:26" x14ac:dyDescent="0.35">
      <c r="A1312" s="373"/>
      <c r="B1312" s="354"/>
      <c r="C1312" s="353"/>
      <c r="D1312" s="353"/>
      <c r="E1312" s="355"/>
      <c r="F1312" s="385"/>
      <c r="G1312" s="353"/>
      <c r="H1312" s="353"/>
      <c r="I1312" s="353"/>
      <c r="J1312" s="353"/>
      <c r="K1312" s="353"/>
      <c r="L1312" s="353"/>
      <c r="M1312" s="353"/>
      <c r="N1312" s="353"/>
      <c r="O1312" s="353"/>
      <c r="P1312" s="353"/>
      <c r="Q1312" s="353"/>
      <c r="R1312" s="353"/>
      <c r="S1312" s="353"/>
      <c r="T1312" s="353"/>
      <c r="U1312" s="353"/>
      <c r="V1312" s="353"/>
      <c r="W1312" s="353"/>
      <c r="X1312" s="353"/>
      <c r="Y1312" s="353"/>
      <c r="Z1312" s="353"/>
    </row>
    <row r="1313" spans="1:26" x14ac:dyDescent="0.35">
      <c r="A1313" s="373"/>
      <c r="B1313" s="354"/>
      <c r="C1313" s="353"/>
      <c r="D1313" s="353"/>
      <c r="E1313" s="355"/>
      <c r="F1313" s="385"/>
      <c r="G1313" s="353"/>
      <c r="H1313" s="353"/>
      <c r="I1313" s="353"/>
      <c r="J1313" s="353"/>
      <c r="K1313" s="353"/>
      <c r="L1313" s="353"/>
      <c r="M1313" s="353"/>
      <c r="N1313" s="353"/>
      <c r="O1313" s="353"/>
      <c r="P1313" s="353"/>
      <c r="Q1313" s="353"/>
      <c r="R1313" s="353"/>
      <c r="S1313" s="353"/>
      <c r="T1313" s="353"/>
      <c r="U1313" s="353"/>
      <c r="V1313" s="353"/>
      <c r="W1313" s="353"/>
      <c r="X1313" s="353"/>
      <c r="Y1313" s="353"/>
      <c r="Z1313" s="353"/>
    </row>
    <row r="1314" spans="1:26" x14ac:dyDescent="0.35">
      <c r="A1314" s="373"/>
      <c r="B1314" s="354"/>
      <c r="C1314" s="353"/>
      <c r="D1314" s="353"/>
      <c r="E1314" s="355"/>
      <c r="F1314" s="385"/>
      <c r="G1314" s="353"/>
      <c r="H1314" s="353"/>
      <c r="I1314" s="353"/>
      <c r="J1314" s="353"/>
      <c r="K1314" s="353"/>
      <c r="L1314" s="353"/>
      <c r="M1314" s="353"/>
      <c r="N1314" s="353"/>
      <c r="O1314" s="353"/>
      <c r="P1314" s="353"/>
      <c r="Q1314" s="353"/>
      <c r="R1314" s="353"/>
      <c r="S1314" s="353"/>
      <c r="T1314" s="353"/>
      <c r="U1314" s="353"/>
      <c r="V1314" s="353"/>
      <c r="W1314" s="353"/>
      <c r="X1314" s="353"/>
      <c r="Y1314" s="353"/>
      <c r="Z1314" s="353"/>
    </row>
    <row r="1315" spans="1:26" x14ac:dyDescent="0.35">
      <c r="A1315" s="373"/>
      <c r="B1315" s="354"/>
      <c r="C1315" s="353"/>
      <c r="D1315" s="353"/>
      <c r="E1315" s="355"/>
      <c r="F1315" s="385"/>
      <c r="G1315" s="353"/>
      <c r="H1315" s="353"/>
      <c r="I1315" s="353"/>
      <c r="J1315" s="353"/>
      <c r="K1315" s="353"/>
      <c r="L1315" s="353"/>
      <c r="M1315" s="353"/>
      <c r="N1315" s="353"/>
      <c r="O1315" s="353"/>
      <c r="P1315" s="353"/>
      <c r="Q1315" s="353"/>
      <c r="R1315" s="353"/>
      <c r="S1315" s="353"/>
      <c r="T1315" s="353"/>
      <c r="U1315" s="353"/>
      <c r="V1315" s="353"/>
      <c r="W1315" s="353"/>
      <c r="X1315" s="353"/>
      <c r="Y1315" s="353"/>
      <c r="Z1315" s="353"/>
    </row>
    <row r="1316" spans="1:26" x14ac:dyDescent="0.35">
      <c r="A1316" s="373"/>
      <c r="B1316" s="354"/>
      <c r="C1316" s="353"/>
      <c r="D1316" s="353"/>
      <c r="E1316" s="355"/>
      <c r="F1316" s="385"/>
      <c r="G1316" s="353"/>
      <c r="H1316" s="353"/>
      <c r="I1316" s="353"/>
      <c r="J1316" s="353"/>
      <c r="K1316" s="353"/>
      <c r="L1316" s="353"/>
      <c r="M1316" s="353"/>
      <c r="N1316" s="353"/>
      <c r="O1316" s="353"/>
      <c r="P1316" s="353"/>
      <c r="Q1316" s="353"/>
      <c r="R1316" s="353"/>
      <c r="S1316" s="353"/>
      <c r="T1316" s="353"/>
      <c r="U1316" s="353"/>
      <c r="V1316" s="353"/>
      <c r="W1316" s="353"/>
      <c r="X1316" s="353"/>
      <c r="Y1316" s="353"/>
      <c r="Z1316" s="353"/>
    </row>
    <row r="1317" spans="1:26" x14ac:dyDescent="0.35">
      <c r="A1317" s="373"/>
      <c r="B1317" s="354"/>
      <c r="C1317" s="353"/>
      <c r="D1317" s="353"/>
      <c r="E1317" s="355"/>
      <c r="F1317" s="385"/>
      <c r="G1317" s="353"/>
      <c r="H1317" s="353"/>
      <c r="I1317" s="353"/>
      <c r="J1317" s="353"/>
      <c r="K1317" s="353"/>
      <c r="L1317" s="353"/>
      <c r="M1317" s="353"/>
      <c r="N1317" s="353"/>
      <c r="O1317" s="353"/>
      <c r="P1317" s="353"/>
      <c r="Q1317" s="353"/>
      <c r="R1317" s="353"/>
      <c r="S1317" s="353"/>
      <c r="T1317" s="353"/>
      <c r="U1317" s="353"/>
      <c r="V1317" s="353"/>
      <c r="W1317" s="353"/>
      <c r="X1317" s="353"/>
      <c r="Y1317" s="353"/>
      <c r="Z1317" s="353"/>
    </row>
    <row r="1318" spans="1:26" x14ac:dyDescent="0.35">
      <c r="A1318" s="373"/>
      <c r="B1318" s="354"/>
      <c r="C1318" s="353"/>
      <c r="D1318" s="353"/>
      <c r="E1318" s="355"/>
      <c r="F1318" s="385"/>
      <c r="G1318" s="353"/>
      <c r="H1318" s="353"/>
      <c r="I1318" s="353"/>
      <c r="J1318" s="353"/>
      <c r="K1318" s="353"/>
      <c r="L1318" s="353"/>
      <c r="M1318" s="353"/>
      <c r="N1318" s="353"/>
      <c r="O1318" s="353"/>
      <c r="P1318" s="353"/>
      <c r="Q1318" s="353"/>
      <c r="R1318" s="353"/>
      <c r="S1318" s="353"/>
      <c r="T1318" s="353"/>
      <c r="U1318" s="353"/>
      <c r="V1318" s="353"/>
      <c r="W1318" s="353"/>
      <c r="X1318" s="353"/>
      <c r="Y1318" s="353"/>
      <c r="Z1318" s="353"/>
    </row>
    <row r="1319" spans="1:26" x14ac:dyDescent="0.35">
      <c r="A1319" s="373"/>
      <c r="B1319" s="354"/>
      <c r="C1319" s="353"/>
      <c r="D1319" s="353"/>
      <c r="E1319" s="355"/>
      <c r="F1319" s="385"/>
      <c r="G1319" s="353"/>
      <c r="H1319" s="353"/>
      <c r="I1319" s="353"/>
      <c r="J1319" s="353"/>
      <c r="K1319" s="353"/>
      <c r="L1319" s="353"/>
      <c r="M1319" s="353"/>
      <c r="N1319" s="353"/>
      <c r="O1319" s="353"/>
      <c r="P1319" s="353"/>
      <c r="Q1319" s="353"/>
      <c r="R1319" s="353"/>
      <c r="S1319" s="353"/>
      <c r="T1319" s="353"/>
      <c r="U1319" s="353"/>
      <c r="V1319" s="353"/>
      <c r="W1319" s="353"/>
      <c r="X1319" s="353"/>
      <c r="Y1319" s="353"/>
      <c r="Z1319" s="353"/>
    </row>
    <row r="1320" spans="1:26" x14ac:dyDescent="0.35">
      <c r="A1320" s="373"/>
      <c r="B1320" s="354"/>
      <c r="C1320" s="353"/>
      <c r="D1320" s="353"/>
      <c r="E1320" s="355"/>
      <c r="F1320" s="385"/>
      <c r="G1320" s="353"/>
      <c r="H1320" s="353"/>
      <c r="I1320" s="353"/>
      <c r="J1320" s="353"/>
      <c r="K1320" s="353"/>
      <c r="L1320" s="353"/>
      <c r="M1320" s="353"/>
      <c r="N1320" s="353"/>
      <c r="O1320" s="353"/>
      <c r="P1320" s="353"/>
      <c r="Q1320" s="353"/>
      <c r="R1320" s="353"/>
      <c r="S1320" s="353"/>
      <c r="T1320" s="353"/>
      <c r="U1320" s="353"/>
      <c r="V1320" s="353"/>
      <c r="W1320" s="353"/>
      <c r="X1320" s="353"/>
      <c r="Y1320" s="353"/>
      <c r="Z1320" s="353"/>
    </row>
    <row r="1321" spans="1:26" x14ac:dyDescent="0.35">
      <c r="A1321" s="373"/>
      <c r="B1321" s="354"/>
      <c r="C1321" s="353"/>
      <c r="D1321" s="353"/>
      <c r="E1321" s="355"/>
      <c r="F1321" s="385"/>
      <c r="G1321" s="353"/>
      <c r="H1321" s="353"/>
      <c r="I1321" s="353"/>
      <c r="J1321" s="353"/>
      <c r="K1321" s="353"/>
      <c r="L1321" s="353"/>
      <c r="M1321" s="353"/>
      <c r="N1321" s="353"/>
      <c r="O1321" s="353"/>
      <c r="P1321" s="353"/>
      <c r="Q1321" s="353"/>
      <c r="R1321" s="353"/>
      <c r="S1321" s="353"/>
      <c r="T1321" s="353"/>
      <c r="U1321" s="353"/>
      <c r="V1321" s="353"/>
      <c r="W1321" s="353"/>
      <c r="X1321" s="353"/>
      <c r="Y1321" s="353"/>
      <c r="Z1321" s="353"/>
    </row>
    <row r="1322" spans="1:26" x14ac:dyDescent="0.35">
      <c r="A1322" s="373"/>
      <c r="B1322" s="354"/>
      <c r="C1322" s="353"/>
      <c r="D1322" s="353"/>
      <c r="E1322" s="355"/>
      <c r="F1322" s="385"/>
      <c r="G1322" s="353"/>
      <c r="H1322" s="353"/>
      <c r="I1322" s="353"/>
      <c r="J1322" s="353"/>
      <c r="K1322" s="353"/>
      <c r="L1322" s="353"/>
      <c r="M1322" s="353"/>
      <c r="N1322" s="353"/>
      <c r="O1322" s="353"/>
      <c r="P1322" s="353"/>
      <c r="Q1322" s="353"/>
      <c r="R1322" s="353"/>
      <c r="S1322" s="353"/>
      <c r="T1322" s="353"/>
      <c r="U1322" s="353"/>
      <c r="V1322" s="353"/>
      <c r="W1322" s="353"/>
      <c r="X1322" s="353"/>
      <c r="Y1322" s="353"/>
      <c r="Z1322" s="353"/>
    </row>
    <row r="1323" spans="1:26" x14ac:dyDescent="0.35">
      <c r="A1323" s="373"/>
      <c r="B1323" s="354"/>
      <c r="C1323" s="353"/>
      <c r="D1323" s="353"/>
      <c r="E1323" s="355"/>
      <c r="F1323" s="385"/>
      <c r="G1323" s="353"/>
      <c r="H1323" s="353"/>
      <c r="I1323" s="353"/>
      <c r="J1323" s="353"/>
      <c r="K1323" s="353"/>
      <c r="L1323" s="353"/>
      <c r="M1323" s="353"/>
      <c r="N1323" s="353"/>
      <c r="O1323" s="353"/>
      <c r="P1323" s="353"/>
      <c r="Q1323" s="353"/>
      <c r="R1323" s="353"/>
      <c r="S1323" s="353"/>
      <c r="T1323" s="353"/>
      <c r="U1323" s="353"/>
      <c r="V1323" s="353"/>
      <c r="W1323" s="353"/>
      <c r="X1323" s="353"/>
      <c r="Y1323" s="353"/>
      <c r="Z1323" s="353"/>
    </row>
    <row r="1324" spans="1:26" x14ac:dyDescent="0.35">
      <c r="A1324" s="373"/>
      <c r="B1324" s="354"/>
      <c r="C1324" s="353"/>
      <c r="D1324" s="353"/>
      <c r="E1324" s="355"/>
      <c r="F1324" s="385"/>
      <c r="G1324" s="353"/>
      <c r="H1324" s="353"/>
      <c r="I1324" s="353"/>
      <c r="J1324" s="353"/>
      <c r="K1324" s="353"/>
      <c r="L1324" s="353"/>
      <c r="M1324" s="353"/>
      <c r="N1324" s="353"/>
      <c r="O1324" s="353"/>
      <c r="P1324" s="353"/>
      <c r="Q1324" s="353"/>
      <c r="R1324" s="353"/>
      <c r="S1324" s="353"/>
      <c r="T1324" s="353"/>
      <c r="U1324" s="353"/>
      <c r="V1324" s="353"/>
      <c r="W1324" s="353"/>
      <c r="X1324" s="353"/>
      <c r="Y1324" s="353"/>
      <c r="Z1324" s="353"/>
    </row>
    <row r="1325" spans="1:26" x14ac:dyDescent="0.35">
      <c r="A1325" s="373"/>
      <c r="B1325" s="354"/>
      <c r="C1325" s="353"/>
      <c r="D1325" s="353"/>
      <c r="E1325" s="355"/>
      <c r="F1325" s="385"/>
      <c r="G1325" s="353"/>
      <c r="H1325" s="353"/>
      <c r="I1325" s="353"/>
      <c r="J1325" s="353"/>
      <c r="K1325" s="353"/>
      <c r="L1325" s="353"/>
      <c r="M1325" s="353"/>
      <c r="N1325" s="353"/>
      <c r="O1325" s="353"/>
      <c r="P1325" s="353"/>
      <c r="Q1325" s="353"/>
      <c r="R1325" s="353"/>
      <c r="S1325" s="353"/>
      <c r="T1325" s="353"/>
      <c r="U1325" s="353"/>
      <c r="V1325" s="353"/>
      <c r="W1325" s="353"/>
      <c r="X1325" s="353"/>
      <c r="Y1325" s="353"/>
      <c r="Z1325" s="353"/>
    </row>
    <row r="1326" spans="1:26" x14ac:dyDescent="0.35">
      <c r="A1326" s="373"/>
      <c r="B1326" s="354"/>
      <c r="C1326" s="353"/>
      <c r="D1326" s="353"/>
      <c r="E1326" s="355"/>
      <c r="F1326" s="385"/>
      <c r="G1326" s="353"/>
      <c r="H1326" s="353"/>
      <c r="I1326" s="353"/>
      <c r="J1326" s="353"/>
      <c r="K1326" s="353"/>
      <c r="L1326" s="353"/>
      <c r="M1326" s="353"/>
      <c r="N1326" s="353"/>
      <c r="O1326" s="353"/>
      <c r="P1326" s="353"/>
      <c r="Q1326" s="353"/>
      <c r="R1326" s="353"/>
      <c r="S1326" s="353"/>
      <c r="T1326" s="353"/>
      <c r="U1326" s="353"/>
      <c r="V1326" s="353"/>
      <c r="W1326" s="353"/>
      <c r="X1326" s="353"/>
      <c r="Y1326" s="353"/>
      <c r="Z1326" s="353"/>
    </row>
    <row r="1327" spans="1:26" x14ac:dyDescent="0.35">
      <c r="A1327" s="373"/>
      <c r="B1327" s="354"/>
      <c r="C1327" s="353"/>
      <c r="D1327" s="353"/>
      <c r="E1327" s="355"/>
      <c r="F1327" s="385"/>
      <c r="G1327" s="353"/>
      <c r="H1327" s="353"/>
      <c r="I1327" s="353"/>
      <c r="J1327" s="353"/>
      <c r="K1327" s="353"/>
      <c r="L1327" s="353"/>
      <c r="M1327" s="353"/>
      <c r="N1327" s="353"/>
      <c r="O1327" s="353"/>
      <c r="P1327" s="353"/>
      <c r="Q1327" s="353"/>
      <c r="R1327" s="353"/>
      <c r="S1327" s="353"/>
      <c r="T1327" s="353"/>
      <c r="U1327" s="353"/>
      <c r="V1327" s="353"/>
      <c r="W1327" s="353"/>
      <c r="X1327" s="353"/>
      <c r="Y1327" s="353"/>
      <c r="Z1327" s="353"/>
    </row>
    <row r="1328" spans="1:26" x14ac:dyDescent="0.35">
      <c r="A1328" s="373"/>
      <c r="B1328" s="354"/>
      <c r="C1328" s="353"/>
      <c r="D1328" s="353"/>
      <c r="E1328" s="355"/>
      <c r="F1328" s="385"/>
      <c r="G1328" s="353"/>
      <c r="H1328" s="353"/>
      <c r="I1328" s="353"/>
      <c r="J1328" s="353"/>
      <c r="K1328" s="353"/>
      <c r="L1328" s="353"/>
      <c r="M1328" s="353"/>
      <c r="N1328" s="353"/>
      <c r="O1328" s="353"/>
      <c r="P1328" s="353"/>
      <c r="Q1328" s="353"/>
      <c r="R1328" s="353"/>
      <c r="S1328" s="353"/>
      <c r="T1328" s="353"/>
      <c r="U1328" s="353"/>
      <c r="V1328" s="353"/>
      <c r="W1328" s="353"/>
      <c r="X1328" s="353"/>
      <c r="Y1328" s="353"/>
      <c r="Z1328" s="353"/>
    </row>
    <row r="1329" spans="1:26" x14ac:dyDescent="0.35">
      <c r="A1329" s="373"/>
      <c r="B1329" s="354"/>
      <c r="C1329" s="353"/>
      <c r="D1329" s="353"/>
      <c r="E1329" s="355"/>
      <c r="F1329" s="385"/>
      <c r="G1329" s="353"/>
      <c r="H1329" s="353"/>
      <c r="I1329" s="353"/>
      <c r="J1329" s="353"/>
      <c r="K1329" s="353"/>
      <c r="L1329" s="353"/>
      <c r="M1329" s="353"/>
      <c r="N1329" s="353"/>
      <c r="O1329" s="353"/>
      <c r="P1329" s="353"/>
      <c r="Q1329" s="353"/>
      <c r="R1329" s="353"/>
      <c r="S1329" s="353"/>
      <c r="T1329" s="353"/>
      <c r="U1329" s="353"/>
      <c r="V1329" s="353"/>
      <c r="W1329" s="353"/>
      <c r="X1329" s="353"/>
      <c r="Y1329" s="353"/>
      <c r="Z1329" s="353"/>
    </row>
    <row r="1330" spans="1:26" x14ac:dyDescent="0.35">
      <c r="A1330" s="373"/>
      <c r="B1330" s="354"/>
      <c r="C1330" s="353"/>
      <c r="D1330" s="353"/>
      <c r="E1330" s="355"/>
      <c r="F1330" s="385"/>
      <c r="G1330" s="353"/>
      <c r="H1330" s="353"/>
      <c r="I1330" s="353"/>
      <c r="J1330" s="353"/>
      <c r="K1330" s="353"/>
      <c r="L1330" s="353"/>
      <c r="M1330" s="353"/>
      <c r="N1330" s="353"/>
      <c r="O1330" s="353"/>
      <c r="P1330" s="353"/>
      <c r="Q1330" s="353"/>
      <c r="R1330" s="353"/>
      <c r="S1330" s="353"/>
      <c r="T1330" s="353"/>
      <c r="U1330" s="353"/>
      <c r="V1330" s="353"/>
      <c r="W1330" s="353"/>
      <c r="X1330" s="353"/>
      <c r="Y1330" s="353"/>
      <c r="Z1330" s="353"/>
    </row>
    <row r="1331" spans="1:26" x14ac:dyDescent="0.35">
      <c r="A1331" s="373"/>
      <c r="B1331" s="354"/>
      <c r="C1331" s="353"/>
      <c r="D1331" s="353"/>
      <c r="E1331" s="355"/>
      <c r="F1331" s="385"/>
      <c r="G1331" s="353"/>
      <c r="H1331" s="353"/>
      <c r="I1331" s="353"/>
      <c r="J1331" s="353"/>
      <c r="K1331" s="353"/>
      <c r="L1331" s="353"/>
      <c r="M1331" s="353"/>
      <c r="N1331" s="353"/>
      <c r="O1331" s="353"/>
      <c r="P1331" s="353"/>
      <c r="Q1331" s="353"/>
      <c r="R1331" s="353"/>
      <c r="S1331" s="353"/>
      <c r="T1331" s="353"/>
      <c r="U1331" s="353"/>
      <c r="V1331" s="353"/>
      <c r="W1331" s="353"/>
      <c r="X1331" s="353"/>
      <c r="Y1331" s="353"/>
      <c r="Z1331" s="353"/>
    </row>
    <row r="1332" spans="1:26" x14ac:dyDescent="0.35">
      <c r="A1332" s="373"/>
      <c r="B1332" s="354"/>
      <c r="C1332" s="353"/>
      <c r="D1332" s="353"/>
      <c r="E1332" s="355"/>
      <c r="F1332" s="385"/>
      <c r="G1332" s="353"/>
      <c r="H1332" s="353"/>
      <c r="I1332" s="353"/>
      <c r="J1332" s="353"/>
      <c r="K1332" s="353"/>
      <c r="L1332" s="353"/>
      <c r="M1332" s="353"/>
      <c r="N1332" s="353"/>
      <c r="O1332" s="353"/>
      <c r="P1332" s="353"/>
      <c r="Q1332" s="353"/>
      <c r="R1332" s="353"/>
      <c r="S1332" s="353"/>
      <c r="T1332" s="353"/>
      <c r="U1332" s="353"/>
      <c r="V1332" s="353"/>
      <c r="W1332" s="353"/>
      <c r="X1332" s="353"/>
      <c r="Y1332" s="353"/>
      <c r="Z1332" s="353"/>
    </row>
    <row r="1333" spans="1:26" x14ac:dyDescent="0.35">
      <c r="A1333" s="373"/>
      <c r="B1333" s="354"/>
      <c r="C1333" s="353"/>
      <c r="D1333" s="353"/>
      <c r="E1333" s="355"/>
      <c r="F1333" s="385"/>
      <c r="G1333" s="353"/>
      <c r="H1333" s="353"/>
      <c r="I1333" s="353"/>
      <c r="J1333" s="353"/>
      <c r="K1333" s="353"/>
      <c r="L1333" s="353"/>
      <c r="M1333" s="353"/>
      <c r="N1333" s="353"/>
      <c r="O1333" s="353"/>
      <c r="P1333" s="353"/>
      <c r="Q1333" s="353"/>
      <c r="R1333" s="353"/>
      <c r="S1333" s="353"/>
      <c r="T1333" s="353"/>
      <c r="U1333" s="353"/>
      <c r="V1333" s="353"/>
      <c r="W1333" s="353"/>
      <c r="X1333" s="353"/>
      <c r="Y1333" s="353"/>
      <c r="Z1333" s="353"/>
    </row>
    <row r="1334" spans="1:26" x14ac:dyDescent="0.35">
      <c r="A1334" s="373"/>
      <c r="B1334" s="354"/>
      <c r="C1334" s="353"/>
      <c r="D1334" s="353"/>
      <c r="E1334" s="355"/>
      <c r="F1334" s="385"/>
      <c r="G1334" s="353"/>
      <c r="H1334" s="353"/>
      <c r="I1334" s="353"/>
      <c r="J1334" s="353"/>
      <c r="K1334" s="353"/>
      <c r="L1334" s="353"/>
      <c r="M1334" s="353"/>
      <c r="N1334" s="353"/>
      <c r="O1334" s="353"/>
      <c r="P1334" s="353"/>
      <c r="Q1334" s="353"/>
      <c r="R1334" s="353"/>
      <c r="S1334" s="353"/>
      <c r="T1334" s="353"/>
      <c r="U1334" s="353"/>
      <c r="V1334" s="353"/>
      <c r="W1334" s="353"/>
      <c r="X1334" s="353"/>
      <c r="Y1334" s="353"/>
      <c r="Z1334" s="353"/>
    </row>
    <row r="1335" spans="1:26" x14ac:dyDescent="0.35">
      <c r="A1335" s="373"/>
      <c r="B1335" s="354"/>
      <c r="C1335" s="353"/>
      <c r="D1335" s="353"/>
      <c r="E1335" s="355"/>
      <c r="F1335" s="385"/>
      <c r="G1335" s="353"/>
      <c r="H1335" s="353"/>
      <c r="I1335" s="353"/>
      <c r="J1335" s="353"/>
      <c r="K1335" s="353"/>
      <c r="L1335" s="353"/>
      <c r="M1335" s="353"/>
      <c r="N1335" s="353"/>
      <c r="O1335" s="353"/>
      <c r="P1335" s="353"/>
      <c r="Q1335" s="353"/>
      <c r="R1335" s="353"/>
      <c r="S1335" s="353"/>
      <c r="T1335" s="353"/>
      <c r="U1335" s="353"/>
      <c r="V1335" s="353"/>
      <c r="W1335" s="353"/>
      <c r="X1335" s="353"/>
      <c r="Y1335" s="353"/>
      <c r="Z1335" s="353"/>
    </row>
    <row r="1336" spans="1:26" x14ac:dyDescent="0.35">
      <c r="A1336" s="373"/>
      <c r="B1336" s="354"/>
      <c r="C1336" s="353"/>
      <c r="D1336" s="353"/>
      <c r="E1336" s="355"/>
      <c r="F1336" s="385"/>
      <c r="G1336" s="353"/>
      <c r="H1336" s="353"/>
      <c r="I1336" s="353"/>
      <c r="J1336" s="353"/>
      <c r="K1336" s="353"/>
      <c r="L1336" s="353"/>
      <c r="M1336" s="353"/>
      <c r="N1336" s="353"/>
      <c r="O1336" s="353"/>
      <c r="P1336" s="353"/>
      <c r="Q1336" s="353"/>
      <c r="R1336" s="353"/>
      <c r="S1336" s="353"/>
      <c r="T1336" s="353"/>
      <c r="U1336" s="353"/>
      <c r="V1336" s="353"/>
      <c r="W1336" s="353"/>
      <c r="X1336" s="353"/>
      <c r="Y1336" s="353"/>
      <c r="Z1336" s="353"/>
    </row>
    <row r="1337" spans="1:26" x14ac:dyDescent="0.35">
      <c r="A1337" s="373"/>
      <c r="B1337" s="354"/>
      <c r="C1337" s="353"/>
      <c r="D1337" s="353"/>
      <c r="E1337" s="355"/>
      <c r="F1337" s="385"/>
      <c r="G1337" s="353"/>
      <c r="H1337" s="353"/>
      <c r="I1337" s="353"/>
      <c r="J1337" s="353"/>
      <c r="K1337" s="353"/>
      <c r="L1337" s="353"/>
      <c r="M1337" s="353"/>
      <c r="N1337" s="353"/>
      <c r="O1337" s="353"/>
      <c r="P1337" s="353"/>
      <c r="Q1337" s="353"/>
      <c r="R1337" s="353"/>
      <c r="S1337" s="353"/>
      <c r="T1337" s="353"/>
      <c r="U1337" s="353"/>
      <c r="V1337" s="353"/>
      <c r="W1337" s="353"/>
      <c r="X1337" s="353"/>
      <c r="Y1337" s="353"/>
      <c r="Z1337" s="353"/>
    </row>
    <row r="1338" spans="1:26" x14ac:dyDescent="0.35">
      <c r="A1338" s="373"/>
      <c r="B1338" s="354"/>
      <c r="C1338" s="353"/>
      <c r="D1338" s="353"/>
      <c r="E1338" s="355"/>
      <c r="F1338" s="385"/>
      <c r="G1338" s="353"/>
      <c r="H1338" s="353"/>
      <c r="I1338" s="353"/>
      <c r="J1338" s="353"/>
      <c r="K1338" s="353"/>
      <c r="L1338" s="353"/>
      <c r="M1338" s="353"/>
      <c r="N1338" s="353"/>
      <c r="O1338" s="353"/>
      <c r="P1338" s="353"/>
      <c r="Q1338" s="353"/>
      <c r="R1338" s="353"/>
      <c r="S1338" s="353"/>
      <c r="T1338" s="353"/>
      <c r="U1338" s="353"/>
      <c r="V1338" s="353"/>
      <c r="W1338" s="353"/>
      <c r="X1338" s="353"/>
      <c r="Y1338" s="353"/>
      <c r="Z1338" s="353"/>
    </row>
    <row r="1339" spans="1:26" x14ac:dyDescent="0.35">
      <c r="A1339" s="373"/>
      <c r="B1339" s="354"/>
      <c r="C1339" s="353"/>
      <c r="D1339" s="353"/>
      <c r="E1339" s="355"/>
      <c r="F1339" s="385"/>
      <c r="G1339" s="353"/>
      <c r="H1339" s="353"/>
      <c r="I1339" s="353"/>
      <c r="J1339" s="353"/>
      <c r="K1339" s="353"/>
      <c r="L1339" s="353"/>
      <c r="M1339" s="353"/>
      <c r="N1339" s="353"/>
      <c r="O1339" s="353"/>
      <c r="P1339" s="353"/>
      <c r="Q1339" s="353"/>
      <c r="R1339" s="353"/>
      <c r="S1339" s="353"/>
      <c r="T1339" s="353"/>
      <c r="U1339" s="353"/>
      <c r="V1339" s="353"/>
      <c r="W1339" s="353"/>
      <c r="X1339" s="353"/>
      <c r="Y1339" s="353"/>
      <c r="Z1339" s="353"/>
    </row>
    <row r="1340" spans="1:26" x14ac:dyDescent="0.35">
      <c r="A1340" s="373"/>
      <c r="B1340" s="354"/>
      <c r="C1340" s="353"/>
      <c r="D1340" s="353"/>
      <c r="E1340" s="355"/>
      <c r="F1340" s="385"/>
      <c r="G1340" s="353"/>
      <c r="H1340" s="353"/>
      <c r="I1340" s="353"/>
      <c r="J1340" s="353"/>
      <c r="K1340" s="353"/>
      <c r="L1340" s="353"/>
      <c r="M1340" s="353"/>
      <c r="N1340" s="353"/>
      <c r="O1340" s="353"/>
      <c r="P1340" s="353"/>
      <c r="Q1340" s="353"/>
      <c r="R1340" s="353"/>
      <c r="S1340" s="353"/>
      <c r="T1340" s="353"/>
      <c r="U1340" s="353"/>
      <c r="V1340" s="353"/>
      <c r="W1340" s="353"/>
      <c r="X1340" s="353"/>
      <c r="Y1340" s="353"/>
      <c r="Z1340" s="353"/>
    </row>
    <row r="1341" spans="1:26" x14ac:dyDescent="0.35">
      <c r="A1341" s="373"/>
      <c r="B1341" s="354"/>
      <c r="C1341" s="353"/>
      <c r="D1341" s="353"/>
      <c r="E1341" s="355"/>
      <c r="F1341" s="385"/>
      <c r="G1341" s="353"/>
      <c r="H1341" s="353"/>
      <c r="I1341" s="353"/>
      <c r="J1341" s="353"/>
      <c r="K1341" s="353"/>
      <c r="L1341" s="353"/>
      <c r="M1341" s="353"/>
      <c r="N1341" s="353"/>
      <c r="O1341" s="353"/>
      <c r="P1341" s="353"/>
      <c r="Q1341" s="353"/>
      <c r="R1341" s="353"/>
      <c r="S1341" s="353"/>
      <c r="T1341" s="353"/>
      <c r="U1341" s="353"/>
      <c r="V1341" s="353"/>
      <c r="W1341" s="353"/>
      <c r="X1341" s="353"/>
      <c r="Y1341" s="353"/>
      <c r="Z1341" s="353"/>
    </row>
    <row r="1342" spans="1:26" x14ac:dyDescent="0.35">
      <c r="A1342" s="373"/>
      <c r="B1342" s="354"/>
      <c r="C1342" s="353"/>
      <c r="D1342" s="353"/>
      <c r="E1342" s="355"/>
      <c r="F1342" s="385"/>
      <c r="G1342" s="353"/>
      <c r="H1342" s="353"/>
      <c r="I1342" s="353"/>
      <c r="J1342" s="353"/>
      <c r="K1342" s="353"/>
      <c r="L1342" s="353"/>
      <c r="M1342" s="353"/>
      <c r="N1342" s="353"/>
      <c r="O1342" s="353"/>
      <c r="P1342" s="353"/>
      <c r="Q1342" s="353"/>
      <c r="R1342" s="353"/>
      <c r="S1342" s="353"/>
      <c r="T1342" s="353"/>
      <c r="U1342" s="353"/>
      <c r="V1342" s="353"/>
      <c r="W1342" s="353"/>
      <c r="X1342" s="353"/>
      <c r="Y1342" s="353"/>
      <c r="Z1342" s="353"/>
    </row>
    <row r="1343" spans="1:26" x14ac:dyDescent="0.35">
      <c r="A1343" s="373"/>
      <c r="B1343" s="354"/>
      <c r="C1343" s="353"/>
      <c r="D1343" s="353"/>
      <c r="E1343" s="355"/>
      <c r="F1343" s="385"/>
      <c r="G1343" s="353"/>
      <c r="H1343" s="353"/>
      <c r="I1343" s="353"/>
      <c r="J1343" s="353"/>
      <c r="K1343" s="353"/>
      <c r="L1343" s="353"/>
      <c r="M1343" s="353"/>
      <c r="N1343" s="353"/>
      <c r="O1343" s="353"/>
      <c r="P1343" s="353"/>
      <c r="Q1343" s="353"/>
      <c r="R1343" s="353"/>
      <c r="S1343" s="353"/>
      <c r="T1343" s="353"/>
      <c r="U1343" s="353"/>
      <c r="V1343" s="353"/>
      <c r="W1343" s="353"/>
      <c r="X1343" s="353"/>
      <c r="Y1343" s="353"/>
      <c r="Z1343" s="353"/>
    </row>
    <row r="1344" spans="1:26" x14ac:dyDescent="0.35">
      <c r="A1344" s="373"/>
      <c r="B1344" s="354"/>
      <c r="C1344" s="353"/>
      <c r="D1344" s="353"/>
      <c r="E1344" s="355"/>
      <c r="F1344" s="385"/>
      <c r="G1344" s="353"/>
      <c r="H1344" s="353"/>
      <c r="I1344" s="353"/>
      <c r="J1344" s="353"/>
      <c r="K1344" s="353"/>
      <c r="L1344" s="353"/>
      <c r="M1344" s="353"/>
      <c r="N1344" s="353"/>
      <c r="O1344" s="353"/>
      <c r="P1344" s="353"/>
      <c r="Q1344" s="353"/>
      <c r="R1344" s="353"/>
      <c r="S1344" s="353"/>
      <c r="T1344" s="353"/>
      <c r="U1344" s="353"/>
      <c r="V1344" s="353"/>
      <c r="W1344" s="353"/>
      <c r="X1344" s="353"/>
      <c r="Y1344" s="353"/>
      <c r="Z1344" s="353"/>
    </row>
    <row r="1345" spans="1:26" x14ac:dyDescent="0.35">
      <c r="A1345" s="373"/>
      <c r="B1345" s="354"/>
      <c r="C1345" s="353"/>
      <c r="D1345" s="353"/>
      <c r="E1345" s="355"/>
      <c r="F1345" s="385"/>
      <c r="G1345" s="353"/>
      <c r="H1345" s="353"/>
      <c r="I1345" s="353"/>
      <c r="J1345" s="353"/>
      <c r="K1345" s="353"/>
      <c r="L1345" s="353"/>
      <c r="M1345" s="353"/>
      <c r="N1345" s="353"/>
      <c r="O1345" s="353"/>
      <c r="P1345" s="353"/>
      <c r="Q1345" s="353"/>
      <c r="R1345" s="353"/>
      <c r="S1345" s="353"/>
      <c r="T1345" s="353"/>
      <c r="U1345" s="353"/>
      <c r="V1345" s="353"/>
      <c r="W1345" s="353"/>
      <c r="X1345" s="353"/>
      <c r="Y1345" s="353"/>
      <c r="Z1345" s="353"/>
    </row>
    <row r="1346" spans="1:26" x14ac:dyDescent="0.35">
      <c r="A1346" s="373"/>
      <c r="B1346" s="354"/>
      <c r="C1346" s="353"/>
      <c r="D1346" s="353"/>
      <c r="E1346" s="355"/>
      <c r="F1346" s="385"/>
      <c r="G1346" s="353"/>
      <c r="H1346" s="353"/>
      <c r="I1346" s="353"/>
      <c r="J1346" s="353"/>
      <c r="K1346" s="353"/>
      <c r="L1346" s="353"/>
      <c r="M1346" s="353"/>
      <c r="N1346" s="353"/>
      <c r="O1346" s="353"/>
      <c r="P1346" s="353"/>
      <c r="Q1346" s="353"/>
      <c r="R1346" s="353"/>
      <c r="S1346" s="353"/>
      <c r="T1346" s="353"/>
      <c r="U1346" s="353"/>
      <c r="V1346" s="353"/>
      <c r="W1346" s="353"/>
      <c r="X1346" s="353"/>
      <c r="Y1346" s="353"/>
      <c r="Z1346" s="353"/>
    </row>
    <row r="1347" spans="1:26" x14ac:dyDescent="0.35">
      <c r="A1347" s="373"/>
      <c r="B1347" s="354"/>
      <c r="C1347" s="353"/>
      <c r="D1347" s="353"/>
      <c r="E1347" s="355"/>
      <c r="F1347" s="385"/>
      <c r="G1347" s="353"/>
      <c r="H1347" s="353"/>
      <c r="I1347" s="353"/>
      <c r="J1347" s="353"/>
      <c r="K1347" s="353"/>
      <c r="L1347" s="353"/>
      <c r="M1347" s="353"/>
      <c r="N1347" s="353"/>
      <c r="O1347" s="353"/>
      <c r="P1347" s="353"/>
      <c r="Q1347" s="353"/>
      <c r="R1347" s="353"/>
      <c r="S1347" s="353"/>
      <c r="T1347" s="353"/>
      <c r="U1347" s="353"/>
      <c r="V1347" s="353"/>
      <c r="W1347" s="353"/>
      <c r="X1347" s="353"/>
      <c r="Y1347" s="353"/>
      <c r="Z1347" s="353"/>
    </row>
    <row r="1348" spans="1:26" x14ac:dyDescent="0.35">
      <c r="A1348" s="373"/>
      <c r="B1348" s="354"/>
      <c r="C1348" s="353"/>
      <c r="D1348" s="353"/>
      <c r="E1348" s="355"/>
      <c r="F1348" s="385"/>
      <c r="G1348" s="353"/>
      <c r="H1348" s="353"/>
      <c r="I1348" s="353"/>
      <c r="J1348" s="353"/>
      <c r="K1348" s="353"/>
      <c r="L1348" s="353"/>
      <c r="M1348" s="353"/>
      <c r="N1348" s="353"/>
      <c r="O1348" s="353"/>
      <c r="P1348" s="353"/>
      <c r="Q1348" s="353"/>
      <c r="R1348" s="353"/>
      <c r="S1348" s="353"/>
      <c r="T1348" s="353"/>
      <c r="U1348" s="353"/>
      <c r="V1348" s="353"/>
      <c r="W1348" s="353"/>
      <c r="X1348" s="353"/>
      <c r="Y1348" s="353"/>
      <c r="Z1348" s="353"/>
    </row>
    <row r="1349" spans="1:26" x14ac:dyDescent="0.35">
      <c r="A1349" s="373"/>
      <c r="B1349" s="354"/>
      <c r="C1349" s="353"/>
      <c r="D1349" s="353"/>
      <c r="E1349" s="355"/>
      <c r="F1349" s="385"/>
      <c r="G1349" s="353"/>
      <c r="H1349" s="353"/>
      <c r="I1349" s="353"/>
      <c r="J1349" s="353"/>
      <c r="K1349" s="353"/>
      <c r="L1349" s="353"/>
      <c r="M1349" s="353"/>
      <c r="N1349" s="353"/>
      <c r="O1349" s="353"/>
      <c r="P1349" s="353"/>
      <c r="Q1349" s="353"/>
      <c r="R1349" s="353"/>
      <c r="S1349" s="353"/>
      <c r="T1349" s="353"/>
      <c r="U1349" s="353"/>
      <c r="V1349" s="353"/>
      <c r="W1349" s="353"/>
      <c r="X1349" s="353"/>
      <c r="Y1349" s="353"/>
      <c r="Z1349" s="353"/>
    </row>
    <row r="1350" spans="1:26" x14ac:dyDescent="0.35">
      <c r="A1350" s="373"/>
      <c r="B1350" s="354"/>
      <c r="C1350" s="353"/>
      <c r="D1350" s="353"/>
      <c r="E1350" s="355"/>
      <c r="F1350" s="385"/>
      <c r="G1350" s="353"/>
      <c r="H1350" s="353"/>
      <c r="I1350" s="353"/>
      <c r="J1350" s="353"/>
      <c r="K1350" s="353"/>
      <c r="L1350" s="353"/>
      <c r="M1350" s="353"/>
      <c r="N1350" s="353"/>
      <c r="O1350" s="353"/>
      <c r="P1350" s="353"/>
      <c r="Q1350" s="353"/>
      <c r="R1350" s="353"/>
      <c r="S1350" s="353"/>
      <c r="T1350" s="353"/>
      <c r="U1350" s="353"/>
      <c r="V1350" s="353"/>
      <c r="W1350" s="353"/>
      <c r="X1350" s="353"/>
      <c r="Y1350" s="353"/>
      <c r="Z1350" s="353"/>
    </row>
    <row r="1351" spans="1:26" x14ac:dyDescent="0.35">
      <c r="A1351" s="373"/>
      <c r="B1351" s="354"/>
      <c r="C1351" s="353"/>
      <c r="D1351" s="353"/>
      <c r="E1351" s="355"/>
      <c r="F1351" s="385"/>
      <c r="G1351" s="353"/>
      <c r="H1351" s="353"/>
      <c r="I1351" s="353"/>
      <c r="J1351" s="353"/>
      <c r="K1351" s="353"/>
      <c r="L1351" s="353"/>
      <c r="M1351" s="353"/>
      <c r="N1351" s="353"/>
      <c r="O1351" s="353"/>
      <c r="P1351" s="353"/>
      <c r="Q1351" s="353"/>
      <c r="R1351" s="353"/>
      <c r="S1351" s="353"/>
      <c r="T1351" s="353"/>
      <c r="U1351" s="353"/>
      <c r="V1351" s="353"/>
      <c r="W1351" s="353"/>
      <c r="X1351" s="353"/>
      <c r="Y1351" s="353"/>
      <c r="Z1351" s="353"/>
    </row>
    <row r="1352" spans="1:26" x14ac:dyDescent="0.35">
      <c r="A1352" s="373"/>
      <c r="B1352" s="354"/>
      <c r="C1352" s="353"/>
      <c r="D1352" s="353"/>
      <c r="E1352" s="355"/>
      <c r="F1352" s="385"/>
      <c r="G1352" s="353"/>
      <c r="H1352" s="353"/>
      <c r="I1352" s="353"/>
      <c r="J1352" s="353"/>
      <c r="K1352" s="353"/>
      <c r="L1352" s="353"/>
      <c r="M1352" s="353"/>
      <c r="N1352" s="353"/>
      <c r="O1352" s="353"/>
      <c r="P1352" s="353"/>
      <c r="Q1352" s="353"/>
      <c r="R1352" s="353"/>
      <c r="S1352" s="353"/>
      <c r="T1352" s="353"/>
      <c r="U1352" s="353"/>
      <c r="V1352" s="353"/>
      <c r="W1352" s="353"/>
      <c r="X1352" s="353"/>
      <c r="Y1352" s="353"/>
      <c r="Z1352" s="353"/>
    </row>
    <row r="1353" spans="1:26" x14ac:dyDescent="0.35">
      <c r="A1353" s="373"/>
      <c r="B1353" s="354"/>
      <c r="C1353" s="353"/>
      <c r="D1353" s="353"/>
      <c r="E1353" s="355"/>
      <c r="F1353" s="385"/>
      <c r="G1353" s="353"/>
      <c r="H1353" s="353"/>
      <c r="I1353" s="353"/>
      <c r="J1353" s="353"/>
      <c r="K1353" s="353"/>
      <c r="L1353" s="353"/>
      <c r="M1353" s="353"/>
      <c r="N1353" s="353"/>
      <c r="O1353" s="353"/>
      <c r="P1353" s="353"/>
      <c r="Q1353" s="353"/>
      <c r="R1353" s="353"/>
      <c r="S1353" s="353"/>
      <c r="T1353" s="353"/>
      <c r="U1353" s="353"/>
      <c r="V1353" s="353"/>
      <c r="W1353" s="353"/>
      <c r="X1353" s="353"/>
      <c r="Y1353" s="353"/>
      <c r="Z1353" s="353"/>
    </row>
    <row r="1354" spans="1:26" x14ac:dyDescent="0.35">
      <c r="A1354" s="373"/>
      <c r="B1354" s="354"/>
      <c r="C1354" s="353"/>
      <c r="D1354" s="353"/>
      <c r="E1354" s="355"/>
      <c r="F1354" s="385"/>
      <c r="G1354" s="353"/>
      <c r="H1354" s="353"/>
      <c r="I1354" s="353"/>
      <c r="J1354" s="353"/>
      <c r="K1354" s="353"/>
      <c r="L1354" s="353"/>
      <c r="M1354" s="353"/>
      <c r="N1354" s="353"/>
      <c r="O1354" s="353"/>
      <c r="P1354" s="353"/>
      <c r="Q1354" s="353"/>
      <c r="R1354" s="353"/>
      <c r="S1354" s="353"/>
      <c r="T1354" s="353"/>
      <c r="U1354" s="353"/>
      <c r="V1354" s="353"/>
      <c r="W1354" s="353"/>
      <c r="X1354" s="353"/>
      <c r="Y1354" s="353"/>
      <c r="Z1354" s="353"/>
    </row>
    <row r="1355" spans="1:26" x14ac:dyDescent="0.35">
      <c r="A1355" s="373"/>
      <c r="B1355" s="354"/>
      <c r="C1355" s="353"/>
      <c r="D1355" s="353"/>
      <c r="E1355" s="355"/>
      <c r="F1355" s="385"/>
      <c r="G1355" s="353"/>
      <c r="H1355" s="353"/>
      <c r="I1355" s="353"/>
      <c r="J1355" s="353"/>
      <c r="K1355" s="353"/>
      <c r="L1355" s="353"/>
      <c r="M1355" s="353"/>
      <c r="N1355" s="353"/>
      <c r="O1355" s="353"/>
      <c r="P1355" s="353"/>
      <c r="Q1355" s="353"/>
      <c r="R1355" s="353"/>
      <c r="S1355" s="353"/>
      <c r="T1355" s="353"/>
      <c r="U1355" s="353"/>
      <c r="V1355" s="353"/>
      <c r="W1355" s="353"/>
      <c r="X1355" s="353"/>
      <c r="Y1355" s="353"/>
      <c r="Z1355" s="353"/>
    </row>
    <row r="1356" spans="1:26" x14ac:dyDescent="0.35">
      <c r="A1356" s="373"/>
      <c r="B1356" s="354"/>
      <c r="C1356" s="353"/>
      <c r="D1356" s="353"/>
      <c r="E1356" s="355"/>
      <c r="F1356" s="385"/>
      <c r="G1356" s="353"/>
      <c r="H1356" s="353"/>
      <c r="I1356" s="353"/>
      <c r="J1356" s="353"/>
      <c r="K1356" s="353"/>
      <c r="L1356" s="353"/>
      <c r="M1356" s="353"/>
      <c r="N1356" s="353"/>
      <c r="O1356" s="353"/>
      <c r="P1356" s="353"/>
      <c r="Q1356" s="353"/>
      <c r="R1356" s="353"/>
      <c r="S1356" s="353"/>
      <c r="T1356" s="353"/>
      <c r="U1356" s="353"/>
      <c r="V1356" s="353"/>
      <c r="W1356" s="353"/>
      <c r="X1356" s="353"/>
      <c r="Y1356" s="353"/>
      <c r="Z1356" s="353"/>
    </row>
    <row r="1357" spans="1:26" x14ac:dyDescent="0.35">
      <c r="A1357" s="373"/>
      <c r="B1357" s="354"/>
      <c r="C1357" s="353"/>
      <c r="D1357" s="353"/>
      <c r="E1357" s="355"/>
      <c r="F1357" s="385"/>
      <c r="G1357" s="353"/>
      <c r="H1357" s="353"/>
      <c r="I1357" s="353"/>
      <c r="J1357" s="353"/>
      <c r="K1357" s="353"/>
      <c r="L1357" s="353"/>
      <c r="M1357" s="353"/>
      <c r="N1357" s="353"/>
      <c r="O1357" s="353"/>
      <c r="P1357" s="353"/>
      <c r="Q1357" s="353"/>
      <c r="R1357" s="353"/>
      <c r="S1357" s="353"/>
      <c r="T1357" s="353"/>
      <c r="U1357" s="353"/>
      <c r="V1357" s="353"/>
      <c r="W1357" s="353"/>
      <c r="X1357" s="353"/>
      <c r="Y1357" s="353"/>
      <c r="Z1357" s="353"/>
    </row>
    <row r="1358" spans="1:26" x14ac:dyDescent="0.35">
      <c r="A1358" s="373"/>
      <c r="B1358" s="354"/>
      <c r="C1358" s="353"/>
      <c r="D1358" s="353"/>
      <c r="E1358" s="355"/>
      <c r="F1358" s="385"/>
      <c r="G1358" s="353"/>
      <c r="H1358" s="353"/>
      <c r="I1358" s="353"/>
      <c r="J1358" s="353"/>
      <c r="K1358" s="353"/>
      <c r="L1358" s="353"/>
      <c r="M1358" s="353"/>
      <c r="N1358" s="353"/>
      <c r="O1358" s="353"/>
      <c r="P1358" s="353"/>
      <c r="Q1358" s="353"/>
      <c r="R1358" s="353"/>
      <c r="S1358" s="353"/>
      <c r="T1358" s="353"/>
      <c r="U1358" s="353"/>
      <c r="V1358" s="353"/>
      <c r="W1358" s="353"/>
      <c r="X1358" s="353"/>
      <c r="Y1358" s="353"/>
      <c r="Z1358" s="353"/>
    </row>
    <row r="1359" spans="1:26" x14ac:dyDescent="0.35">
      <c r="A1359" s="373"/>
      <c r="B1359" s="354"/>
      <c r="C1359" s="353"/>
      <c r="D1359" s="353"/>
      <c r="E1359" s="355"/>
      <c r="F1359" s="385"/>
      <c r="G1359" s="353"/>
      <c r="H1359" s="353"/>
      <c r="I1359" s="353"/>
      <c r="J1359" s="353"/>
      <c r="K1359" s="353"/>
      <c r="L1359" s="353"/>
      <c r="M1359" s="353"/>
      <c r="N1359" s="353"/>
      <c r="O1359" s="353"/>
      <c r="P1359" s="353"/>
      <c r="Q1359" s="353"/>
      <c r="R1359" s="353"/>
      <c r="S1359" s="353"/>
      <c r="T1359" s="353"/>
      <c r="U1359" s="353"/>
      <c r="V1359" s="353"/>
      <c r="W1359" s="353"/>
      <c r="X1359" s="353"/>
      <c r="Y1359" s="353"/>
      <c r="Z1359" s="353"/>
    </row>
    <row r="1360" spans="1:26" x14ac:dyDescent="0.35">
      <c r="A1360" s="373"/>
      <c r="B1360" s="354"/>
      <c r="C1360" s="353"/>
      <c r="D1360" s="353"/>
      <c r="E1360" s="355"/>
      <c r="F1360" s="385"/>
      <c r="G1360" s="353"/>
      <c r="H1360" s="353"/>
      <c r="I1360" s="353"/>
      <c r="J1360" s="353"/>
      <c r="K1360" s="353"/>
      <c r="L1360" s="353"/>
      <c r="M1360" s="353"/>
      <c r="N1360" s="353"/>
      <c r="O1360" s="353"/>
      <c r="P1360" s="353"/>
      <c r="Q1360" s="353"/>
      <c r="R1360" s="353"/>
      <c r="S1360" s="353"/>
      <c r="T1360" s="353"/>
      <c r="U1360" s="353"/>
      <c r="V1360" s="353"/>
      <c r="W1360" s="353"/>
      <c r="X1360" s="353"/>
      <c r="Y1360" s="353"/>
      <c r="Z1360" s="353"/>
    </row>
    <row r="1361" spans="1:26" x14ac:dyDescent="0.35">
      <c r="A1361" s="373"/>
      <c r="B1361" s="354"/>
      <c r="C1361" s="353"/>
      <c r="D1361" s="353"/>
      <c r="E1361" s="355"/>
      <c r="F1361" s="385"/>
      <c r="G1361" s="353"/>
      <c r="H1361" s="353"/>
      <c r="I1361" s="353"/>
      <c r="J1361" s="353"/>
      <c r="K1361" s="353"/>
      <c r="L1361" s="353"/>
      <c r="M1361" s="353"/>
      <c r="N1361" s="353"/>
      <c r="O1361" s="353"/>
      <c r="P1361" s="353"/>
      <c r="Q1361" s="353"/>
      <c r="R1361" s="353"/>
      <c r="S1361" s="353"/>
      <c r="T1361" s="353"/>
      <c r="U1361" s="353"/>
      <c r="V1361" s="353"/>
      <c r="W1361" s="353"/>
      <c r="X1361" s="353"/>
      <c r="Y1361" s="353"/>
      <c r="Z1361" s="353"/>
    </row>
    <row r="1362" spans="1:26" x14ac:dyDescent="0.35">
      <c r="A1362" s="373"/>
      <c r="B1362" s="354"/>
      <c r="C1362" s="353"/>
      <c r="D1362" s="353"/>
      <c r="E1362" s="355"/>
      <c r="F1362" s="385"/>
      <c r="G1362" s="353"/>
      <c r="H1362" s="353"/>
      <c r="I1362" s="353"/>
      <c r="J1362" s="353"/>
      <c r="K1362" s="353"/>
      <c r="L1362" s="353"/>
      <c r="M1362" s="353"/>
      <c r="N1362" s="353"/>
      <c r="O1362" s="353"/>
      <c r="P1362" s="353"/>
      <c r="Q1362" s="353"/>
      <c r="R1362" s="353"/>
      <c r="S1362" s="353"/>
      <c r="T1362" s="353"/>
      <c r="U1362" s="353"/>
      <c r="V1362" s="353"/>
      <c r="W1362" s="353"/>
      <c r="X1362" s="353"/>
      <c r="Y1362" s="353"/>
      <c r="Z1362" s="353"/>
    </row>
    <row r="1363" spans="1:26" x14ac:dyDescent="0.35">
      <c r="A1363" s="373"/>
      <c r="B1363" s="354"/>
      <c r="C1363" s="353"/>
      <c r="D1363" s="353"/>
      <c r="E1363" s="355"/>
      <c r="F1363" s="385"/>
      <c r="G1363" s="353"/>
      <c r="H1363" s="353"/>
      <c r="I1363" s="353"/>
      <c r="J1363" s="353"/>
      <c r="K1363" s="353"/>
      <c r="L1363" s="353"/>
      <c r="M1363" s="353"/>
      <c r="N1363" s="353"/>
      <c r="O1363" s="353"/>
      <c r="P1363" s="353"/>
      <c r="Q1363" s="353"/>
      <c r="R1363" s="353"/>
      <c r="S1363" s="353"/>
      <c r="T1363" s="353"/>
      <c r="U1363" s="353"/>
      <c r="V1363" s="353"/>
      <c r="W1363" s="353"/>
      <c r="X1363" s="353"/>
      <c r="Y1363" s="353"/>
      <c r="Z1363" s="353"/>
    </row>
    <row r="1364" spans="1:26" x14ac:dyDescent="0.35">
      <c r="A1364" s="373"/>
      <c r="B1364" s="354"/>
      <c r="C1364" s="353"/>
      <c r="D1364" s="353"/>
      <c r="E1364" s="355"/>
      <c r="F1364" s="385"/>
      <c r="G1364" s="353"/>
      <c r="H1364" s="353"/>
      <c r="I1364" s="353"/>
      <c r="J1364" s="353"/>
      <c r="K1364" s="353"/>
      <c r="L1364" s="353"/>
      <c r="M1364" s="353"/>
      <c r="N1364" s="353"/>
      <c r="O1364" s="353"/>
      <c r="P1364" s="353"/>
      <c r="Q1364" s="353"/>
      <c r="R1364" s="353"/>
      <c r="S1364" s="353"/>
      <c r="T1364" s="353"/>
      <c r="U1364" s="353"/>
      <c r="V1364" s="353"/>
      <c r="W1364" s="353"/>
      <c r="X1364" s="353"/>
      <c r="Y1364" s="353"/>
      <c r="Z1364" s="353"/>
    </row>
    <row r="1365" spans="1:26" x14ac:dyDescent="0.35">
      <c r="A1365" s="373"/>
      <c r="B1365" s="354"/>
      <c r="C1365" s="353"/>
      <c r="D1365" s="353"/>
      <c r="E1365" s="355"/>
      <c r="F1365" s="385"/>
      <c r="G1365" s="353"/>
      <c r="H1365" s="353"/>
      <c r="I1365" s="353"/>
      <c r="J1365" s="353"/>
      <c r="K1365" s="353"/>
      <c r="L1365" s="353"/>
      <c r="M1365" s="353"/>
      <c r="N1365" s="353"/>
      <c r="O1365" s="353"/>
      <c r="P1365" s="353"/>
      <c r="Q1365" s="353"/>
      <c r="R1365" s="353"/>
      <c r="S1365" s="353"/>
      <c r="T1365" s="353"/>
      <c r="U1365" s="353"/>
      <c r="V1365" s="353"/>
      <c r="W1365" s="353"/>
      <c r="X1365" s="353"/>
      <c r="Y1365" s="353"/>
      <c r="Z1365" s="353"/>
    </row>
    <row r="1366" spans="1:26" x14ac:dyDescent="0.35">
      <c r="A1366" s="373"/>
      <c r="B1366" s="354"/>
      <c r="C1366" s="353"/>
      <c r="D1366" s="353"/>
      <c r="E1366" s="355"/>
      <c r="F1366" s="385"/>
      <c r="G1366" s="353"/>
      <c r="H1366" s="353"/>
      <c r="I1366" s="353"/>
      <c r="J1366" s="353"/>
      <c r="K1366" s="353"/>
      <c r="L1366" s="353"/>
      <c r="M1366" s="353"/>
      <c r="N1366" s="353"/>
      <c r="O1366" s="353"/>
      <c r="P1366" s="353"/>
      <c r="Q1366" s="353"/>
      <c r="R1366" s="353"/>
      <c r="S1366" s="353"/>
      <c r="T1366" s="353"/>
      <c r="U1366" s="353"/>
      <c r="V1366" s="353"/>
      <c r="W1366" s="353"/>
      <c r="X1366" s="353"/>
      <c r="Y1366" s="353"/>
      <c r="Z1366" s="353"/>
    </row>
    <row r="1367" spans="1:26" x14ac:dyDescent="0.35">
      <c r="A1367" s="373"/>
      <c r="B1367" s="354"/>
      <c r="C1367" s="353"/>
      <c r="D1367" s="353"/>
      <c r="E1367" s="355"/>
      <c r="F1367" s="385"/>
      <c r="G1367" s="353"/>
      <c r="H1367" s="353"/>
      <c r="I1367" s="353"/>
      <c r="J1367" s="353"/>
      <c r="K1367" s="353"/>
      <c r="L1367" s="353"/>
      <c r="M1367" s="353"/>
      <c r="N1367" s="353"/>
      <c r="O1367" s="353"/>
      <c r="P1367" s="353"/>
      <c r="Q1367" s="353"/>
      <c r="R1367" s="353"/>
      <c r="S1367" s="353"/>
      <c r="T1367" s="353"/>
      <c r="U1367" s="353"/>
      <c r="V1367" s="353"/>
      <c r="W1367" s="353"/>
      <c r="X1367" s="353"/>
      <c r="Y1367" s="353"/>
      <c r="Z1367" s="353"/>
    </row>
    <row r="1368" spans="1:26" x14ac:dyDescent="0.35">
      <c r="A1368" s="373"/>
      <c r="B1368" s="354"/>
      <c r="C1368" s="353"/>
      <c r="D1368" s="353"/>
      <c r="E1368" s="355"/>
      <c r="F1368" s="385"/>
      <c r="G1368" s="353"/>
      <c r="H1368" s="353"/>
      <c r="I1368" s="353"/>
      <c r="J1368" s="353"/>
      <c r="K1368" s="353"/>
      <c r="L1368" s="353"/>
      <c r="M1368" s="353"/>
      <c r="N1368" s="353"/>
      <c r="O1368" s="353"/>
      <c r="P1368" s="353"/>
      <c r="Q1368" s="353"/>
      <c r="R1368" s="353"/>
      <c r="S1368" s="353"/>
      <c r="T1368" s="353"/>
      <c r="U1368" s="353"/>
      <c r="V1368" s="353"/>
      <c r="W1368" s="353"/>
      <c r="X1368" s="353"/>
      <c r="Y1368" s="353"/>
      <c r="Z1368" s="353"/>
    </row>
    <row r="1369" spans="1:26" x14ac:dyDescent="0.35">
      <c r="A1369" s="373"/>
      <c r="B1369" s="354"/>
      <c r="C1369" s="353"/>
      <c r="D1369" s="353"/>
      <c r="E1369" s="355"/>
      <c r="F1369" s="385"/>
      <c r="G1369" s="353"/>
      <c r="H1369" s="353"/>
      <c r="I1369" s="353"/>
      <c r="J1369" s="353"/>
      <c r="K1369" s="353"/>
      <c r="L1369" s="353"/>
      <c r="M1369" s="353"/>
      <c r="N1369" s="353"/>
      <c r="O1369" s="353"/>
      <c r="P1369" s="353"/>
      <c r="Q1369" s="353"/>
      <c r="R1369" s="353"/>
      <c r="S1369" s="353"/>
      <c r="T1369" s="353"/>
      <c r="U1369" s="353"/>
      <c r="V1369" s="353"/>
      <c r="W1369" s="353"/>
      <c r="X1369" s="353"/>
      <c r="Y1369" s="353"/>
      <c r="Z1369" s="353"/>
    </row>
    <row r="1370" spans="1:26" x14ac:dyDescent="0.35">
      <c r="A1370" s="373"/>
      <c r="B1370" s="354"/>
      <c r="C1370" s="353"/>
      <c r="D1370" s="353"/>
      <c r="E1370" s="355"/>
      <c r="F1370" s="385"/>
      <c r="G1370" s="353"/>
      <c r="H1370" s="353"/>
      <c r="I1370" s="353"/>
      <c r="J1370" s="353"/>
      <c r="K1370" s="353"/>
      <c r="L1370" s="353"/>
      <c r="M1370" s="353"/>
      <c r="N1370" s="353"/>
      <c r="O1370" s="353"/>
      <c r="P1370" s="353"/>
      <c r="Q1370" s="353"/>
      <c r="R1370" s="353"/>
      <c r="S1370" s="353"/>
      <c r="T1370" s="353"/>
      <c r="U1370" s="353"/>
      <c r="V1370" s="353"/>
      <c r="W1370" s="353"/>
      <c r="X1370" s="353"/>
      <c r="Y1370" s="353"/>
      <c r="Z1370" s="353"/>
    </row>
    <row r="1371" spans="1:26" x14ac:dyDescent="0.35">
      <c r="A1371" s="373"/>
      <c r="B1371" s="354"/>
      <c r="C1371" s="353"/>
      <c r="D1371" s="353"/>
      <c r="E1371" s="355"/>
      <c r="F1371" s="385"/>
      <c r="G1371" s="353"/>
      <c r="H1371" s="353"/>
      <c r="I1371" s="353"/>
      <c r="J1371" s="353"/>
      <c r="K1371" s="353"/>
      <c r="L1371" s="353"/>
      <c r="M1371" s="353"/>
      <c r="N1371" s="353"/>
      <c r="O1371" s="353"/>
      <c r="P1371" s="353"/>
      <c r="Q1371" s="353"/>
      <c r="R1371" s="353"/>
      <c r="S1371" s="353"/>
      <c r="T1371" s="353"/>
      <c r="U1371" s="353"/>
      <c r="V1371" s="353"/>
      <c r="W1371" s="353"/>
      <c r="X1371" s="353"/>
      <c r="Y1371" s="353"/>
      <c r="Z1371" s="353"/>
    </row>
    <row r="1372" spans="1:26" x14ac:dyDescent="0.35">
      <c r="A1372" s="373"/>
      <c r="B1372" s="354"/>
      <c r="C1372" s="353"/>
      <c r="D1372" s="353"/>
      <c r="E1372" s="355"/>
      <c r="F1372" s="385"/>
      <c r="G1372" s="353"/>
      <c r="H1372" s="353"/>
      <c r="I1372" s="353"/>
      <c r="J1372" s="353"/>
      <c r="K1372" s="353"/>
      <c r="L1372" s="353"/>
      <c r="M1372" s="353"/>
      <c r="N1372" s="353"/>
      <c r="O1372" s="353"/>
      <c r="P1372" s="353"/>
      <c r="Q1372" s="353"/>
      <c r="R1372" s="353"/>
      <c r="S1372" s="353"/>
      <c r="T1372" s="353"/>
      <c r="U1372" s="353"/>
      <c r="V1372" s="353"/>
      <c r="W1372" s="353"/>
      <c r="X1372" s="353"/>
      <c r="Y1372" s="353"/>
      <c r="Z1372" s="353"/>
    </row>
    <row r="1373" spans="1:26" x14ac:dyDescent="0.35">
      <c r="A1373" s="373"/>
      <c r="B1373" s="354"/>
      <c r="C1373" s="353"/>
      <c r="D1373" s="353"/>
      <c r="E1373" s="355"/>
      <c r="F1373" s="385"/>
      <c r="G1373" s="353"/>
      <c r="H1373" s="353"/>
      <c r="I1373" s="353"/>
      <c r="J1373" s="353"/>
      <c r="K1373" s="353"/>
      <c r="L1373" s="353"/>
      <c r="M1373" s="353"/>
      <c r="N1373" s="353"/>
      <c r="O1373" s="353"/>
      <c r="P1373" s="353"/>
      <c r="Q1373" s="353"/>
      <c r="R1373" s="353"/>
      <c r="S1373" s="353"/>
      <c r="T1373" s="353"/>
      <c r="U1373" s="353"/>
      <c r="V1373" s="353"/>
      <c r="W1373" s="353"/>
      <c r="X1373" s="353"/>
      <c r="Y1373" s="353"/>
      <c r="Z1373" s="353"/>
    </row>
    <row r="1374" spans="1:26" x14ac:dyDescent="0.35">
      <c r="A1374" s="373"/>
      <c r="B1374" s="354"/>
      <c r="C1374" s="353"/>
      <c r="D1374" s="353"/>
      <c r="E1374" s="355"/>
      <c r="F1374" s="385"/>
      <c r="G1374" s="353"/>
      <c r="H1374" s="353"/>
      <c r="I1374" s="353"/>
      <c r="J1374" s="353"/>
      <c r="K1374" s="353"/>
      <c r="L1374" s="353"/>
      <c r="M1374" s="353"/>
      <c r="N1374" s="353"/>
      <c r="O1374" s="353"/>
      <c r="P1374" s="353"/>
      <c r="Q1374" s="353"/>
      <c r="R1374" s="353"/>
      <c r="S1374" s="353"/>
      <c r="T1374" s="353"/>
      <c r="U1374" s="353"/>
      <c r="V1374" s="353"/>
      <c r="W1374" s="353"/>
      <c r="X1374" s="353"/>
      <c r="Y1374" s="353"/>
      <c r="Z1374" s="353"/>
    </row>
    <row r="1375" spans="1:26" x14ac:dyDescent="0.35">
      <c r="A1375" s="373"/>
      <c r="B1375" s="354"/>
      <c r="C1375" s="353"/>
      <c r="D1375" s="353"/>
      <c r="E1375" s="355"/>
      <c r="F1375" s="385"/>
      <c r="G1375" s="353"/>
      <c r="H1375" s="353"/>
      <c r="I1375" s="353"/>
      <c r="J1375" s="353"/>
      <c r="K1375" s="353"/>
      <c r="L1375" s="353"/>
      <c r="M1375" s="353"/>
      <c r="N1375" s="353"/>
      <c r="O1375" s="353"/>
      <c r="P1375" s="353"/>
      <c r="Q1375" s="353"/>
      <c r="R1375" s="353"/>
      <c r="S1375" s="353"/>
      <c r="T1375" s="353"/>
      <c r="U1375" s="353"/>
      <c r="V1375" s="353"/>
      <c r="W1375" s="353"/>
      <c r="X1375" s="353"/>
      <c r="Y1375" s="353"/>
      <c r="Z1375" s="353"/>
    </row>
    <row r="1376" spans="1:26" x14ac:dyDescent="0.35">
      <c r="A1376" s="373"/>
      <c r="B1376" s="354"/>
      <c r="C1376" s="353"/>
      <c r="D1376" s="353"/>
      <c r="E1376" s="355"/>
      <c r="F1376" s="385"/>
      <c r="G1376" s="353"/>
      <c r="H1376" s="353"/>
      <c r="I1376" s="353"/>
      <c r="J1376" s="353"/>
      <c r="K1376" s="353"/>
      <c r="L1376" s="353"/>
      <c r="M1376" s="353"/>
      <c r="N1376" s="353"/>
      <c r="O1376" s="353"/>
      <c r="P1376" s="353"/>
      <c r="Q1376" s="353"/>
      <c r="R1376" s="353"/>
      <c r="S1376" s="353"/>
      <c r="T1376" s="353"/>
      <c r="U1376" s="353"/>
      <c r="V1376" s="353"/>
      <c r="W1376" s="353"/>
      <c r="X1376" s="353"/>
      <c r="Y1376" s="353"/>
      <c r="Z1376" s="353"/>
    </row>
    <row r="1377" spans="1:26" x14ac:dyDescent="0.35">
      <c r="A1377" s="373"/>
      <c r="B1377" s="354"/>
      <c r="C1377" s="353"/>
      <c r="D1377" s="353"/>
      <c r="E1377" s="355"/>
      <c r="F1377" s="385"/>
      <c r="G1377" s="353"/>
      <c r="H1377" s="353"/>
      <c r="I1377" s="353"/>
      <c r="J1377" s="353"/>
      <c r="K1377" s="353"/>
      <c r="L1377" s="353"/>
      <c r="M1377" s="353"/>
      <c r="N1377" s="353"/>
      <c r="O1377" s="353"/>
      <c r="P1377" s="353"/>
      <c r="Q1377" s="353"/>
      <c r="R1377" s="353"/>
      <c r="S1377" s="353"/>
      <c r="T1377" s="353"/>
      <c r="U1377" s="353"/>
      <c r="V1377" s="353"/>
      <c r="W1377" s="353"/>
      <c r="X1377" s="353"/>
      <c r="Y1377" s="353"/>
      <c r="Z1377" s="353"/>
    </row>
    <row r="1378" spans="1:26" x14ac:dyDescent="0.35">
      <c r="A1378" s="373"/>
      <c r="B1378" s="354"/>
      <c r="C1378" s="353"/>
      <c r="D1378" s="353"/>
      <c r="E1378" s="355"/>
      <c r="F1378" s="385"/>
      <c r="G1378" s="353"/>
      <c r="H1378" s="353"/>
      <c r="I1378" s="353"/>
      <c r="J1378" s="353"/>
      <c r="K1378" s="353"/>
      <c r="L1378" s="353"/>
      <c r="M1378" s="353"/>
      <c r="N1378" s="353"/>
      <c r="O1378" s="353"/>
      <c r="P1378" s="353"/>
      <c r="Q1378" s="353"/>
      <c r="R1378" s="353"/>
      <c r="S1378" s="353"/>
      <c r="T1378" s="353"/>
      <c r="U1378" s="353"/>
      <c r="V1378" s="353"/>
      <c r="W1378" s="353"/>
      <c r="X1378" s="353"/>
      <c r="Y1378" s="353"/>
      <c r="Z1378" s="353"/>
    </row>
    <row r="1379" spans="1:26" x14ac:dyDescent="0.35">
      <c r="A1379" s="373"/>
      <c r="B1379" s="354"/>
      <c r="C1379" s="353"/>
      <c r="D1379" s="353"/>
      <c r="E1379" s="355"/>
      <c r="F1379" s="385"/>
      <c r="G1379" s="353"/>
      <c r="H1379" s="353"/>
      <c r="I1379" s="353"/>
      <c r="J1379" s="353"/>
      <c r="K1379" s="353"/>
      <c r="L1379" s="353"/>
      <c r="M1379" s="353"/>
      <c r="N1379" s="353"/>
      <c r="O1379" s="353"/>
      <c r="P1379" s="353"/>
      <c r="Q1379" s="353"/>
      <c r="R1379" s="353"/>
      <c r="S1379" s="353"/>
      <c r="T1379" s="353"/>
      <c r="U1379" s="353"/>
      <c r="V1379" s="353"/>
      <c r="W1379" s="353"/>
      <c r="X1379" s="353"/>
      <c r="Y1379" s="353"/>
      <c r="Z1379" s="353"/>
    </row>
    <row r="1380" spans="1:26" x14ac:dyDescent="0.35">
      <c r="A1380" s="373"/>
      <c r="B1380" s="354"/>
      <c r="C1380" s="353"/>
      <c r="D1380" s="353"/>
      <c r="E1380" s="355"/>
      <c r="F1380" s="385"/>
      <c r="G1380" s="353"/>
      <c r="H1380" s="353"/>
      <c r="I1380" s="353"/>
      <c r="J1380" s="353"/>
      <c r="K1380" s="353"/>
      <c r="L1380" s="353"/>
      <c r="M1380" s="353"/>
      <c r="N1380" s="353"/>
      <c r="O1380" s="353"/>
      <c r="P1380" s="353"/>
      <c r="Q1380" s="353"/>
      <c r="R1380" s="353"/>
      <c r="S1380" s="353"/>
      <c r="T1380" s="353"/>
      <c r="U1380" s="353"/>
      <c r="V1380" s="353"/>
      <c r="W1380" s="353"/>
      <c r="X1380" s="353"/>
      <c r="Y1380" s="353"/>
      <c r="Z1380" s="353"/>
    </row>
    <row r="1381" spans="1:26" x14ac:dyDescent="0.35">
      <c r="A1381" s="373"/>
      <c r="B1381" s="354"/>
      <c r="C1381" s="353"/>
      <c r="D1381" s="353"/>
      <c r="E1381" s="355"/>
      <c r="F1381" s="385"/>
      <c r="G1381" s="353"/>
      <c r="H1381" s="353"/>
      <c r="I1381" s="353"/>
      <c r="J1381" s="353"/>
      <c r="K1381" s="353"/>
      <c r="L1381" s="353"/>
      <c r="M1381" s="353"/>
      <c r="N1381" s="353"/>
      <c r="O1381" s="353"/>
      <c r="P1381" s="353"/>
      <c r="Q1381" s="353"/>
      <c r="R1381" s="353"/>
      <c r="S1381" s="353"/>
      <c r="T1381" s="353"/>
      <c r="U1381" s="353"/>
      <c r="V1381" s="353"/>
      <c r="W1381" s="353"/>
      <c r="X1381" s="353"/>
      <c r="Y1381" s="353"/>
      <c r="Z1381" s="353"/>
    </row>
    <row r="1382" spans="1:26" x14ac:dyDescent="0.35">
      <c r="A1382" s="373"/>
      <c r="B1382" s="354"/>
      <c r="C1382" s="353"/>
      <c r="D1382" s="353"/>
      <c r="E1382" s="355"/>
      <c r="F1382" s="385"/>
      <c r="G1382" s="353"/>
      <c r="H1382" s="353"/>
      <c r="I1382" s="353"/>
      <c r="J1382" s="353"/>
      <c r="K1382" s="353"/>
      <c r="L1382" s="353"/>
      <c r="M1382" s="353"/>
      <c r="N1382" s="353"/>
      <c r="O1382" s="353"/>
      <c r="P1382" s="353"/>
      <c r="Q1382" s="353"/>
      <c r="R1382" s="353"/>
      <c r="S1382" s="353"/>
      <c r="T1382" s="353"/>
      <c r="U1382" s="353"/>
      <c r="V1382" s="353"/>
      <c r="W1382" s="353"/>
      <c r="X1382" s="353"/>
      <c r="Y1382" s="353"/>
      <c r="Z1382" s="353"/>
    </row>
    <row r="1383" spans="1:26" x14ac:dyDescent="0.35">
      <c r="A1383" s="373"/>
      <c r="B1383" s="354"/>
      <c r="C1383" s="353"/>
      <c r="D1383" s="353"/>
      <c r="E1383" s="355"/>
      <c r="F1383" s="385"/>
      <c r="G1383" s="353"/>
      <c r="H1383" s="353"/>
      <c r="I1383" s="353"/>
      <c r="J1383" s="353"/>
      <c r="K1383" s="353"/>
      <c r="L1383" s="353"/>
      <c r="M1383" s="353"/>
      <c r="N1383" s="353"/>
      <c r="O1383" s="353"/>
      <c r="P1383" s="353"/>
      <c r="Q1383" s="353"/>
      <c r="R1383" s="353"/>
      <c r="S1383" s="353"/>
      <c r="T1383" s="353"/>
      <c r="U1383" s="353"/>
      <c r="V1383" s="353"/>
      <c r="W1383" s="353"/>
      <c r="X1383" s="353"/>
      <c r="Y1383" s="353"/>
      <c r="Z1383" s="353"/>
    </row>
    <row r="1384" spans="1:26" x14ac:dyDescent="0.35">
      <c r="A1384" s="373"/>
      <c r="B1384" s="354"/>
      <c r="C1384" s="353"/>
      <c r="D1384" s="353"/>
      <c r="E1384" s="355"/>
      <c r="F1384" s="385"/>
      <c r="G1384" s="353"/>
      <c r="H1384" s="353"/>
      <c r="I1384" s="353"/>
      <c r="J1384" s="353"/>
      <c r="K1384" s="353"/>
      <c r="L1384" s="353"/>
      <c r="M1384" s="353"/>
      <c r="N1384" s="353"/>
      <c r="O1384" s="353"/>
      <c r="P1384" s="353"/>
      <c r="Q1384" s="353"/>
      <c r="R1384" s="353"/>
      <c r="S1384" s="353"/>
      <c r="T1384" s="353"/>
      <c r="U1384" s="353"/>
      <c r="V1384" s="353"/>
      <c r="W1384" s="353"/>
      <c r="X1384" s="353"/>
      <c r="Y1384" s="353"/>
      <c r="Z1384" s="353"/>
    </row>
    <row r="1385" spans="1:26" x14ac:dyDescent="0.35">
      <c r="A1385" s="373"/>
      <c r="B1385" s="354"/>
      <c r="C1385" s="353"/>
      <c r="D1385" s="353"/>
      <c r="E1385" s="355"/>
      <c r="F1385" s="385"/>
      <c r="G1385" s="353"/>
      <c r="H1385" s="353"/>
      <c r="I1385" s="353"/>
      <c r="J1385" s="353"/>
      <c r="K1385" s="353"/>
      <c r="L1385" s="353"/>
      <c r="M1385" s="353"/>
      <c r="N1385" s="353"/>
      <c r="O1385" s="353"/>
      <c r="P1385" s="353"/>
      <c r="Q1385" s="353"/>
      <c r="R1385" s="353"/>
      <c r="S1385" s="353"/>
      <c r="T1385" s="353"/>
      <c r="U1385" s="353"/>
      <c r="V1385" s="353"/>
      <c r="W1385" s="353"/>
      <c r="X1385" s="353"/>
      <c r="Y1385" s="353"/>
      <c r="Z1385" s="353"/>
    </row>
    <row r="1386" spans="1:26" x14ac:dyDescent="0.35">
      <c r="A1386" s="373"/>
      <c r="B1386" s="354"/>
      <c r="C1386" s="353"/>
      <c r="D1386" s="353"/>
      <c r="E1386" s="355"/>
      <c r="F1386" s="385"/>
      <c r="G1386" s="353"/>
      <c r="H1386" s="353"/>
      <c r="I1386" s="353"/>
      <c r="J1386" s="353"/>
      <c r="K1386" s="353"/>
      <c r="L1386" s="353"/>
      <c r="M1386" s="353"/>
      <c r="N1386" s="353"/>
      <c r="O1386" s="353"/>
      <c r="P1386" s="353"/>
      <c r="Q1386" s="353"/>
      <c r="R1386" s="353"/>
      <c r="S1386" s="353"/>
      <c r="T1386" s="353"/>
      <c r="U1386" s="353"/>
      <c r="V1386" s="353"/>
      <c r="W1386" s="353"/>
      <c r="X1386" s="353"/>
      <c r="Y1386" s="353"/>
      <c r="Z1386" s="353"/>
    </row>
    <row r="1387" spans="1:26" x14ac:dyDescent="0.35">
      <c r="A1387" s="373"/>
      <c r="B1387" s="354"/>
      <c r="C1387" s="353"/>
      <c r="D1387" s="353"/>
      <c r="E1387" s="355"/>
      <c r="F1387" s="385"/>
      <c r="G1387" s="353"/>
      <c r="H1387" s="353"/>
      <c r="I1387" s="353"/>
      <c r="J1387" s="353"/>
      <c r="K1387" s="353"/>
      <c r="L1387" s="353"/>
      <c r="M1387" s="353"/>
      <c r="N1387" s="353"/>
      <c r="O1387" s="353"/>
      <c r="P1387" s="353"/>
      <c r="Q1387" s="353"/>
      <c r="R1387" s="353"/>
      <c r="S1387" s="353"/>
      <c r="T1387" s="353"/>
      <c r="U1387" s="353"/>
      <c r="V1387" s="353"/>
      <c r="W1387" s="353"/>
      <c r="X1387" s="353"/>
      <c r="Y1387" s="353"/>
      <c r="Z1387" s="353"/>
    </row>
    <row r="1388" spans="1:26" x14ac:dyDescent="0.35">
      <c r="A1388" s="373"/>
      <c r="B1388" s="354"/>
      <c r="C1388" s="353"/>
      <c r="D1388" s="353"/>
      <c r="E1388" s="355"/>
      <c r="F1388" s="385"/>
      <c r="G1388" s="353"/>
      <c r="H1388" s="353"/>
      <c r="I1388" s="353"/>
      <c r="J1388" s="353"/>
      <c r="K1388" s="353"/>
      <c r="L1388" s="353"/>
      <c r="M1388" s="353"/>
      <c r="N1388" s="353"/>
      <c r="O1388" s="353"/>
      <c r="P1388" s="353"/>
      <c r="Q1388" s="353"/>
      <c r="R1388" s="353"/>
      <c r="S1388" s="353"/>
      <c r="T1388" s="353"/>
      <c r="U1388" s="353"/>
      <c r="V1388" s="353"/>
      <c r="W1388" s="353"/>
      <c r="X1388" s="353"/>
      <c r="Y1388" s="353"/>
      <c r="Z1388" s="353"/>
    </row>
    <row r="1389" spans="1:26" x14ac:dyDescent="0.35">
      <c r="A1389" s="373"/>
      <c r="B1389" s="354"/>
      <c r="C1389" s="353"/>
      <c r="D1389" s="353"/>
      <c r="E1389" s="355"/>
      <c r="F1389" s="385"/>
      <c r="G1389" s="353"/>
      <c r="H1389" s="353"/>
      <c r="I1389" s="353"/>
      <c r="J1389" s="353"/>
      <c r="K1389" s="353"/>
      <c r="L1389" s="353"/>
      <c r="M1389" s="353"/>
      <c r="N1389" s="353"/>
      <c r="O1389" s="353"/>
      <c r="P1389" s="353"/>
      <c r="Q1389" s="353"/>
      <c r="R1389" s="353"/>
      <c r="S1389" s="353"/>
      <c r="T1389" s="353"/>
      <c r="U1389" s="353"/>
      <c r="V1389" s="353"/>
      <c r="W1389" s="353"/>
      <c r="X1389" s="353"/>
      <c r="Y1389" s="353"/>
      <c r="Z1389" s="353"/>
    </row>
    <row r="1390" spans="1:26" x14ac:dyDescent="0.35">
      <c r="A1390" s="373"/>
      <c r="B1390" s="354"/>
      <c r="C1390" s="353"/>
      <c r="D1390" s="353"/>
      <c r="E1390" s="355"/>
      <c r="F1390" s="385"/>
      <c r="G1390" s="353"/>
      <c r="H1390" s="353"/>
      <c r="I1390" s="353"/>
      <c r="J1390" s="353"/>
      <c r="K1390" s="353"/>
      <c r="L1390" s="353"/>
      <c r="M1390" s="353"/>
      <c r="N1390" s="353"/>
      <c r="O1390" s="353"/>
      <c r="P1390" s="353"/>
      <c r="Q1390" s="353"/>
      <c r="R1390" s="353"/>
      <c r="S1390" s="353"/>
      <c r="T1390" s="353"/>
      <c r="U1390" s="353"/>
      <c r="V1390" s="353"/>
      <c r="W1390" s="353"/>
      <c r="X1390" s="353"/>
      <c r="Y1390" s="353"/>
      <c r="Z1390" s="353"/>
    </row>
    <row r="1391" spans="1:26" x14ac:dyDescent="0.35">
      <c r="A1391" s="373"/>
      <c r="B1391" s="354"/>
      <c r="C1391" s="353"/>
      <c r="D1391" s="353"/>
      <c r="E1391" s="355"/>
      <c r="F1391" s="385"/>
      <c r="G1391" s="353"/>
      <c r="H1391" s="353"/>
      <c r="I1391" s="353"/>
      <c r="J1391" s="353"/>
      <c r="K1391" s="353"/>
      <c r="L1391" s="353"/>
      <c r="M1391" s="353"/>
      <c r="N1391" s="353"/>
      <c r="O1391" s="353"/>
      <c r="P1391" s="353"/>
      <c r="Q1391" s="353"/>
      <c r="R1391" s="353"/>
      <c r="S1391" s="353"/>
      <c r="T1391" s="353"/>
      <c r="U1391" s="353"/>
      <c r="V1391" s="353"/>
      <c r="W1391" s="353"/>
      <c r="X1391" s="353"/>
      <c r="Y1391" s="353"/>
      <c r="Z1391" s="353"/>
    </row>
    <row r="1392" spans="1:26" x14ac:dyDescent="0.35">
      <c r="A1392" s="373"/>
      <c r="B1392" s="354"/>
      <c r="C1392" s="353"/>
      <c r="D1392" s="353"/>
      <c r="E1392" s="355"/>
      <c r="F1392" s="385"/>
      <c r="G1392" s="353"/>
      <c r="H1392" s="353"/>
      <c r="I1392" s="353"/>
      <c r="J1392" s="353"/>
      <c r="K1392" s="353"/>
      <c r="L1392" s="353"/>
      <c r="M1392" s="353"/>
      <c r="N1392" s="353"/>
      <c r="O1392" s="353"/>
      <c r="P1392" s="353"/>
      <c r="Q1392" s="353"/>
      <c r="R1392" s="353"/>
      <c r="S1392" s="353"/>
      <c r="T1392" s="353"/>
      <c r="U1392" s="353"/>
      <c r="V1392" s="353"/>
      <c r="W1392" s="353"/>
      <c r="X1392" s="353"/>
      <c r="Y1392" s="353"/>
      <c r="Z1392" s="353"/>
    </row>
    <row r="1393" spans="1:26" x14ac:dyDescent="0.35">
      <c r="A1393" s="373"/>
      <c r="B1393" s="354"/>
      <c r="C1393" s="353"/>
      <c r="D1393" s="353"/>
      <c r="E1393" s="355"/>
      <c r="F1393" s="385"/>
      <c r="G1393" s="353"/>
      <c r="H1393" s="353"/>
      <c r="I1393" s="353"/>
      <c r="J1393" s="353"/>
      <c r="K1393" s="353"/>
      <c r="L1393" s="353"/>
      <c r="M1393" s="353"/>
      <c r="N1393" s="353"/>
      <c r="O1393" s="353"/>
      <c r="P1393" s="353"/>
      <c r="Q1393" s="353"/>
      <c r="R1393" s="353"/>
      <c r="S1393" s="353"/>
      <c r="T1393" s="353"/>
      <c r="U1393" s="353"/>
      <c r="V1393" s="353"/>
      <c r="W1393" s="353"/>
      <c r="X1393" s="353"/>
      <c r="Y1393" s="353"/>
      <c r="Z1393" s="353"/>
    </row>
    <row r="1394" spans="1:26" x14ac:dyDescent="0.35">
      <c r="A1394" s="373"/>
      <c r="B1394" s="354"/>
      <c r="C1394" s="353"/>
      <c r="D1394" s="353"/>
      <c r="E1394" s="355"/>
      <c r="F1394" s="385"/>
      <c r="G1394" s="353"/>
      <c r="H1394" s="353"/>
      <c r="I1394" s="353"/>
      <c r="J1394" s="353"/>
      <c r="K1394" s="353"/>
      <c r="L1394" s="353"/>
      <c r="M1394" s="353"/>
      <c r="N1394" s="353"/>
      <c r="O1394" s="353"/>
      <c r="P1394" s="353"/>
      <c r="Q1394" s="353"/>
      <c r="R1394" s="353"/>
      <c r="S1394" s="353"/>
      <c r="T1394" s="353"/>
      <c r="U1394" s="353"/>
      <c r="V1394" s="353"/>
      <c r="W1394" s="353"/>
      <c r="X1394" s="353"/>
      <c r="Y1394" s="353"/>
      <c r="Z1394" s="353"/>
    </row>
    <row r="1395" spans="1:26" x14ac:dyDescent="0.35">
      <c r="A1395" s="373"/>
      <c r="B1395" s="354"/>
      <c r="C1395" s="353"/>
      <c r="D1395" s="353"/>
      <c r="E1395" s="355"/>
      <c r="F1395" s="385"/>
      <c r="G1395" s="353"/>
      <c r="H1395" s="353"/>
      <c r="I1395" s="353"/>
      <c r="J1395" s="353"/>
      <c r="K1395" s="353"/>
      <c r="L1395" s="353"/>
      <c r="M1395" s="353"/>
      <c r="N1395" s="353"/>
      <c r="O1395" s="353"/>
      <c r="P1395" s="353"/>
      <c r="Q1395" s="353"/>
      <c r="R1395" s="353"/>
      <c r="S1395" s="353"/>
      <c r="T1395" s="353"/>
      <c r="U1395" s="353"/>
      <c r="V1395" s="353"/>
      <c r="W1395" s="353"/>
      <c r="X1395" s="353"/>
      <c r="Y1395" s="353"/>
      <c r="Z1395" s="353"/>
    </row>
    <row r="1396" spans="1:26" x14ac:dyDescent="0.35">
      <c r="A1396" s="373"/>
      <c r="B1396" s="354"/>
      <c r="C1396" s="353"/>
      <c r="D1396" s="353"/>
      <c r="E1396" s="355"/>
      <c r="F1396" s="385"/>
      <c r="G1396" s="353"/>
      <c r="H1396" s="353"/>
      <c r="I1396" s="353"/>
      <c r="J1396" s="353"/>
      <c r="K1396" s="353"/>
      <c r="L1396" s="353"/>
      <c r="M1396" s="353"/>
      <c r="N1396" s="353"/>
      <c r="O1396" s="353"/>
      <c r="P1396" s="353"/>
      <c r="Q1396" s="353"/>
      <c r="R1396" s="353"/>
      <c r="S1396" s="353"/>
      <c r="T1396" s="353"/>
      <c r="U1396" s="353"/>
      <c r="V1396" s="353"/>
      <c r="W1396" s="353"/>
      <c r="X1396" s="353"/>
      <c r="Y1396" s="353"/>
      <c r="Z1396" s="353"/>
    </row>
    <row r="1397" spans="1:26" x14ac:dyDescent="0.35">
      <c r="A1397" s="373"/>
      <c r="B1397" s="354"/>
      <c r="C1397" s="353"/>
      <c r="D1397" s="353"/>
      <c r="E1397" s="355"/>
      <c r="F1397" s="385"/>
      <c r="G1397" s="353"/>
      <c r="H1397" s="353"/>
      <c r="I1397" s="353"/>
      <c r="J1397" s="353"/>
      <c r="K1397" s="353"/>
      <c r="L1397" s="353"/>
      <c r="M1397" s="353"/>
      <c r="N1397" s="353"/>
      <c r="O1397" s="353"/>
      <c r="P1397" s="353"/>
      <c r="Q1397" s="353"/>
      <c r="R1397" s="353"/>
      <c r="S1397" s="353"/>
      <c r="T1397" s="353"/>
      <c r="U1397" s="353"/>
      <c r="V1397" s="353"/>
      <c r="W1397" s="353"/>
      <c r="X1397" s="353"/>
      <c r="Y1397" s="353"/>
      <c r="Z1397" s="353"/>
    </row>
    <row r="1398" spans="1:26" x14ac:dyDescent="0.35">
      <c r="A1398" s="373"/>
      <c r="B1398" s="354"/>
      <c r="C1398" s="353"/>
      <c r="D1398" s="353"/>
      <c r="E1398" s="355"/>
      <c r="F1398" s="385"/>
      <c r="G1398" s="353"/>
      <c r="H1398" s="353"/>
      <c r="I1398" s="353"/>
      <c r="J1398" s="353"/>
      <c r="K1398" s="353"/>
      <c r="L1398" s="353"/>
      <c r="M1398" s="353"/>
      <c r="N1398" s="353"/>
      <c r="O1398" s="353"/>
      <c r="P1398" s="353"/>
      <c r="Q1398" s="353"/>
      <c r="R1398" s="353"/>
      <c r="S1398" s="353"/>
      <c r="T1398" s="353"/>
      <c r="U1398" s="353"/>
      <c r="V1398" s="353"/>
      <c r="W1398" s="353"/>
      <c r="X1398" s="353"/>
      <c r="Y1398" s="353"/>
      <c r="Z1398" s="353"/>
    </row>
    <row r="1399" spans="1:26" x14ac:dyDescent="0.35">
      <c r="A1399" s="373"/>
      <c r="B1399" s="354"/>
      <c r="C1399" s="353"/>
      <c r="D1399" s="353"/>
      <c r="E1399" s="355"/>
      <c r="F1399" s="385"/>
      <c r="G1399" s="353"/>
      <c r="H1399" s="353"/>
      <c r="I1399" s="353"/>
      <c r="J1399" s="353"/>
      <c r="K1399" s="353"/>
      <c r="L1399" s="353"/>
      <c r="M1399" s="353"/>
      <c r="N1399" s="353"/>
      <c r="O1399" s="353"/>
      <c r="P1399" s="353"/>
      <c r="Q1399" s="353"/>
      <c r="R1399" s="353"/>
      <c r="S1399" s="353"/>
      <c r="T1399" s="353"/>
      <c r="U1399" s="353"/>
      <c r="V1399" s="353"/>
      <c r="W1399" s="353"/>
      <c r="X1399" s="353"/>
      <c r="Y1399" s="353"/>
      <c r="Z1399" s="353"/>
    </row>
    <row r="1400" spans="1:26" x14ac:dyDescent="0.35">
      <c r="A1400" s="373"/>
      <c r="B1400" s="354"/>
      <c r="C1400" s="353"/>
      <c r="D1400" s="353"/>
      <c r="E1400" s="355"/>
      <c r="F1400" s="385"/>
      <c r="G1400" s="353"/>
      <c r="H1400" s="353"/>
      <c r="I1400" s="353"/>
      <c r="J1400" s="353"/>
      <c r="K1400" s="353"/>
      <c r="L1400" s="353"/>
      <c r="M1400" s="353"/>
      <c r="N1400" s="353"/>
      <c r="O1400" s="353"/>
      <c r="P1400" s="353"/>
      <c r="Q1400" s="353"/>
      <c r="R1400" s="353"/>
      <c r="S1400" s="353"/>
      <c r="T1400" s="353"/>
      <c r="U1400" s="353"/>
      <c r="V1400" s="353"/>
      <c r="W1400" s="353"/>
      <c r="X1400" s="353"/>
      <c r="Y1400" s="353"/>
      <c r="Z1400" s="353"/>
    </row>
    <row r="1401" spans="1:26" x14ac:dyDescent="0.35">
      <c r="A1401" s="373"/>
      <c r="B1401" s="354"/>
      <c r="C1401" s="353"/>
      <c r="D1401" s="353"/>
      <c r="E1401" s="355"/>
      <c r="F1401" s="385"/>
      <c r="G1401" s="353"/>
      <c r="H1401" s="353"/>
      <c r="I1401" s="353"/>
      <c r="J1401" s="353"/>
      <c r="K1401" s="353"/>
      <c r="L1401" s="353"/>
      <c r="M1401" s="353"/>
      <c r="N1401" s="353"/>
      <c r="O1401" s="353"/>
      <c r="P1401" s="353"/>
      <c r="Q1401" s="353"/>
      <c r="R1401" s="353"/>
      <c r="S1401" s="353"/>
      <c r="T1401" s="353"/>
      <c r="U1401" s="353"/>
      <c r="V1401" s="353"/>
      <c r="W1401" s="353"/>
      <c r="X1401" s="353"/>
      <c r="Y1401" s="353"/>
      <c r="Z1401" s="353"/>
    </row>
    <row r="1402" spans="1:26" x14ac:dyDescent="0.35">
      <c r="A1402" s="373"/>
      <c r="B1402" s="354"/>
      <c r="C1402" s="353"/>
      <c r="D1402" s="353"/>
      <c r="E1402" s="355"/>
      <c r="F1402" s="385"/>
      <c r="G1402" s="353"/>
      <c r="H1402" s="353"/>
      <c r="I1402" s="353"/>
      <c r="J1402" s="353"/>
      <c r="K1402" s="353"/>
      <c r="L1402" s="353"/>
      <c r="M1402" s="353"/>
      <c r="N1402" s="353"/>
      <c r="O1402" s="353"/>
      <c r="P1402" s="353"/>
      <c r="Q1402" s="353"/>
      <c r="R1402" s="353"/>
      <c r="S1402" s="353"/>
      <c r="T1402" s="353"/>
      <c r="U1402" s="353"/>
      <c r="V1402" s="353"/>
      <c r="W1402" s="353"/>
      <c r="X1402" s="353"/>
      <c r="Y1402" s="353"/>
      <c r="Z1402" s="353"/>
    </row>
    <row r="1403" spans="1:26" x14ac:dyDescent="0.35">
      <c r="A1403" s="373"/>
      <c r="B1403" s="354"/>
      <c r="C1403" s="353"/>
      <c r="D1403" s="353"/>
      <c r="E1403" s="355"/>
      <c r="F1403" s="385"/>
      <c r="G1403" s="353"/>
      <c r="H1403" s="353"/>
      <c r="I1403" s="353"/>
      <c r="J1403" s="353"/>
      <c r="K1403" s="353"/>
      <c r="L1403" s="353"/>
      <c r="M1403" s="353"/>
      <c r="N1403" s="353"/>
      <c r="O1403" s="353"/>
      <c r="P1403" s="353"/>
      <c r="Q1403" s="353"/>
      <c r="R1403" s="353"/>
      <c r="S1403" s="353"/>
      <c r="T1403" s="353"/>
      <c r="U1403" s="353"/>
      <c r="V1403" s="353"/>
      <c r="W1403" s="353"/>
      <c r="X1403" s="353"/>
      <c r="Y1403" s="353"/>
      <c r="Z1403" s="353"/>
    </row>
    <row r="1404" spans="1:26" x14ac:dyDescent="0.35">
      <c r="A1404" s="373"/>
      <c r="B1404" s="354"/>
      <c r="C1404" s="353"/>
      <c r="D1404" s="353"/>
      <c r="E1404" s="355"/>
      <c r="F1404" s="385"/>
      <c r="G1404" s="353"/>
      <c r="H1404" s="353"/>
      <c r="I1404" s="353"/>
      <c r="J1404" s="353"/>
      <c r="K1404" s="353"/>
      <c r="L1404" s="353"/>
      <c r="M1404" s="353"/>
      <c r="N1404" s="353"/>
      <c r="O1404" s="353"/>
      <c r="P1404" s="353"/>
      <c r="Q1404" s="353"/>
      <c r="R1404" s="353"/>
      <c r="S1404" s="353"/>
      <c r="T1404" s="353"/>
      <c r="U1404" s="353"/>
      <c r="V1404" s="353"/>
      <c r="W1404" s="353"/>
      <c r="X1404" s="353"/>
      <c r="Y1404" s="353"/>
      <c r="Z1404" s="353"/>
    </row>
    <row r="1405" spans="1:26" x14ac:dyDescent="0.35">
      <c r="A1405" s="373"/>
      <c r="B1405" s="354"/>
      <c r="C1405" s="353"/>
      <c r="D1405" s="353"/>
      <c r="E1405" s="355"/>
      <c r="F1405" s="385"/>
      <c r="G1405" s="353"/>
      <c r="H1405" s="353"/>
      <c r="I1405" s="353"/>
      <c r="J1405" s="353"/>
      <c r="K1405" s="353"/>
      <c r="L1405" s="353"/>
      <c r="M1405" s="353"/>
      <c r="N1405" s="353"/>
      <c r="O1405" s="353"/>
      <c r="P1405" s="353"/>
      <c r="Q1405" s="353"/>
      <c r="R1405" s="353"/>
      <c r="S1405" s="353"/>
      <c r="T1405" s="353"/>
      <c r="U1405" s="353"/>
      <c r="V1405" s="353"/>
      <c r="W1405" s="353"/>
      <c r="X1405" s="353"/>
      <c r="Y1405" s="353"/>
      <c r="Z1405" s="353"/>
    </row>
    <row r="1406" spans="1:26" x14ac:dyDescent="0.35">
      <c r="A1406" s="373"/>
      <c r="B1406" s="354"/>
      <c r="C1406" s="353"/>
      <c r="D1406" s="353"/>
      <c r="E1406" s="355"/>
      <c r="F1406" s="385"/>
      <c r="G1406" s="353"/>
      <c r="H1406" s="353"/>
      <c r="I1406" s="353"/>
      <c r="J1406" s="353"/>
      <c r="K1406" s="353"/>
      <c r="L1406" s="353"/>
      <c r="M1406" s="353"/>
      <c r="N1406" s="353"/>
      <c r="O1406" s="353"/>
      <c r="P1406" s="353"/>
      <c r="Q1406" s="353"/>
      <c r="R1406" s="353"/>
      <c r="S1406" s="353"/>
      <c r="T1406" s="353"/>
      <c r="U1406" s="353"/>
      <c r="V1406" s="353"/>
      <c r="W1406" s="353"/>
      <c r="X1406" s="353"/>
      <c r="Y1406" s="353"/>
      <c r="Z1406" s="353"/>
    </row>
    <row r="1407" spans="1:26" x14ac:dyDescent="0.35">
      <c r="A1407" s="373"/>
      <c r="B1407" s="354"/>
      <c r="C1407" s="353"/>
      <c r="D1407" s="353"/>
      <c r="E1407" s="355"/>
      <c r="F1407" s="385"/>
      <c r="G1407" s="353"/>
      <c r="H1407" s="353"/>
      <c r="I1407" s="353"/>
      <c r="J1407" s="353"/>
      <c r="K1407" s="353"/>
      <c r="L1407" s="353"/>
      <c r="M1407" s="353"/>
      <c r="N1407" s="353"/>
      <c r="O1407" s="353"/>
      <c r="P1407" s="353"/>
      <c r="Q1407" s="353"/>
      <c r="R1407" s="353"/>
      <c r="S1407" s="353"/>
      <c r="T1407" s="353"/>
      <c r="U1407" s="353"/>
      <c r="V1407" s="353"/>
      <c r="W1407" s="353"/>
      <c r="X1407" s="353"/>
      <c r="Y1407" s="353"/>
      <c r="Z1407" s="353"/>
    </row>
    <row r="1408" spans="1:26" x14ac:dyDescent="0.35">
      <c r="A1408" s="373"/>
      <c r="B1408" s="354"/>
      <c r="C1408" s="353"/>
      <c r="D1408" s="353"/>
      <c r="E1408" s="355"/>
      <c r="F1408" s="385"/>
      <c r="G1408" s="353"/>
      <c r="H1408" s="353"/>
      <c r="I1408" s="353"/>
      <c r="J1408" s="353"/>
      <c r="K1408" s="353"/>
      <c r="L1408" s="353"/>
      <c r="M1408" s="353"/>
      <c r="N1408" s="353"/>
      <c r="O1408" s="353"/>
      <c r="P1408" s="353"/>
      <c r="Q1408" s="353"/>
      <c r="R1408" s="353"/>
      <c r="S1408" s="353"/>
      <c r="T1408" s="353"/>
      <c r="U1408" s="353"/>
      <c r="V1408" s="353"/>
      <c r="W1408" s="353"/>
      <c r="X1408" s="353"/>
      <c r="Y1408" s="353"/>
      <c r="Z1408" s="353"/>
    </row>
    <row r="1409" spans="1:26" x14ac:dyDescent="0.35">
      <c r="A1409" s="373"/>
      <c r="B1409" s="354"/>
      <c r="C1409" s="353"/>
      <c r="D1409" s="353"/>
      <c r="E1409" s="355"/>
      <c r="F1409" s="385"/>
      <c r="G1409" s="353"/>
      <c r="H1409" s="353"/>
      <c r="I1409" s="353"/>
      <c r="J1409" s="353"/>
      <c r="K1409" s="353"/>
      <c r="L1409" s="353"/>
      <c r="M1409" s="353"/>
      <c r="N1409" s="353"/>
      <c r="O1409" s="353"/>
      <c r="P1409" s="353"/>
      <c r="Q1409" s="353"/>
      <c r="R1409" s="353"/>
      <c r="S1409" s="353"/>
      <c r="T1409" s="353"/>
      <c r="U1409" s="353"/>
      <c r="V1409" s="353"/>
      <c r="W1409" s="353"/>
      <c r="X1409" s="353"/>
      <c r="Y1409" s="353"/>
      <c r="Z1409" s="353"/>
    </row>
    <row r="1410" spans="1:26" x14ac:dyDescent="0.35">
      <c r="A1410" s="373"/>
      <c r="B1410" s="354"/>
      <c r="C1410" s="353"/>
      <c r="D1410" s="353"/>
      <c r="E1410" s="355"/>
      <c r="F1410" s="385"/>
      <c r="G1410" s="353"/>
      <c r="H1410" s="353"/>
      <c r="I1410" s="353"/>
      <c r="J1410" s="353"/>
      <c r="K1410" s="353"/>
      <c r="L1410" s="353"/>
      <c r="M1410" s="353"/>
      <c r="N1410" s="353"/>
      <c r="O1410" s="353"/>
      <c r="P1410" s="353"/>
      <c r="Q1410" s="353"/>
      <c r="R1410" s="353"/>
      <c r="S1410" s="353"/>
      <c r="T1410" s="353"/>
      <c r="U1410" s="353"/>
      <c r="V1410" s="353"/>
      <c r="W1410" s="353"/>
      <c r="X1410" s="353"/>
      <c r="Y1410" s="353"/>
      <c r="Z1410" s="353"/>
    </row>
    <row r="1411" spans="1:26" x14ac:dyDescent="0.35">
      <c r="A1411" s="373"/>
      <c r="B1411" s="354"/>
      <c r="C1411" s="353"/>
      <c r="D1411" s="353"/>
      <c r="E1411" s="355"/>
      <c r="F1411" s="385"/>
      <c r="G1411" s="353"/>
      <c r="H1411" s="353"/>
      <c r="I1411" s="353"/>
      <c r="J1411" s="353"/>
      <c r="K1411" s="353"/>
      <c r="L1411" s="353"/>
      <c r="M1411" s="353"/>
      <c r="N1411" s="353"/>
      <c r="O1411" s="353"/>
      <c r="P1411" s="353"/>
      <c r="Q1411" s="353"/>
      <c r="R1411" s="353"/>
      <c r="S1411" s="353"/>
      <c r="T1411" s="353"/>
      <c r="U1411" s="353"/>
      <c r="V1411" s="353"/>
      <c r="W1411" s="353"/>
      <c r="X1411" s="353"/>
      <c r="Y1411" s="353"/>
      <c r="Z1411" s="353"/>
    </row>
    <row r="1412" spans="1:26" x14ac:dyDescent="0.35">
      <c r="A1412" s="373"/>
      <c r="B1412" s="354"/>
      <c r="C1412" s="353"/>
      <c r="D1412" s="353"/>
      <c r="E1412" s="355"/>
      <c r="F1412" s="385"/>
      <c r="G1412" s="353"/>
      <c r="H1412" s="353"/>
      <c r="I1412" s="353"/>
      <c r="J1412" s="353"/>
      <c r="K1412" s="353"/>
      <c r="L1412" s="353"/>
      <c r="M1412" s="353"/>
      <c r="N1412" s="353"/>
      <c r="O1412" s="353"/>
      <c r="P1412" s="353"/>
      <c r="Q1412" s="353"/>
      <c r="R1412" s="353"/>
      <c r="S1412" s="353"/>
      <c r="T1412" s="353"/>
      <c r="U1412" s="353"/>
      <c r="V1412" s="353"/>
      <c r="W1412" s="353"/>
      <c r="X1412" s="353"/>
      <c r="Y1412" s="353"/>
      <c r="Z1412" s="353"/>
    </row>
    <row r="1413" spans="1:26" x14ac:dyDescent="0.35">
      <c r="A1413" s="373"/>
      <c r="B1413" s="354"/>
      <c r="C1413" s="353"/>
      <c r="D1413" s="353"/>
      <c r="E1413" s="355"/>
      <c r="F1413" s="385"/>
      <c r="G1413" s="353"/>
      <c r="H1413" s="353"/>
      <c r="I1413" s="353"/>
      <c r="J1413" s="353"/>
      <c r="K1413" s="353"/>
      <c r="L1413" s="353"/>
      <c r="M1413" s="353"/>
      <c r="N1413" s="353"/>
      <c r="O1413" s="353"/>
      <c r="P1413" s="353"/>
      <c r="Q1413" s="353"/>
      <c r="R1413" s="353"/>
      <c r="S1413" s="353"/>
      <c r="T1413" s="353"/>
      <c r="U1413" s="353"/>
      <c r="V1413" s="353"/>
      <c r="W1413" s="353"/>
      <c r="X1413" s="353"/>
      <c r="Y1413" s="353"/>
      <c r="Z1413" s="353"/>
    </row>
    <row r="1414" spans="1:26" x14ac:dyDescent="0.35">
      <c r="A1414" s="373"/>
      <c r="B1414" s="354"/>
      <c r="C1414" s="353"/>
      <c r="D1414" s="353"/>
      <c r="E1414" s="355"/>
      <c r="F1414" s="385"/>
      <c r="G1414" s="353"/>
      <c r="H1414" s="353"/>
      <c r="I1414" s="353"/>
      <c r="J1414" s="353"/>
      <c r="K1414" s="353"/>
      <c r="L1414" s="353"/>
      <c r="M1414" s="353"/>
      <c r="N1414" s="353"/>
      <c r="O1414" s="353"/>
      <c r="P1414" s="353"/>
      <c r="Q1414" s="353"/>
      <c r="R1414" s="353"/>
      <c r="S1414" s="353"/>
      <c r="T1414" s="353"/>
      <c r="U1414" s="353"/>
      <c r="V1414" s="353"/>
      <c r="W1414" s="353"/>
      <c r="X1414" s="353"/>
      <c r="Y1414" s="353"/>
      <c r="Z1414" s="353"/>
    </row>
    <row r="1415" spans="1:26" x14ac:dyDescent="0.35">
      <c r="A1415" s="373"/>
      <c r="B1415" s="354"/>
      <c r="C1415" s="353"/>
      <c r="D1415" s="353"/>
      <c r="E1415" s="355"/>
      <c r="F1415" s="385"/>
      <c r="G1415" s="353"/>
      <c r="H1415" s="353"/>
      <c r="I1415" s="353"/>
      <c r="J1415" s="353"/>
      <c r="K1415" s="353"/>
      <c r="L1415" s="353"/>
      <c r="M1415" s="353"/>
      <c r="N1415" s="353"/>
      <c r="O1415" s="353"/>
      <c r="P1415" s="353"/>
      <c r="Q1415" s="353"/>
      <c r="R1415" s="353"/>
      <c r="S1415" s="353"/>
      <c r="T1415" s="353"/>
      <c r="U1415" s="353"/>
      <c r="V1415" s="353"/>
      <c r="W1415" s="353"/>
      <c r="X1415" s="353"/>
      <c r="Y1415" s="353"/>
      <c r="Z1415" s="353"/>
    </row>
    <row r="1416" spans="1:26" x14ac:dyDescent="0.35">
      <c r="A1416" s="373"/>
      <c r="B1416" s="354"/>
      <c r="C1416" s="353"/>
      <c r="D1416" s="353"/>
      <c r="E1416" s="355"/>
      <c r="F1416" s="385"/>
      <c r="G1416" s="353"/>
      <c r="H1416" s="353"/>
      <c r="I1416" s="353"/>
      <c r="J1416" s="353"/>
      <c r="K1416" s="353"/>
      <c r="L1416" s="353"/>
      <c r="M1416" s="353"/>
      <c r="N1416" s="353"/>
      <c r="O1416" s="353"/>
      <c r="P1416" s="353"/>
      <c r="Q1416" s="353"/>
      <c r="R1416" s="353"/>
      <c r="S1416" s="353"/>
      <c r="T1416" s="353"/>
      <c r="U1416" s="353"/>
      <c r="V1416" s="353"/>
      <c r="W1416" s="353"/>
      <c r="X1416" s="353"/>
      <c r="Y1416" s="353"/>
      <c r="Z1416" s="353"/>
    </row>
    <row r="1417" spans="1:26" x14ac:dyDescent="0.35">
      <c r="A1417" s="373"/>
      <c r="B1417" s="354"/>
      <c r="C1417" s="353"/>
      <c r="D1417" s="353"/>
      <c r="E1417" s="355"/>
      <c r="F1417" s="385"/>
      <c r="G1417" s="353"/>
      <c r="H1417" s="353"/>
      <c r="I1417" s="353"/>
      <c r="J1417" s="353"/>
      <c r="K1417" s="353"/>
      <c r="L1417" s="353"/>
      <c r="M1417" s="353"/>
      <c r="N1417" s="353"/>
      <c r="O1417" s="353"/>
      <c r="P1417" s="353"/>
      <c r="Q1417" s="353"/>
      <c r="R1417" s="353"/>
      <c r="S1417" s="353"/>
      <c r="T1417" s="353"/>
      <c r="U1417" s="353"/>
      <c r="V1417" s="353"/>
      <c r="W1417" s="353"/>
      <c r="X1417" s="353"/>
      <c r="Y1417" s="353"/>
      <c r="Z1417" s="353"/>
    </row>
    <row r="1418" spans="1:26" x14ac:dyDescent="0.35">
      <c r="A1418" s="373"/>
      <c r="B1418" s="354"/>
      <c r="C1418" s="353"/>
      <c r="D1418" s="353"/>
      <c r="E1418" s="355"/>
      <c r="F1418" s="385"/>
      <c r="G1418" s="353"/>
      <c r="H1418" s="353"/>
      <c r="I1418" s="353"/>
      <c r="J1418" s="353"/>
      <c r="K1418" s="353"/>
      <c r="L1418" s="353"/>
      <c r="M1418" s="353"/>
      <c r="N1418" s="353"/>
      <c r="O1418" s="353"/>
      <c r="P1418" s="353"/>
      <c r="Q1418" s="353"/>
      <c r="R1418" s="353"/>
      <c r="S1418" s="353"/>
      <c r="T1418" s="353"/>
      <c r="U1418" s="353"/>
      <c r="V1418" s="353"/>
      <c r="W1418" s="353"/>
      <c r="X1418" s="353"/>
      <c r="Y1418" s="353"/>
      <c r="Z1418" s="353"/>
    </row>
    <row r="1419" spans="1:26" x14ac:dyDescent="0.35">
      <c r="A1419" s="373"/>
      <c r="B1419" s="354"/>
      <c r="C1419" s="353"/>
      <c r="D1419" s="353"/>
      <c r="E1419" s="355"/>
      <c r="F1419" s="385"/>
      <c r="G1419" s="353"/>
      <c r="H1419" s="353"/>
      <c r="I1419" s="353"/>
      <c r="J1419" s="353"/>
      <c r="K1419" s="353"/>
      <c r="L1419" s="353"/>
      <c r="M1419" s="353"/>
      <c r="N1419" s="353"/>
      <c r="O1419" s="353"/>
      <c r="P1419" s="353"/>
      <c r="Q1419" s="353"/>
      <c r="R1419" s="353"/>
      <c r="S1419" s="353"/>
      <c r="T1419" s="353"/>
      <c r="U1419" s="353"/>
      <c r="V1419" s="353"/>
      <c r="W1419" s="353"/>
      <c r="X1419" s="353"/>
      <c r="Y1419" s="353"/>
      <c r="Z1419" s="353"/>
    </row>
    <row r="1420" spans="1:26" x14ac:dyDescent="0.35">
      <c r="A1420" s="373"/>
      <c r="B1420" s="354"/>
      <c r="C1420" s="353"/>
      <c r="D1420" s="353"/>
      <c r="E1420" s="355"/>
      <c r="F1420" s="385"/>
      <c r="G1420" s="353"/>
      <c r="H1420" s="353"/>
      <c r="I1420" s="353"/>
      <c r="J1420" s="353"/>
      <c r="K1420" s="353"/>
      <c r="L1420" s="353"/>
      <c r="M1420" s="353"/>
      <c r="N1420" s="353"/>
      <c r="O1420" s="353"/>
      <c r="P1420" s="353"/>
      <c r="Q1420" s="353"/>
      <c r="R1420" s="353"/>
      <c r="S1420" s="353"/>
      <c r="T1420" s="353"/>
      <c r="U1420" s="353"/>
      <c r="V1420" s="353"/>
      <c r="W1420" s="353"/>
      <c r="X1420" s="353"/>
      <c r="Y1420" s="353"/>
      <c r="Z1420" s="353"/>
    </row>
    <row r="1421" spans="1:26" x14ac:dyDescent="0.35">
      <c r="A1421" s="373"/>
      <c r="B1421" s="354"/>
      <c r="C1421" s="353"/>
      <c r="D1421" s="353"/>
      <c r="E1421" s="355"/>
      <c r="F1421" s="385"/>
      <c r="G1421" s="353"/>
      <c r="H1421" s="353"/>
      <c r="I1421" s="353"/>
      <c r="J1421" s="353"/>
      <c r="K1421" s="353"/>
      <c r="L1421" s="353"/>
      <c r="M1421" s="353"/>
      <c r="N1421" s="353"/>
      <c r="O1421" s="353"/>
      <c r="P1421" s="353"/>
      <c r="Q1421" s="353"/>
      <c r="R1421" s="353"/>
      <c r="S1421" s="353"/>
      <c r="T1421" s="353"/>
      <c r="U1421" s="353"/>
      <c r="V1421" s="353"/>
      <c r="W1421" s="353"/>
      <c r="X1421" s="353"/>
      <c r="Y1421" s="353"/>
      <c r="Z1421" s="353"/>
    </row>
    <row r="1422" spans="1:26" x14ac:dyDescent="0.35">
      <c r="A1422" s="373"/>
      <c r="B1422" s="354"/>
      <c r="C1422" s="353"/>
      <c r="D1422" s="353"/>
      <c r="E1422" s="355"/>
      <c r="F1422" s="385"/>
      <c r="G1422" s="353"/>
      <c r="H1422" s="353"/>
      <c r="I1422" s="353"/>
      <c r="J1422" s="353"/>
      <c r="K1422" s="353"/>
      <c r="L1422" s="353"/>
      <c r="M1422" s="353"/>
      <c r="N1422" s="353"/>
      <c r="O1422" s="353"/>
      <c r="P1422" s="353"/>
      <c r="Q1422" s="353"/>
      <c r="R1422" s="353"/>
      <c r="S1422" s="353"/>
      <c r="T1422" s="353"/>
      <c r="U1422" s="353"/>
      <c r="V1422" s="353"/>
      <c r="W1422" s="353"/>
      <c r="X1422" s="353"/>
      <c r="Y1422" s="353"/>
      <c r="Z1422" s="353"/>
    </row>
    <row r="1423" spans="1:26" x14ac:dyDescent="0.35">
      <c r="A1423" s="373"/>
      <c r="B1423" s="354"/>
      <c r="C1423" s="353"/>
      <c r="D1423" s="353"/>
      <c r="E1423" s="355"/>
      <c r="F1423" s="385"/>
      <c r="G1423" s="353"/>
      <c r="H1423" s="353"/>
      <c r="I1423" s="353"/>
      <c r="J1423" s="353"/>
      <c r="K1423" s="353"/>
      <c r="L1423" s="353"/>
      <c r="M1423" s="353"/>
      <c r="N1423" s="353"/>
      <c r="O1423" s="353"/>
      <c r="P1423" s="353"/>
      <c r="Q1423" s="353"/>
      <c r="R1423" s="353"/>
      <c r="S1423" s="353"/>
      <c r="T1423" s="353"/>
      <c r="U1423" s="353"/>
      <c r="V1423" s="353"/>
      <c r="W1423" s="353"/>
      <c r="X1423" s="353"/>
      <c r="Y1423" s="353"/>
      <c r="Z1423" s="353"/>
    </row>
    <row r="1424" spans="1:26" x14ac:dyDescent="0.35">
      <c r="A1424" s="373"/>
      <c r="B1424" s="354"/>
      <c r="C1424" s="353"/>
      <c r="D1424" s="353"/>
      <c r="E1424" s="355"/>
      <c r="F1424" s="385"/>
      <c r="G1424" s="353"/>
      <c r="H1424" s="353"/>
      <c r="I1424" s="353"/>
      <c r="J1424" s="353"/>
      <c r="K1424" s="353"/>
      <c r="L1424" s="353"/>
      <c r="M1424" s="353"/>
      <c r="N1424" s="353"/>
      <c r="O1424" s="353"/>
      <c r="P1424" s="353"/>
      <c r="Q1424" s="353"/>
      <c r="R1424" s="353"/>
      <c r="S1424" s="353"/>
      <c r="T1424" s="353"/>
      <c r="U1424" s="353"/>
      <c r="V1424" s="353"/>
      <c r="W1424" s="353"/>
      <c r="X1424" s="353"/>
      <c r="Y1424" s="353"/>
      <c r="Z1424" s="353"/>
    </row>
    <row r="1425" spans="1:26" x14ac:dyDescent="0.35">
      <c r="A1425" s="373"/>
      <c r="B1425" s="354"/>
      <c r="C1425" s="353"/>
      <c r="D1425" s="353"/>
      <c r="E1425" s="355"/>
      <c r="F1425" s="385"/>
      <c r="G1425" s="353"/>
      <c r="H1425" s="353"/>
      <c r="I1425" s="353"/>
      <c r="J1425" s="353"/>
      <c r="K1425" s="353"/>
      <c r="L1425" s="353"/>
      <c r="M1425" s="353"/>
      <c r="N1425" s="353"/>
      <c r="O1425" s="353"/>
      <c r="P1425" s="353"/>
      <c r="Q1425" s="353"/>
      <c r="R1425" s="353"/>
      <c r="S1425" s="353"/>
      <c r="T1425" s="353"/>
      <c r="U1425" s="353"/>
      <c r="V1425" s="353"/>
      <c r="W1425" s="353"/>
      <c r="X1425" s="353"/>
      <c r="Y1425" s="353"/>
      <c r="Z1425" s="353"/>
    </row>
    <row r="1426" spans="1:26" x14ac:dyDescent="0.35">
      <c r="A1426" s="373"/>
      <c r="B1426" s="354"/>
      <c r="C1426" s="353"/>
      <c r="D1426" s="353"/>
      <c r="E1426" s="355"/>
      <c r="F1426" s="385"/>
      <c r="G1426" s="353"/>
      <c r="H1426" s="353"/>
      <c r="I1426" s="353"/>
      <c r="J1426" s="353"/>
      <c r="K1426" s="353"/>
      <c r="L1426" s="353"/>
      <c r="M1426" s="353"/>
      <c r="N1426" s="353"/>
      <c r="O1426" s="353"/>
      <c r="P1426" s="353"/>
      <c r="Q1426" s="353"/>
      <c r="R1426" s="353"/>
      <c r="S1426" s="353"/>
      <c r="T1426" s="353"/>
      <c r="U1426" s="353"/>
      <c r="V1426" s="353"/>
      <c r="W1426" s="353"/>
      <c r="X1426" s="353"/>
      <c r="Y1426" s="353"/>
      <c r="Z1426" s="353"/>
    </row>
    <row r="1427" spans="1:26" x14ac:dyDescent="0.35">
      <c r="A1427" s="373"/>
      <c r="B1427" s="354"/>
      <c r="C1427" s="353"/>
      <c r="D1427" s="353"/>
      <c r="E1427" s="355"/>
      <c r="F1427" s="385"/>
      <c r="G1427" s="353"/>
      <c r="H1427" s="353"/>
      <c r="I1427" s="353"/>
      <c r="J1427" s="353"/>
      <c r="K1427" s="353"/>
      <c r="L1427" s="353"/>
      <c r="M1427" s="353"/>
      <c r="N1427" s="353"/>
      <c r="O1427" s="353"/>
      <c r="P1427" s="353"/>
      <c r="Q1427" s="353"/>
      <c r="R1427" s="353"/>
      <c r="S1427" s="353"/>
      <c r="T1427" s="353"/>
      <c r="U1427" s="353"/>
      <c r="V1427" s="353"/>
      <c r="W1427" s="353"/>
      <c r="X1427" s="353"/>
      <c r="Y1427" s="353"/>
      <c r="Z1427" s="353"/>
    </row>
    <row r="1428" spans="1:26" x14ac:dyDescent="0.35">
      <c r="A1428" s="373"/>
      <c r="B1428" s="354"/>
      <c r="C1428" s="353"/>
      <c r="D1428" s="353"/>
      <c r="E1428" s="355"/>
      <c r="F1428" s="385"/>
      <c r="G1428" s="353"/>
      <c r="H1428" s="353"/>
      <c r="I1428" s="353"/>
      <c r="J1428" s="353"/>
      <c r="K1428" s="353"/>
      <c r="L1428" s="353"/>
      <c r="M1428" s="353"/>
      <c r="N1428" s="353"/>
      <c r="O1428" s="353"/>
      <c r="P1428" s="353"/>
      <c r="Q1428" s="353"/>
      <c r="R1428" s="353"/>
      <c r="S1428" s="353"/>
      <c r="T1428" s="353"/>
      <c r="U1428" s="353"/>
      <c r="V1428" s="353"/>
      <c r="W1428" s="353"/>
      <c r="X1428" s="353"/>
      <c r="Y1428" s="353"/>
      <c r="Z1428" s="353"/>
    </row>
    <row r="1429" spans="1:26" x14ac:dyDescent="0.35">
      <c r="A1429" s="373"/>
      <c r="B1429" s="354"/>
      <c r="C1429" s="353"/>
      <c r="D1429" s="353"/>
      <c r="E1429" s="355"/>
      <c r="F1429" s="385"/>
      <c r="G1429" s="353"/>
      <c r="H1429" s="353"/>
      <c r="I1429" s="353"/>
      <c r="J1429" s="353"/>
      <c r="K1429" s="353"/>
      <c r="L1429" s="353"/>
      <c r="M1429" s="353"/>
      <c r="N1429" s="353"/>
      <c r="O1429" s="353"/>
      <c r="P1429" s="353"/>
      <c r="Q1429" s="353"/>
      <c r="R1429" s="353"/>
      <c r="S1429" s="353"/>
      <c r="T1429" s="353"/>
      <c r="U1429" s="353"/>
      <c r="V1429" s="353"/>
      <c r="W1429" s="353"/>
      <c r="X1429" s="353"/>
      <c r="Y1429" s="353"/>
      <c r="Z1429" s="353"/>
    </row>
    <row r="1430" spans="1:26" x14ac:dyDescent="0.35">
      <c r="A1430" s="373"/>
      <c r="B1430" s="354"/>
      <c r="C1430" s="353"/>
      <c r="D1430" s="353"/>
      <c r="E1430" s="355"/>
      <c r="F1430" s="385"/>
      <c r="G1430" s="353"/>
      <c r="H1430" s="353"/>
      <c r="I1430" s="353"/>
      <c r="J1430" s="353"/>
      <c r="K1430" s="353"/>
      <c r="L1430" s="353"/>
      <c r="M1430" s="353"/>
      <c r="N1430" s="353"/>
      <c r="O1430" s="353"/>
      <c r="P1430" s="353"/>
      <c r="Q1430" s="353"/>
      <c r="R1430" s="353"/>
      <c r="S1430" s="353"/>
      <c r="T1430" s="353"/>
      <c r="U1430" s="353"/>
      <c r="V1430" s="353"/>
      <c r="W1430" s="353"/>
      <c r="X1430" s="353"/>
      <c r="Y1430" s="353"/>
      <c r="Z1430" s="353"/>
    </row>
    <row r="1431" spans="1:26" x14ac:dyDescent="0.35">
      <c r="A1431" s="373"/>
      <c r="B1431" s="354"/>
      <c r="C1431" s="353"/>
      <c r="D1431" s="353"/>
      <c r="E1431" s="355"/>
      <c r="F1431" s="385"/>
      <c r="G1431" s="353"/>
      <c r="H1431" s="353"/>
      <c r="I1431" s="353"/>
      <c r="J1431" s="353"/>
      <c r="K1431" s="353"/>
      <c r="L1431" s="353"/>
      <c r="M1431" s="353"/>
      <c r="N1431" s="353"/>
      <c r="O1431" s="353"/>
      <c r="P1431" s="353"/>
      <c r="Q1431" s="353"/>
      <c r="R1431" s="353"/>
      <c r="S1431" s="353"/>
      <c r="T1431" s="353"/>
      <c r="U1431" s="353"/>
      <c r="V1431" s="353"/>
      <c r="W1431" s="353"/>
      <c r="X1431" s="353"/>
      <c r="Y1431" s="353"/>
      <c r="Z1431" s="353"/>
    </row>
    <row r="1432" spans="1:26" x14ac:dyDescent="0.35">
      <c r="A1432" s="373"/>
      <c r="B1432" s="354"/>
      <c r="C1432" s="353"/>
      <c r="D1432" s="353"/>
      <c r="E1432" s="355"/>
      <c r="F1432" s="385"/>
      <c r="G1432" s="353"/>
      <c r="H1432" s="353"/>
      <c r="I1432" s="353"/>
      <c r="J1432" s="353"/>
      <c r="K1432" s="353"/>
      <c r="L1432" s="353"/>
      <c r="M1432" s="353"/>
      <c r="N1432" s="353"/>
      <c r="O1432" s="353"/>
      <c r="P1432" s="353"/>
      <c r="Q1432" s="353"/>
      <c r="R1432" s="353"/>
      <c r="S1432" s="353"/>
      <c r="T1432" s="353"/>
      <c r="U1432" s="353"/>
      <c r="V1432" s="353"/>
      <c r="W1432" s="353"/>
      <c r="X1432" s="353"/>
      <c r="Y1432" s="353"/>
      <c r="Z1432" s="353"/>
    </row>
    <row r="1433" spans="1:26" x14ac:dyDescent="0.35">
      <c r="A1433" s="373"/>
      <c r="B1433" s="354"/>
      <c r="C1433" s="353"/>
      <c r="D1433" s="353"/>
      <c r="E1433" s="355"/>
      <c r="F1433" s="385"/>
      <c r="G1433" s="353"/>
      <c r="H1433" s="353"/>
      <c r="I1433" s="353"/>
      <c r="J1433" s="353"/>
      <c r="K1433" s="353"/>
      <c r="L1433" s="353"/>
      <c r="M1433" s="353"/>
      <c r="N1433" s="353"/>
      <c r="O1433" s="353"/>
      <c r="P1433" s="353"/>
      <c r="Q1433" s="353"/>
      <c r="R1433" s="353"/>
      <c r="S1433" s="353"/>
      <c r="T1433" s="353"/>
      <c r="U1433" s="353"/>
      <c r="V1433" s="353"/>
      <c r="W1433" s="353"/>
      <c r="X1433" s="353"/>
      <c r="Y1433" s="353"/>
      <c r="Z1433" s="353"/>
    </row>
    <row r="1434" spans="1:26" x14ac:dyDescent="0.35">
      <c r="A1434" s="373"/>
      <c r="B1434" s="354"/>
      <c r="C1434" s="353"/>
      <c r="D1434" s="353"/>
      <c r="E1434" s="355"/>
      <c r="F1434" s="385"/>
      <c r="G1434" s="353"/>
      <c r="H1434" s="353"/>
      <c r="I1434" s="353"/>
      <c r="J1434" s="353"/>
      <c r="K1434" s="353"/>
      <c r="L1434" s="353"/>
      <c r="M1434" s="353"/>
      <c r="N1434" s="353"/>
      <c r="O1434" s="353"/>
      <c r="P1434" s="353"/>
      <c r="Q1434" s="353"/>
      <c r="R1434" s="353"/>
      <c r="S1434" s="353"/>
      <c r="T1434" s="353"/>
      <c r="U1434" s="353"/>
      <c r="V1434" s="353"/>
      <c r="W1434" s="353"/>
      <c r="X1434" s="353"/>
      <c r="Y1434" s="353"/>
      <c r="Z1434" s="353"/>
    </row>
    <row r="1435" spans="1:26" x14ac:dyDescent="0.35">
      <c r="A1435" s="373"/>
      <c r="B1435" s="354"/>
      <c r="C1435" s="353"/>
      <c r="D1435" s="353"/>
      <c r="E1435" s="355"/>
      <c r="F1435" s="385"/>
      <c r="G1435" s="353"/>
      <c r="H1435" s="353"/>
      <c r="I1435" s="353"/>
      <c r="J1435" s="353"/>
      <c r="K1435" s="353"/>
      <c r="L1435" s="353"/>
      <c r="M1435" s="353"/>
      <c r="N1435" s="353"/>
      <c r="O1435" s="353"/>
      <c r="P1435" s="353"/>
      <c r="Q1435" s="353"/>
      <c r="R1435" s="353"/>
      <c r="S1435" s="353"/>
      <c r="T1435" s="353"/>
      <c r="U1435" s="353"/>
      <c r="V1435" s="353"/>
      <c r="W1435" s="353"/>
      <c r="X1435" s="353"/>
      <c r="Y1435" s="353"/>
      <c r="Z1435" s="353"/>
    </row>
    <row r="1436" spans="1:26" x14ac:dyDescent="0.35">
      <c r="A1436" s="373"/>
      <c r="B1436" s="354"/>
      <c r="C1436" s="353"/>
      <c r="D1436" s="353"/>
      <c r="E1436" s="355"/>
      <c r="F1436" s="385"/>
      <c r="G1436" s="353"/>
      <c r="H1436" s="353"/>
      <c r="I1436" s="353"/>
      <c r="J1436" s="353"/>
      <c r="K1436" s="353"/>
      <c r="L1436" s="353"/>
      <c r="M1436" s="353"/>
      <c r="N1436" s="353"/>
      <c r="O1436" s="353"/>
      <c r="P1436" s="353"/>
      <c r="Q1436" s="353"/>
      <c r="R1436" s="353"/>
      <c r="S1436" s="353"/>
      <c r="T1436" s="353"/>
      <c r="U1436" s="353"/>
      <c r="V1436" s="353"/>
      <c r="W1436" s="353"/>
      <c r="X1436" s="353"/>
      <c r="Y1436" s="353"/>
      <c r="Z1436" s="353"/>
    </row>
    <row r="1437" spans="1:26" x14ac:dyDescent="0.35">
      <c r="A1437" s="373"/>
      <c r="B1437" s="354"/>
      <c r="C1437" s="353"/>
      <c r="D1437" s="353"/>
      <c r="E1437" s="355"/>
      <c r="F1437" s="385"/>
      <c r="G1437" s="353"/>
      <c r="H1437" s="353"/>
      <c r="I1437" s="353"/>
      <c r="J1437" s="353"/>
      <c r="K1437" s="353"/>
      <c r="L1437" s="353"/>
      <c r="M1437" s="353"/>
      <c r="N1437" s="353"/>
      <c r="O1437" s="353"/>
      <c r="P1437" s="353"/>
      <c r="Q1437" s="353"/>
      <c r="R1437" s="353"/>
      <c r="S1437" s="353"/>
      <c r="T1437" s="353"/>
      <c r="U1437" s="353"/>
      <c r="V1437" s="353"/>
      <c r="W1437" s="353"/>
      <c r="X1437" s="353"/>
      <c r="Y1437" s="353"/>
      <c r="Z1437" s="353"/>
    </row>
    <row r="1438" spans="1:26" x14ac:dyDescent="0.35">
      <c r="A1438" s="373"/>
      <c r="B1438" s="354"/>
      <c r="C1438" s="353"/>
      <c r="D1438" s="353"/>
      <c r="E1438" s="355"/>
      <c r="F1438" s="385"/>
      <c r="G1438" s="353"/>
      <c r="H1438" s="353"/>
      <c r="I1438" s="353"/>
      <c r="J1438" s="353"/>
      <c r="K1438" s="353"/>
      <c r="L1438" s="353"/>
      <c r="M1438" s="353"/>
      <c r="N1438" s="353"/>
      <c r="O1438" s="353"/>
      <c r="P1438" s="353"/>
      <c r="Q1438" s="353"/>
      <c r="R1438" s="353"/>
      <c r="S1438" s="353"/>
      <c r="T1438" s="353"/>
      <c r="U1438" s="353"/>
      <c r="V1438" s="353"/>
      <c r="W1438" s="353"/>
      <c r="X1438" s="353"/>
      <c r="Y1438" s="353"/>
      <c r="Z1438" s="353"/>
    </row>
    <row r="1439" spans="1:26" x14ac:dyDescent="0.35">
      <c r="A1439" s="373"/>
      <c r="B1439" s="354"/>
      <c r="C1439" s="353"/>
      <c r="D1439" s="353"/>
      <c r="E1439" s="355"/>
      <c r="F1439" s="385"/>
      <c r="G1439" s="353"/>
      <c r="H1439" s="353"/>
      <c r="I1439" s="353"/>
      <c r="J1439" s="353"/>
      <c r="K1439" s="353"/>
      <c r="L1439" s="353"/>
      <c r="M1439" s="353"/>
      <c r="N1439" s="353"/>
      <c r="O1439" s="353"/>
      <c r="P1439" s="353"/>
      <c r="Q1439" s="353"/>
      <c r="R1439" s="353"/>
      <c r="S1439" s="353"/>
      <c r="T1439" s="353"/>
      <c r="U1439" s="353"/>
      <c r="V1439" s="353"/>
      <c r="W1439" s="353"/>
      <c r="X1439" s="353"/>
      <c r="Y1439" s="353"/>
      <c r="Z1439" s="353"/>
    </row>
    <row r="1440" spans="1:26" x14ac:dyDescent="0.35">
      <c r="A1440" s="373"/>
      <c r="B1440" s="354"/>
      <c r="C1440" s="353"/>
      <c r="D1440" s="353"/>
      <c r="E1440" s="355"/>
      <c r="F1440" s="385"/>
      <c r="G1440" s="353"/>
      <c r="H1440" s="353"/>
      <c r="I1440" s="353"/>
      <c r="J1440" s="353"/>
      <c r="K1440" s="353"/>
      <c r="L1440" s="353"/>
      <c r="M1440" s="353"/>
      <c r="N1440" s="353"/>
      <c r="O1440" s="353"/>
      <c r="P1440" s="353"/>
      <c r="Q1440" s="353"/>
      <c r="R1440" s="353"/>
      <c r="S1440" s="353"/>
      <c r="T1440" s="353"/>
      <c r="U1440" s="353"/>
      <c r="V1440" s="353"/>
      <c r="W1440" s="353"/>
      <c r="X1440" s="353"/>
      <c r="Y1440" s="353"/>
      <c r="Z1440" s="353"/>
    </row>
    <row r="1441" spans="1:26" x14ac:dyDescent="0.35">
      <c r="A1441" s="373"/>
      <c r="B1441" s="354"/>
      <c r="C1441" s="353"/>
      <c r="D1441" s="353"/>
      <c r="E1441" s="355"/>
      <c r="F1441" s="385"/>
      <c r="G1441" s="353"/>
      <c r="H1441" s="353"/>
      <c r="I1441" s="353"/>
      <c r="J1441" s="353"/>
      <c r="K1441" s="353"/>
      <c r="L1441" s="353"/>
      <c r="M1441" s="353"/>
      <c r="N1441" s="353"/>
      <c r="O1441" s="353"/>
      <c r="P1441" s="353"/>
      <c r="Q1441" s="353"/>
      <c r="R1441" s="353"/>
      <c r="S1441" s="353"/>
      <c r="T1441" s="353"/>
      <c r="U1441" s="353"/>
      <c r="V1441" s="353"/>
      <c r="W1441" s="353"/>
      <c r="X1441" s="353"/>
      <c r="Y1441" s="353"/>
      <c r="Z1441" s="353"/>
    </row>
    <row r="1442" spans="1:26" x14ac:dyDescent="0.35">
      <c r="A1442" s="373"/>
      <c r="B1442" s="354"/>
      <c r="C1442" s="353"/>
      <c r="D1442" s="353"/>
      <c r="E1442" s="355"/>
      <c r="F1442" s="385"/>
      <c r="G1442" s="353"/>
      <c r="H1442" s="353"/>
      <c r="I1442" s="353"/>
      <c r="J1442" s="353"/>
      <c r="K1442" s="353"/>
      <c r="L1442" s="353"/>
      <c r="M1442" s="353"/>
      <c r="N1442" s="353"/>
      <c r="O1442" s="353"/>
      <c r="P1442" s="353"/>
      <c r="Q1442" s="353"/>
      <c r="R1442" s="353"/>
      <c r="S1442" s="353"/>
      <c r="T1442" s="353"/>
      <c r="U1442" s="353"/>
      <c r="V1442" s="353"/>
      <c r="W1442" s="353"/>
      <c r="X1442" s="353"/>
      <c r="Y1442" s="353"/>
      <c r="Z1442" s="353"/>
    </row>
    <row r="1443" spans="1:26" x14ac:dyDescent="0.35">
      <c r="A1443" s="373"/>
      <c r="B1443" s="354"/>
      <c r="C1443" s="353"/>
      <c r="D1443" s="353"/>
      <c r="E1443" s="355"/>
      <c r="F1443" s="385"/>
      <c r="G1443" s="353"/>
      <c r="H1443" s="353"/>
      <c r="I1443" s="353"/>
      <c r="J1443" s="353"/>
      <c r="K1443" s="353"/>
      <c r="L1443" s="353"/>
      <c r="M1443" s="353"/>
      <c r="N1443" s="353"/>
      <c r="O1443" s="353"/>
      <c r="P1443" s="353"/>
      <c r="Q1443" s="353"/>
      <c r="R1443" s="353"/>
      <c r="S1443" s="353"/>
      <c r="T1443" s="353"/>
      <c r="U1443" s="353"/>
      <c r="V1443" s="353"/>
      <c r="W1443" s="353"/>
      <c r="X1443" s="353"/>
      <c r="Y1443" s="353"/>
      <c r="Z1443" s="353"/>
    </row>
    <row r="1444" spans="1:26" x14ac:dyDescent="0.35">
      <c r="A1444" s="373"/>
      <c r="B1444" s="354"/>
      <c r="C1444" s="353"/>
      <c r="D1444" s="353"/>
      <c r="E1444" s="355"/>
      <c r="F1444" s="385"/>
      <c r="G1444" s="353"/>
      <c r="H1444" s="353"/>
      <c r="I1444" s="353"/>
      <c r="J1444" s="353"/>
      <c r="K1444" s="353"/>
      <c r="L1444" s="353"/>
      <c r="M1444" s="353"/>
      <c r="N1444" s="353"/>
      <c r="O1444" s="353"/>
      <c r="P1444" s="353"/>
      <c r="Q1444" s="353"/>
      <c r="R1444" s="353"/>
      <c r="S1444" s="353"/>
      <c r="T1444" s="353"/>
      <c r="U1444" s="353"/>
      <c r="V1444" s="353"/>
      <c r="W1444" s="353"/>
      <c r="X1444" s="353"/>
      <c r="Y1444" s="353"/>
      <c r="Z1444" s="353"/>
    </row>
    <row r="1445" spans="1:26" x14ac:dyDescent="0.35">
      <c r="A1445" s="373"/>
      <c r="B1445" s="354"/>
      <c r="C1445" s="353"/>
      <c r="D1445" s="353"/>
      <c r="E1445" s="355"/>
      <c r="F1445" s="385"/>
      <c r="G1445" s="353"/>
      <c r="H1445" s="353"/>
      <c r="I1445" s="353"/>
      <c r="J1445" s="353"/>
      <c r="K1445" s="353"/>
      <c r="L1445" s="353"/>
      <c r="M1445" s="353"/>
      <c r="N1445" s="353"/>
      <c r="O1445" s="353"/>
      <c r="P1445" s="353"/>
      <c r="Q1445" s="353"/>
      <c r="R1445" s="353"/>
      <c r="S1445" s="353"/>
      <c r="T1445" s="353"/>
      <c r="U1445" s="353"/>
      <c r="V1445" s="353"/>
      <c r="W1445" s="353"/>
      <c r="X1445" s="353"/>
      <c r="Y1445" s="353"/>
      <c r="Z1445" s="353"/>
    </row>
    <row r="1446" spans="1:26" x14ac:dyDescent="0.35">
      <c r="A1446" s="373"/>
      <c r="B1446" s="354"/>
      <c r="C1446" s="353"/>
      <c r="D1446" s="353"/>
      <c r="E1446" s="355"/>
      <c r="F1446" s="385"/>
      <c r="G1446" s="353"/>
      <c r="H1446" s="353"/>
      <c r="I1446" s="353"/>
      <c r="J1446" s="353"/>
      <c r="K1446" s="353"/>
      <c r="L1446" s="353"/>
      <c r="M1446" s="353"/>
      <c r="N1446" s="353"/>
      <c r="O1446" s="353"/>
      <c r="P1446" s="353"/>
      <c r="Q1446" s="353"/>
      <c r="R1446" s="353"/>
      <c r="S1446" s="353"/>
      <c r="T1446" s="353"/>
      <c r="U1446" s="353"/>
      <c r="V1446" s="353"/>
      <c r="W1446" s="353"/>
      <c r="X1446" s="353"/>
      <c r="Y1446" s="353"/>
      <c r="Z1446" s="353"/>
    </row>
    <row r="1447" spans="1:26" x14ac:dyDescent="0.35">
      <c r="A1447" s="373"/>
      <c r="B1447" s="354"/>
      <c r="C1447" s="353"/>
      <c r="D1447" s="353"/>
      <c r="E1447" s="355"/>
      <c r="F1447" s="385"/>
      <c r="G1447" s="353"/>
      <c r="H1447" s="353"/>
      <c r="I1447" s="353"/>
      <c r="J1447" s="353"/>
      <c r="K1447" s="353"/>
      <c r="L1447" s="353"/>
      <c r="M1447" s="353"/>
      <c r="N1447" s="353"/>
      <c r="O1447" s="353"/>
      <c r="P1447" s="353"/>
      <c r="Q1447" s="353"/>
      <c r="R1447" s="353"/>
      <c r="S1447" s="353"/>
      <c r="T1447" s="353"/>
      <c r="U1447" s="353"/>
      <c r="V1447" s="353"/>
      <c r="W1447" s="353"/>
      <c r="X1447" s="353"/>
      <c r="Y1447" s="353"/>
      <c r="Z1447" s="353"/>
    </row>
    <row r="1448" spans="1:26" x14ac:dyDescent="0.35">
      <c r="A1448" s="373"/>
      <c r="B1448" s="354"/>
      <c r="C1448" s="353"/>
      <c r="D1448" s="353"/>
      <c r="E1448" s="355"/>
      <c r="F1448" s="385"/>
      <c r="G1448" s="353"/>
      <c r="H1448" s="353"/>
      <c r="I1448" s="353"/>
      <c r="J1448" s="353"/>
      <c r="K1448" s="353"/>
      <c r="L1448" s="353"/>
      <c r="M1448" s="353"/>
      <c r="N1448" s="353"/>
      <c r="O1448" s="353"/>
      <c r="P1448" s="353"/>
      <c r="Q1448" s="353"/>
      <c r="R1448" s="353"/>
      <c r="S1448" s="353"/>
      <c r="T1448" s="353"/>
      <c r="U1448" s="353"/>
      <c r="V1448" s="353"/>
      <c r="W1448" s="353"/>
      <c r="X1448" s="353"/>
      <c r="Y1448" s="353"/>
      <c r="Z1448" s="353"/>
    </row>
    <row r="1449" spans="1:26" x14ac:dyDescent="0.35">
      <c r="A1449" s="373"/>
      <c r="B1449" s="354"/>
      <c r="C1449" s="353"/>
      <c r="D1449" s="353"/>
      <c r="E1449" s="355"/>
      <c r="F1449" s="385"/>
      <c r="G1449" s="353"/>
      <c r="H1449" s="353"/>
      <c r="I1449" s="353"/>
      <c r="J1449" s="353"/>
      <c r="K1449" s="353"/>
      <c r="L1449" s="353"/>
      <c r="M1449" s="353"/>
      <c r="N1449" s="353"/>
      <c r="O1449" s="353"/>
      <c r="P1449" s="353"/>
      <c r="Q1449" s="353"/>
      <c r="R1449" s="353"/>
      <c r="S1449" s="353"/>
      <c r="T1449" s="353"/>
      <c r="U1449" s="353"/>
      <c r="V1449" s="353"/>
      <c r="W1449" s="353"/>
      <c r="X1449" s="353"/>
      <c r="Y1449" s="353"/>
      <c r="Z1449" s="353"/>
    </row>
    <row r="1450" spans="1:26" x14ac:dyDescent="0.35">
      <c r="A1450" s="373"/>
      <c r="B1450" s="354"/>
      <c r="C1450" s="353"/>
      <c r="D1450" s="353"/>
      <c r="E1450" s="355"/>
      <c r="F1450" s="385"/>
      <c r="G1450" s="353"/>
      <c r="H1450" s="353"/>
      <c r="I1450" s="353"/>
      <c r="J1450" s="353"/>
      <c r="K1450" s="353"/>
      <c r="L1450" s="353"/>
      <c r="M1450" s="353"/>
      <c r="N1450" s="353"/>
      <c r="O1450" s="353"/>
      <c r="P1450" s="353"/>
      <c r="Q1450" s="353"/>
      <c r="R1450" s="353"/>
      <c r="S1450" s="353"/>
      <c r="T1450" s="353"/>
      <c r="U1450" s="353"/>
      <c r="V1450" s="353"/>
      <c r="W1450" s="353"/>
      <c r="X1450" s="353"/>
      <c r="Y1450" s="353"/>
      <c r="Z1450" s="353"/>
    </row>
    <row r="1451" spans="1:26" x14ac:dyDescent="0.35">
      <c r="A1451" s="373"/>
      <c r="B1451" s="354"/>
      <c r="C1451" s="353"/>
      <c r="D1451" s="353"/>
      <c r="E1451" s="355"/>
      <c r="F1451" s="385"/>
      <c r="G1451" s="353"/>
      <c r="H1451" s="353"/>
      <c r="I1451" s="353"/>
      <c r="J1451" s="353"/>
      <c r="K1451" s="353"/>
      <c r="L1451" s="353"/>
      <c r="M1451" s="353"/>
      <c r="N1451" s="353"/>
      <c r="O1451" s="353"/>
      <c r="P1451" s="353"/>
      <c r="Q1451" s="353"/>
      <c r="R1451" s="353"/>
      <c r="S1451" s="353"/>
      <c r="T1451" s="353"/>
      <c r="U1451" s="353"/>
      <c r="V1451" s="353"/>
      <c r="W1451" s="353"/>
      <c r="X1451" s="353"/>
      <c r="Y1451" s="353"/>
      <c r="Z1451" s="353"/>
    </row>
    <row r="1452" spans="1:26" x14ac:dyDescent="0.35">
      <c r="A1452" s="373"/>
      <c r="B1452" s="354"/>
      <c r="C1452" s="353"/>
      <c r="D1452" s="353"/>
      <c r="E1452" s="355"/>
      <c r="F1452" s="385"/>
      <c r="G1452" s="353"/>
      <c r="H1452" s="353"/>
      <c r="I1452" s="353"/>
      <c r="J1452" s="353"/>
      <c r="K1452" s="353"/>
      <c r="L1452" s="353"/>
      <c r="M1452" s="353"/>
      <c r="N1452" s="353"/>
      <c r="O1452" s="353"/>
      <c r="P1452" s="353"/>
      <c r="Q1452" s="353"/>
      <c r="R1452" s="353"/>
      <c r="S1452" s="353"/>
      <c r="T1452" s="353"/>
      <c r="U1452" s="353"/>
      <c r="V1452" s="353"/>
      <c r="W1452" s="353"/>
      <c r="X1452" s="353"/>
      <c r="Y1452" s="353"/>
      <c r="Z1452" s="353"/>
    </row>
    <row r="1453" spans="1:26" x14ac:dyDescent="0.35">
      <c r="A1453" s="373"/>
      <c r="B1453" s="354"/>
      <c r="C1453" s="353"/>
      <c r="D1453" s="353"/>
      <c r="E1453" s="355"/>
      <c r="F1453" s="385"/>
      <c r="G1453" s="353"/>
      <c r="H1453" s="353"/>
      <c r="I1453" s="353"/>
      <c r="J1453" s="353"/>
      <c r="K1453" s="353"/>
      <c r="L1453" s="353"/>
      <c r="M1453" s="353"/>
      <c r="N1453" s="353"/>
      <c r="O1453" s="353"/>
      <c r="P1453" s="353"/>
      <c r="Q1453" s="353"/>
      <c r="R1453" s="353"/>
      <c r="S1453" s="353"/>
      <c r="T1453" s="353"/>
      <c r="U1453" s="353"/>
      <c r="V1453" s="353"/>
      <c r="W1453" s="353"/>
      <c r="X1453" s="353"/>
      <c r="Y1453" s="353"/>
      <c r="Z1453" s="353"/>
    </row>
    <row r="1454" spans="1:26" x14ac:dyDescent="0.35">
      <c r="A1454" s="373"/>
      <c r="B1454" s="354"/>
      <c r="C1454" s="353"/>
      <c r="D1454" s="353"/>
      <c r="E1454" s="355"/>
      <c r="F1454" s="385"/>
      <c r="G1454" s="353"/>
      <c r="H1454" s="353"/>
      <c r="I1454" s="353"/>
      <c r="J1454" s="353"/>
      <c r="K1454" s="353"/>
      <c r="L1454" s="353"/>
      <c r="M1454" s="353"/>
      <c r="N1454" s="353"/>
      <c r="O1454" s="353"/>
      <c r="P1454" s="353"/>
      <c r="Q1454" s="353"/>
      <c r="R1454" s="353"/>
      <c r="S1454" s="353"/>
      <c r="T1454" s="353"/>
      <c r="U1454" s="353"/>
      <c r="V1454" s="353"/>
      <c r="W1454" s="353"/>
      <c r="X1454" s="353"/>
      <c r="Y1454" s="353"/>
      <c r="Z1454" s="353"/>
    </row>
    <row r="1455" spans="1:26" x14ac:dyDescent="0.35">
      <c r="A1455" s="373"/>
      <c r="B1455" s="354"/>
      <c r="C1455" s="353"/>
      <c r="D1455" s="353"/>
      <c r="E1455" s="355"/>
      <c r="F1455" s="385"/>
      <c r="G1455" s="353"/>
      <c r="H1455" s="353"/>
      <c r="I1455" s="353"/>
      <c r="J1455" s="353"/>
      <c r="K1455" s="353"/>
      <c r="L1455" s="353"/>
      <c r="M1455" s="353"/>
      <c r="N1455" s="353"/>
      <c r="O1455" s="353"/>
      <c r="P1455" s="353"/>
      <c r="Q1455" s="353"/>
      <c r="R1455" s="353"/>
      <c r="S1455" s="353"/>
      <c r="T1455" s="353"/>
      <c r="U1455" s="353"/>
      <c r="V1455" s="353"/>
      <c r="W1455" s="353"/>
      <c r="X1455" s="353"/>
      <c r="Y1455" s="353"/>
      <c r="Z1455" s="353"/>
    </row>
    <row r="1456" spans="1:26" x14ac:dyDescent="0.35">
      <c r="A1456" s="373"/>
      <c r="B1456" s="354"/>
      <c r="C1456" s="353"/>
      <c r="D1456" s="353"/>
      <c r="E1456" s="355"/>
      <c r="F1456" s="385"/>
      <c r="G1456" s="353"/>
      <c r="H1456" s="353"/>
      <c r="I1456" s="353"/>
      <c r="J1456" s="353"/>
      <c r="K1456" s="353"/>
      <c r="L1456" s="353"/>
      <c r="M1456" s="353"/>
      <c r="N1456" s="353"/>
      <c r="O1456" s="353"/>
      <c r="P1456" s="353"/>
      <c r="Q1456" s="353"/>
      <c r="R1456" s="353"/>
      <c r="S1456" s="353"/>
      <c r="T1456" s="353"/>
      <c r="U1456" s="353"/>
      <c r="V1456" s="353"/>
      <c r="W1456" s="353"/>
      <c r="X1456" s="353"/>
      <c r="Y1456" s="353"/>
      <c r="Z1456" s="353"/>
    </row>
    <row r="1457" spans="1:26" x14ac:dyDescent="0.35">
      <c r="A1457" s="373"/>
      <c r="B1457" s="354"/>
      <c r="C1457" s="353"/>
      <c r="D1457" s="353"/>
      <c r="E1457" s="355"/>
      <c r="F1457" s="385"/>
      <c r="G1457" s="353"/>
      <c r="H1457" s="353"/>
      <c r="I1457" s="353"/>
      <c r="J1457" s="353"/>
      <c r="K1457" s="353"/>
      <c r="L1457" s="353"/>
      <c r="M1457" s="353"/>
      <c r="N1457" s="353"/>
      <c r="O1457" s="353"/>
      <c r="P1457" s="353"/>
      <c r="Q1457" s="353"/>
      <c r="R1457" s="353"/>
      <c r="S1457" s="353"/>
      <c r="T1457" s="353"/>
      <c r="U1457" s="353"/>
      <c r="V1457" s="353"/>
      <c r="W1457" s="353"/>
      <c r="X1457" s="353"/>
      <c r="Y1457" s="353"/>
      <c r="Z1457" s="353"/>
    </row>
    <row r="1458" spans="1:26" x14ac:dyDescent="0.35">
      <c r="A1458" s="373"/>
      <c r="B1458" s="354"/>
      <c r="C1458" s="353"/>
      <c r="D1458" s="353"/>
      <c r="E1458" s="355"/>
      <c r="F1458" s="385"/>
      <c r="G1458" s="353"/>
      <c r="H1458" s="353"/>
      <c r="I1458" s="353"/>
      <c r="J1458" s="353"/>
      <c r="K1458" s="353"/>
      <c r="L1458" s="353"/>
      <c r="M1458" s="353"/>
      <c r="N1458" s="353"/>
      <c r="O1458" s="353"/>
      <c r="P1458" s="353"/>
      <c r="Q1458" s="353"/>
      <c r="R1458" s="353"/>
      <c r="S1458" s="353"/>
      <c r="T1458" s="353"/>
      <c r="U1458" s="353"/>
      <c r="V1458" s="353"/>
      <c r="W1458" s="353"/>
      <c r="X1458" s="353"/>
      <c r="Y1458" s="353"/>
      <c r="Z1458" s="353"/>
    </row>
    <row r="1459" spans="1:26" x14ac:dyDescent="0.35">
      <c r="A1459" s="373"/>
      <c r="B1459" s="354"/>
      <c r="C1459" s="353"/>
      <c r="D1459" s="353"/>
      <c r="E1459" s="355"/>
      <c r="F1459" s="385"/>
      <c r="G1459" s="353"/>
      <c r="H1459" s="353"/>
      <c r="I1459" s="353"/>
      <c r="J1459" s="353"/>
      <c r="K1459" s="353"/>
      <c r="L1459" s="353"/>
      <c r="M1459" s="353"/>
      <c r="N1459" s="353"/>
      <c r="O1459" s="353"/>
      <c r="P1459" s="353"/>
      <c r="Q1459" s="353"/>
      <c r="R1459" s="353"/>
      <c r="S1459" s="353"/>
      <c r="T1459" s="353"/>
      <c r="U1459" s="353"/>
      <c r="V1459" s="353"/>
      <c r="W1459" s="353"/>
      <c r="X1459" s="353"/>
      <c r="Y1459" s="353"/>
      <c r="Z1459" s="353"/>
    </row>
    <row r="1460" spans="1:26" x14ac:dyDescent="0.35">
      <c r="A1460" s="373"/>
      <c r="B1460" s="354"/>
      <c r="C1460" s="353"/>
      <c r="D1460" s="353"/>
      <c r="E1460" s="355"/>
      <c r="F1460" s="385"/>
      <c r="G1460" s="353"/>
      <c r="H1460" s="353"/>
      <c r="I1460" s="353"/>
      <c r="J1460" s="353"/>
      <c r="K1460" s="353"/>
      <c r="L1460" s="353"/>
      <c r="M1460" s="353"/>
      <c r="N1460" s="353"/>
      <c r="O1460" s="353"/>
      <c r="P1460" s="353"/>
      <c r="Q1460" s="353"/>
      <c r="R1460" s="353"/>
      <c r="S1460" s="353"/>
      <c r="T1460" s="353"/>
      <c r="U1460" s="353"/>
      <c r="V1460" s="353"/>
      <c r="W1460" s="353"/>
      <c r="X1460" s="353"/>
      <c r="Y1460" s="353"/>
      <c r="Z1460" s="353"/>
    </row>
    <row r="1461" spans="1:26" x14ac:dyDescent="0.35">
      <c r="A1461" s="373"/>
      <c r="B1461" s="354"/>
      <c r="C1461" s="353"/>
      <c r="D1461" s="353"/>
      <c r="E1461" s="355"/>
      <c r="F1461" s="385"/>
      <c r="G1461" s="353"/>
      <c r="H1461" s="353"/>
      <c r="I1461" s="353"/>
      <c r="J1461" s="353"/>
      <c r="K1461" s="353"/>
      <c r="L1461" s="353"/>
      <c r="M1461" s="353"/>
      <c r="N1461" s="353"/>
      <c r="O1461" s="353"/>
      <c r="P1461" s="353"/>
      <c r="Q1461" s="353"/>
      <c r="R1461" s="353"/>
      <c r="S1461" s="353"/>
      <c r="T1461" s="353"/>
      <c r="U1461" s="353"/>
      <c r="V1461" s="353"/>
      <c r="W1461" s="353"/>
      <c r="X1461" s="353"/>
      <c r="Y1461" s="353"/>
      <c r="Z1461" s="353"/>
    </row>
    <row r="1462" spans="1:26" x14ac:dyDescent="0.35">
      <c r="A1462" s="373"/>
      <c r="B1462" s="354"/>
      <c r="C1462" s="353"/>
      <c r="D1462" s="353"/>
      <c r="E1462" s="355"/>
      <c r="F1462" s="385"/>
      <c r="G1462" s="353"/>
      <c r="H1462" s="353"/>
      <c r="I1462" s="353"/>
      <c r="J1462" s="353"/>
      <c r="K1462" s="353"/>
      <c r="L1462" s="353"/>
      <c r="M1462" s="353"/>
      <c r="N1462" s="353"/>
      <c r="O1462" s="353"/>
      <c r="P1462" s="353"/>
      <c r="Q1462" s="353"/>
      <c r="R1462" s="353"/>
      <c r="S1462" s="353"/>
      <c r="T1462" s="353"/>
      <c r="U1462" s="353"/>
      <c r="V1462" s="353"/>
      <c r="W1462" s="353"/>
      <c r="X1462" s="353"/>
      <c r="Y1462" s="353"/>
      <c r="Z1462" s="353"/>
    </row>
    <row r="1463" spans="1:26" x14ac:dyDescent="0.35">
      <c r="A1463" s="373"/>
      <c r="B1463" s="354"/>
      <c r="C1463" s="353"/>
      <c r="D1463" s="353"/>
      <c r="E1463" s="355"/>
      <c r="F1463" s="385"/>
      <c r="G1463" s="353"/>
      <c r="H1463" s="353"/>
      <c r="I1463" s="353"/>
      <c r="J1463" s="353"/>
      <c r="K1463" s="353"/>
      <c r="L1463" s="353"/>
      <c r="M1463" s="353"/>
      <c r="N1463" s="353"/>
      <c r="O1463" s="353"/>
      <c r="P1463" s="353"/>
      <c r="Q1463" s="353"/>
      <c r="R1463" s="353"/>
      <c r="S1463" s="353"/>
      <c r="T1463" s="353"/>
      <c r="U1463" s="353"/>
      <c r="V1463" s="353"/>
      <c r="W1463" s="353"/>
      <c r="X1463" s="353"/>
      <c r="Y1463" s="353"/>
      <c r="Z1463" s="353"/>
    </row>
    <row r="1464" spans="1:26" x14ac:dyDescent="0.35">
      <c r="A1464" s="373"/>
      <c r="B1464" s="354"/>
      <c r="C1464" s="353"/>
      <c r="D1464" s="353"/>
      <c r="E1464" s="355"/>
      <c r="F1464" s="385"/>
      <c r="G1464" s="353"/>
      <c r="H1464" s="353"/>
      <c r="I1464" s="353"/>
      <c r="J1464" s="353"/>
      <c r="K1464" s="353"/>
      <c r="L1464" s="353"/>
      <c r="M1464" s="353"/>
      <c r="N1464" s="353"/>
      <c r="O1464" s="353"/>
      <c r="P1464" s="353"/>
      <c r="Q1464" s="353"/>
      <c r="R1464" s="353"/>
      <c r="S1464" s="353"/>
      <c r="T1464" s="353"/>
      <c r="U1464" s="353"/>
      <c r="V1464" s="353"/>
      <c r="W1464" s="353"/>
      <c r="X1464" s="353"/>
      <c r="Y1464" s="353"/>
      <c r="Z1464" s="353"/>
    </row>
    <row r="1465" spans="1:26" x14ac:dyDescent="0.35">
      <c r="A1465" s="373"/>
      <c r="B1465" s="354"/>
      <c r="C1465" s="353"/>
      <c r="D1465" s="353"/>
      <c r="E1465" s="355"/>
      <c r="F1465" s="385"/>
      <c r="G1465" s="353"/>
      <c r="H1465" s="353"/>
      <c r="I1465" s="353"/>
      <c r="J1465" s="353"/>
      <c r="K1465" s="353"/>
      <c r="L1465" s="353"/>
      <c r="M1465" s="353"/>
      <c r="N1465" s="353"/>
      <c r="O1465" s="353"/>
      <c r="P1465" s="353"/>
      <c r="Q1465" s="353"/>
      <c r="R1465" s="353"/>
      <c r="S1465" s="353"/>
      <c r="T1465" s="353"/>
      <c r="U1465" s="353"/>
      <c r="V1465" s="353"/>
      <c r="W1465" s="353"/>
      <c r="X1465" s="353"/>
      <c r="Y1465" s="353"/>
      <c r="Z1465" s="353"/>
    </row>
    <row r="1466" spans="1:26" x14ac:dyDescent="0.35">
      <c r="A1466" s="373"/>
      <c r="B1466" s="354"/>
      <c r="C1466" s="353"/>
      <c r="D1466" s="353"/>
      <c r="E1466" s="355"/>
      <c r="F1466" s="385"/>
      <c r="G1466" s="353"/>
      <c r="H1466" s="353"/>
      <c r="I1466" s="353"/>
      <c r="J1466" s="353"/>
      <c r="K1466" s="353"/>
      <c r="L1466" s="353"/>
      <c r="M1466" s="353"/>
      <c r="N1466" s="353"/>
      <c r="O1466" s="353"/>
      <c r="P1466" s="353"/>
      <c r="Q1466" s="353"/>
      <c r="R1466" s="353"/>
      <c r="S1466" s="353"/>
      <c r="T1466" s="353"/>
      <c r="U1466" s="353"/>
      <c r="V1466" s="353"/>
      <c r="W1466" s="353"/>
      <c r="X1466" s="353"/>
      <c r="Y1466" s="353"/>
      <c r="Z1466" s="353"/>
    </row>
    <row r="1467" spans="1:26" x14ac:dyDescent="0.35">
      <c r="A1467" s="373"/>
      <c r="B1467" s="354"/>
      <c r="C1467" s="353"/>
      <c r="D1467" s="353"/>
      <c r="E1467" s="355"/>
      <c r="F1467" s="385"/>
      <c r="G1467" s="353"/>
      <c r="H1467" s="353"/>
      <c r="I1467" s="353"/>
      <c r="J1467" s="353"/>
      <c r="K1467" s="353"/>
      <c r="L1467" s="353"/>
      <c r="M1467" s="353"/>
      <c r="N1467" s="353"/>
      <c r="O1467" s="353"/>
      <c r="P1467" s="353"/>
      <c r="Q1467" s="353"/>
      <c r="R1467" s="353"/>
      <c r="S1467" s="353"/>
      <c r="T1467" s="353"/>
      <c r="U1467" s="353"/>
      <c r="V1467" s="353"/>
      <c r="W1467" s="353"/>
      <c r="X1467" s="353"/>
      <c r="Y1467" s="353"/>
      <c r="Z1467" s="353"/>
    </row>
    <row r="1468" spans="1:26" x14ac:dyDescent="0.35">
      <c r="A1468" s="373"/>
      <c r="B1468" s="354"/>
      <c r="C1468" s="353"/>
      <c r="D1468" s="353"/>
      <c r="E1468" s="355"/>
      <c r="F1468" s="385"/>
      <c r="G1468" s="353"/>
      <c r="H1468" s="353"/>
      <c r="I1468" s="353"/>
      <c r="J1468" s="353"/>
      <c r="K1468" s="353"/>
      <c r="L1468" s="353"/>
      <c r="M1468" s="353"/>
      <c r="N1468" s="353"/>
      <c r="O1468" s="353"/>
      <c r="P1468" s="353"/>
      <c r="Q1468" s="353"/>
      <c r="R1468" s="353"/>
      <c r="S1468" s="353"/>
      <c r="T1468" s="353"/>
      <c r="U1468" s="353"/>
      <c r="V1468" s="353"/>
      <c r="W1468" s="353"/>
      <c r="X1468" s="353"/>
      <c r="Y1468" s="353"/>
      <c r="Z1468" s="353"/>
    </row>
    <row r="1469" spans="1:26" x14ac:dyDescent="0.35">
      <c r="A1469" s="373"/>
      <c r="B1469" s="354"/>
      <c r="C1469" s="353"/>
      <c r="D1469" s="353"/>
      <c r="E1469" s="355"/>
      <c r="F1469" s="385"/>
      <c r="G1469" s="353"/>
      <c r="H1469" s="353"/>
      <c r="I1469" s="353"/>
      <c r="J1469" s="353"/>
      <c r="K1469" s="353"/>
      <c r="L1469" s="353"/>
      <c r="M1469" s="353"/>
      <c r="N1469" s="353"/>
      <c r="O1469" s="353"/>
      <c r="P1469" s="353"/>
      <c r="Q1469" s="353"/>
      <c r="R1469" s="353"/>
      <c r="S1469" s="353"/>
      <c r="T1469" s="353"/>
      <c r="U1469" s="353"/>
      <c r="V1469" s="353"/>
      <c r="W1469" s="353"/>
      <c r="X1469" s="353"/>
      <c r="Y1469" s="353"/>
      <c r="Z1469" s="353"/>
    </row>
    <row r="1470" spans="1:26" x14ac:dyDescent="0.35">
      <c r="A1470" s="373"/>
      <c r="B1470" s="354"/>
      <c r="C1470" s="353"/>
      <c r="D1470" s="353"/>
      <c r="E1470" s="355"/>
      <c r="F1470" s="385"/>
      <c r="G1470" s="353"/>
      <c r="H1470" s="353"/>
      <c r="I1470" s="353"/>
      <c r="J1470" s="353"/>
      <c r="K1470" s="353"/>
      <c r="L1470" s="353"/>
      <c r="M1470" s="353"/>
      <c r="N1470" s="353"/>
      <c r="O1470" s="353"/>
      <c r="P1470" s="353"/>
      <c r="Q1470" s="353"/>
      <c r="R1470" s="353"/>
      <c r="S1470" s="353"/>
      <c r="T1470" s="353"/>
      <c r="U1470" s="353"/>
      <c r="V1470" s="353"/>
      <c r="W1470" s="353"/>
      <c r="X1470" s="353"/>
      <c r="Y1470" s="353"/>
      <c r="Z1470" s="353"/>
    </row>
    <row r="1471" spans="1:26" x14ac:dyDescent="0.35">
      <c r="A1471" s="373"/>
      <c r="B1471" s="354"/>
      <c r="C1471" s="353"/>
      <c r="D1471" s="353"/>
      <c r="E1471" s="355"/>
      <c r="F1471" s="385"/>
      <c r="G1471" s="353"/>
      <c r="H1471" s="353"/>
      <c r="I1471" s="353"/>
      <c r="J1471" s="353"/>
      <c r="K1471" s="353"/>
      <c r="L1471" s="353"/>
      <c r="M1471" s="353"/>
      <c r="N1471" s="353"/>
      <c r="O1471" s="353"/>
      <c r="P1471" s="353"/>
      <c r="Q1471" s="353"/>
      <c r="R1471" s="353"/>
      <c r="S1471" s="353"/>
      <c r="T1471" s="353"/>
      <c r="U1471" s="353"/>
      <c r="V1471" s="353"/>
      <c r="W1471" s="353"/>
      <c r="X1471" s="353"/>
      <c r="Y1471" s="353"/>
      <c r="Z1471" s="353"/>
    </row>
    <row r="1472" spans="1:26" x14ac:dyDescent="0.35">
      <c r="A1472" s="373"/>
      <c r="B1472" s="354"/>
      <c r="C1472" s="353"/>
      <c r="D1472" s="353"/>
      <c r="E1472" s="355"/>
      <c r="F1472" s="385"/>
      <c r="G1472" s="353"/>
      <c r="H1472" s="353"/>
      <c r="I1472" s="353"/>
      <c r="J1472" s="353"/>
      <c r="K1472" s="353"/>
      <c r="L1472" s="353"/>
      <c r="M1472" s="353"/>
      <c r="N1472" s="353"/>
      <c r="O1472" s="353"/>
      <c r="P1472" s="353"/>
      <c r="Q1472" s="353"/>
      <c r="R1472" s="353"/>
      <c r="S1472" s="353"/>
      <c r="T1472" s="353"/>
      <c r="U1472" s="353"/>
      <c r="V1472" s="353"/>
      <c r="W1472" s="353"/>
      <c r="X1472" s="353"/>
      <c r="Y1472" s="353"/>
      <c r="Z1472" s="353"/>
    </row>
    <row r="1473" spans="1:26" x14ac:dyDescent="0.35">
      <c r="A1473" s="373"/>
      <c r="B1473" s="354"/>
      <c r="C1473" s="353"/>
      <c r="D1473" s="353"/>
      <c r="E1473" s="355"/>
      <c r="F1473" s="385"/>
      <c r="G1473" s="353"/>
      <c r="H1473" s="353"/>
      <c r="I1473" s="353"/>
      <c r="J1473" s="353"/>
      <c r="K1473" s="353"/>
      <c r="L1473" s="353"/>
      <c r="M1473" s="353"/>
      <c r="N1473" s="353"/>
      <c r="O1473" s="353"/>
      <c r="P1473" s="353"/>
      <c r="Q1473" s="353"/>
      <c r="R1473" s="353"/>
      <c r="S1473" s="353"/>
      <c r="T1473" s="353"/>
      <c r="U1473" s="353"/>
      <c r="V1473" s="353"/>
      <c r="W1473" s="353"/>
      <c r="X1473" s="353"/>
      <c r="Y1473" s="353"/>
      <c r="Z1473" s="353"/>
    </row>
    <row r="1474" spans="1:26" x14ac:dyDescent="0.35">
      <c r="A1474" s="373"/>
      <c r="B1474" s="354"/>
      <c r="C1474" s="353"/>
      <c r="D1474" s="353"/>
      <c r="E1474" s="355"/>
      <c r="F1474" s="385"/>
      <c r="G1474" s="353"/>
      <c r="H1474" s="353"/>
      <c r="I1474" s="353"/>
      <c r="J1474" s="353"/>
      <c r="K1474" s="353"/>
      <c r="L1474" s="353"/>
      <c r="M1474" s="353"/>
      <c r="N1474" s="353"/>
      <c r="O1474" s="353"/>
      <c r="P1474" s="353"/>
      <c r="Q1474" s="353"/>
      <c r="R1474" s="353"/>
      <c r="S1474" s="353"/>
      <c r="T1474" s="353"/>
      <c r="U1474" s="353"/>
      <c r="V1474" s="353"/>
      <c r="W1474" s="353"/>
      <c r="X1474" s="353"/>
      <c r="Y1474" s="353"/>
      <c r="Z1474" s="353"/>
    </row>
    <row r="1475" spans="1:26" x14ac:dyDescent="0.35">
      <c r="A1475" s="373"/>
      <c r="B1475" s="354"/>
      <c r="C1475" s="353"/>
      <c r="D1475" s="353"/>
      <c r="E1475" s="355"/>
      <c r="F1475" s="385"/>
      <c r="G1475" s="353"/>
      <c r="H1475" s="353"/>
      <c r="I1475" s="353"/>
      <c r="J1475" s="353"/>
      <c r="K1475" s="353"/>
      <c r="L1475" s="353"/>
      <c r="M1475" s="353"/>
      <c r="N1475" s="353"/>
      <c r="O1475" s="353"/>
      <c r="P1475" s="353"/>
      <c r="Q1475" s="353"/>
      <c r="R1475" s="353"/>
      <c r="S1475" s="353"/>
      <c r="T1475" s="353"/>
      <c r="U1475" s="353"/>
      <c r="V1475" s="353"/>
      <c r="W1475" s="353"/>
      <c r="X1475" s="353"/>
      <c r="Y1475" s="353"/>
      <c r="Z1475" s="353"/>
    </row>
    <row r="1476" spans="1:26" x14ac:dyDescent="0.35">
      <c r="A1476" s="373"/>
      <c r="B1476" s="354"/>
      <c r="C1476" s="353"/>
      <c r="D1476" s="353"/>
      <c r="E1476" s="355"/>
      <c r="F1476" s="385"/>
      <c r="G1476" s="353"/>
      <c r="H1476" s="353"/>
      <c r="I1476" s="353"/>
      <c r="J1476" s="353"/>
      <c r="K1476" s="353"/>
      <c r="L1476" s="353"/>
      <c r="M1476" s="353"/>
      <c r="N1476" s="353"/>
      <c r="O1476" s="353"/>
      <c r="P1476" s="353"/>
      <c r="Q1476" s="353"/>
      <c r="R1476" s="353"/>
      <c r="S1476" s="353"/>
      <c r="T1476" s="353"/>
      <c r="U1476" s="353"/>
      <c r="V1476" s="353"/>
      <c r="W1476" s="353"/>
      <c r="X1476" s="353"/>
      <c r="Y1476" s="353"/>
      <c r="Z1476" s="353"/>
    </row>
    <row r="1477" spans="1:26" x14ac:dyDescent="0.35">
      <c r="A1477" s="373"/>
      <c r="B1477" s="354"/>
      <c r="C1477" s="353"/>
      <c r="D1477" s="353"/>
      <c r="E1477" s="355"/>
      <c r="F1477" s="385"/>
      <c r="G1477" s="353"/>
      <c r="H1477" s="353"/>
      <c r="I1477" s="353"/>
      <c r="J1477" s="353"/>
      <c r="K1477" s="353"/>
      <c r="L1477" s="353"/>
      <c r="M1477" s="353"/>
      <c r="N1477" s="353"/>
      <c r="O1477" s="353"/>
      <c r="P1477" s="353"/>
      <c r="Q1477" s="353"/>
      <c r="R1477" s="353"/>
      <c r="S1477" s="353"/>
      <c r="T1477" s="353"/>
      <c r="U1477" s="353"/>
      <c r="V1477" s="353"/>
      <c r="W1477" s="353"/>
      <c r="X1477" s="353"/>
      <c r="Y1477" s="353"/>
      <c r="Z1477" s="353"/>
    </row>
    <row r="1478" spans="1:26" x14ac:dyDescent="0.35">
      <c r="A1478" s="373"/>
      <c r="B1478" s="354"/>
      <c r="C1478" s="353"/>
      <c r="D1478" s="353"/>
      <c r="E1478" s="355"/>
      <c r="F1478" s="385"/>
      <c r="G1478" s="353"/>
      <c r="H1478" s="353"/>
      <c r="I1478" s="353"/>
      <c r="J1478" s="353"/>
      <c r="K1478" s="353"/>
      <c r="L1478" s="353"/>
      <c r="M1478" s="353"/>
      <c r="N1478" s="353"/>
      <c r="O1478" s="353"/>
      <c r="P1478" s="353"/>
      <c r="Q1478" s="353"/>
      <c r="R1478" s="353"/>
      <c r="S1478" s="353"/>
      <c r="T1478" s="353"/>
      <c r="U1478" s="353"/>
      <c r="V1478" s="353"/>
      <c r="W1478" s="353"/>
      <c r="X1478" s="353"/>
      <c r="Y1478" s="353"/>
      <c r="Z1478" s="353"/>
    </row>
    <row r="1479" spans="1:26" x14ac:dyDescent="0.35">
      <c r="A1479" s="373"/>
      <c r="B1479" s="354"/>
      <c r="C1479" s="353"/>
      <c r="D1479" s="353"/>
      <c r="E1479" s="355"/>
      <c r="F1479" s="385"/>
      <c r="G1479" s="353"/>
      <c r="H1479" s="353"/>
      <c r="I1479" s="353"/>
      <c r="J1479" s="353"/>
      <c r="K1479" s="353"/>
      <c r="L1479" s="353"/>
      <c r="M1479" s="353"/>
      <c r="N1479" s="353"/>
      <c r="O1479" s="353"/>
      <c r="P1479" s="353"/>
      <c r="Q1479" s="353"/>
      <c r="R1479" s="353"/>
      <c r="S1479" s="353"/>
      <c r="T1479" s="353"/>
      <c r="U1479" s="353"/>
      <c r="V1479" s="353"/>
      <c r="W1479" s="353"/>
      <c r="X1479" s="353"/>
      <c r="Y1479" s="353"/>
      <c r="Z1479" s="353"/>
    </row>
    <row r="1480" spans="1:26" x14ac:dyDescent="0.35">
      <c r="A1480" s="373"/>
      <c r="B1480" s="354"/>
      <c r="C1480" s="353"/>
      <c r="D1480" s="353"/>
      <c r="E1480" s="355"/>
      <c r="F1480" s="385"/>
      <c r="G1480" s="353"/>
      <c r="H1480" s="353"/>
      <c r="I1480" s="353"/>
      <c r="J1480" s="353"/>
      <c r="K1480" s="353"/>
      <c r="L1480" s="353"/>
      <c r="M1480" s="353"/>
      <c r="N1480" s="353"/>
      <c r="O1480" s="353"/>
      <c r="P1480" s="353"/>
      <c r="Q1480" s="353"/>
      <c r="R1480" s="353"/>
      <c r="S1480" s="353"/>
      <c r="T1480" s="353"/>
      <c r="U1480" s="353"/>
      <c r="V1480" s="353"/>
      <c r="W1480" s="353"/>
      <c r="X1480" s="353"/>
      <c r="Y1480" s="353"/>
      <c r="Z1480" s="353"/>
    </row>
    <row r="1481" spans="1:26" x14ac:dyDescent="0.35">
      <c r="A1481" s="373"/>
      <c r="B1481" s="354"/>
      <c r="C1481" s="353"/>
      <c r="D1481" s="353"/>
      <c r="E1481" s="355"/>
      <c r="F1481" s="385"/>
      <c r="G1481" s="353"/>
      <c r="H1481" s="353"/>
      <c r="I1481" s="353"/>
      <c r="J1481" s="353"/>
      <c r="K1481" s="353"/>
      <c r="L1481" s="353"/>
      <c r="M1481" s="353"/>
      <c r="N1481" s="353"/>
      <c r="O1481" s="353"/>
      <c r="P1481" s="353"/>
      <c r="Q1481" s="353"/>
      <c r="R1481" s="353"/>
      <c r="S1481" s="353"/>
      <c r="T1481" s="353"/>
      <c r="U1481" s="353"/>
      <c r="V1481" s="353"/>
      <c r="W1481" s="353"/>
      <c r="X1481" s="353"/>
      <c r="Y1481" s="353"/>
      <c r="Z1481" s="353"/>
    </row>
    <row r="1482" spans="1:26" x14ac:dyDescent="0.35">
      <c r="A1482" s="373"/>
      <c r="B1482" s="354"/>
      <c r="C1482" s="353"/>
      <c r="D1482" s="353"/>
      <c r="E1482" s="355"/>
      <c r="F1482" s="385"/>
      <c r="G1482" s="353"/>
      <c r="H1482" s="353"/>
      <c r="I1482" s="353"/>
      <c r="J1482" s="353"/>
      <c r="K1482" s="353"/>
      <c r="L1482" s="353"/>
      <c r="M1482" s="353"/>
      <c r="N1482" s="353"/>
      <c r="O1482" s="353"/>
      <c r="P1482" s="353"/>
      <c r="Q1482" s="353"/>
      <c r="R1482" s="353"/>
      <c r="S1482" s="353"/>
      <c r="T1482" s="353"/>
      <c r="U1482" s="353"/>
      <c r="V1482" s="353"/>
      <c r="W1482" s="353"/>
      <c r="X1482" s="353"/>
      <c r="Y1482" s="353"/>
      <c r="Z1482" s="353"/>
    </row>
    <row r="1483" spans="1:26" x14ac:dyDescent="0.35">
      <c r="A1483" s="373"/>
      <c r="B1483" s="354"/>
      <c r="C1483" s="353"/>
      <c r="D1483" s="353"/>
      <c r="E1483" s="355"/>
      <c r="F1483" s="385"/>
      <c r="G1483" s="353"/>
      <c r="H1483" s="353"/>
      <c r="I1483" s="353"/>
      <c r="J1483" s="353"/>
      <c r="K1483" s="353"/>
      <c r="L1483" s="353"/>
      <c r="M1483" s="353"/>
      <c r="N1483" s="353"/>
      <c r="O1483" s="353"/>
      <c r="P1483" s="353"/>
      <c r="Q1483" s="353"/>
      <c r="R1483" s="353"/>
      <c r="S1483" s="353"/>
      <c r="T1483" s="353"/>
      <c r="U1483" s="353"/>
      <c r="V1483" s="353"/>
      <c r="W1483" s="353"/>
      <c r="X1483" s="353"/>
      <c r="Y1483" s="353"/>
      <c r="Z1483" s="353"/>
    </row>
    <row r="1484" spans="1:26" x14ac:dyDescent="0.35">
      <c r="A1484" s="373"/>
      <c r="B1484" s="354"/>
      <c r="C1484" s="353"/>
      <c r="D1484" s="353"/>
      <c r="E1484" s="355"/>
      <c r="F1484" s="385"/>
      <c r="G1484" s="353"/>
      <c r="H1484" s="353"/>
      <c r="I1484" s="353"/>
      <c r="J1484" s="353"/>
      <c r="K1484" s="353"/>
      <c r="L1484" s="353"/>
      <c r="M1484" s="353"/>
      <c r="N1484" s="353"/>
      <c r="O1484" s="353"/>
      <c r="P1484" s="353"/>
      <c r="Q1484" s="353"/>
      <c r="R1484" s="353"/>
      <c r="S1484" s="353"/>
      <c r="T1484" s="353"/>
      <c r="U1484" s="353"/>
      <c r="V1484" s="353"/>
      <c r="W1484" s="353"/>
      <c r="X1484" s="353"/>
      <c r="Y1484" s="353"/>
      <c r="Z1484" s="353"/>
    </row>
    <row r="1485" spans="1:26" x14ac:dyDescent="0.35">
      <c r="A1485" s="373"/>
      <c r="B1485" s="354"/>
      <c r="C1485" s="353"/>
      <c r="D1485" s="353"/>
      <c r="E1485" s="355"/>
      <c r="F1485" s="385"/>
      <c r="G1485" s="353"/>
      <c r="H1485" s="353"/>
      <c r="I1485" s="353"/>
      <c r="J1485" s="353"/>
      <c r="K1485" s="353"/>
      <c r="L1485" s="353"/>
      <c r="M1485" s="353"/>
      <c r="N1485" s="353"/>
      <c r="O1485" s="353"/>
      <c r="P1485" s="353"/>
      <c r="Q1485" s="353"/>
      <c r="R1485" s="353"/>
      <c r="S1485" s="353"/>
      <c r="T1485" s="353"/>
      <c r="U1485" s="353"/>
      <c r="V1485" s="353"/>
      <c r="W1485" s="353"/>
      <c r="X1485" s="353"/>
      <c r="Y1485" s="353"/>
      <c r="Z1485" s="353"/>
    </row>
    <row r="1486" spans="1:26" x14ac:dyDescent="0.35">
      <c r="A1486" s="373"/>
      <c r="B1486" s="354"/>
      <c r="C1486" s="353"/>
      <c r="D1486" s="353"/>
      <c r="E1486" s="355"/>
      <c r="F1486" s="385"/>
      <c r="G1486" s="353"/>
      <c r="H1486" s="353"/>
      <c r="I1486" s="353"/>
      <c r="J1486" s="353"/>
      <c r="K1486" s="353"/>
      <c r="L1486" s="353"/>
      <c r="M1486" s="353"/>
      <c r="N1486" s="353"/>
      <c r="O1486" s="353"/>
      <c r="P1486" s="353"/>
      <c r="Q1486" s="353"/>
      <c r="R1486" s="353"/>
      <c r="S1486" s="353"/>
      <c r="T1486" s="353"/>
      <c r="U1486" s="353"/>
      <c r="V1486" s="353"/>
      <c r="W1486" s="353"/>
      <c r="X1486" s="353"/>
      <c r="Y1486" s="353"/>
      <c r="Z1486" s="353"/>
    </row>
    <row r="1487" spans="1:26" x14ac:dyDescent="0.35">
      <c r="A1487" s="373"/>
      <c r="B1487" s="354"/>
      <c r="C1487" s="353"/>
      <c r="D1487" s="353"/>
      <c r="E1487" s="355"/>
      <c r="F1487" s="385"/>
      <c r="G1487" s="353"/>
      <c r="H1487" s="353"/>
      <c r="I1487" s="353"/>
      <c r="J1487" s="353"/>
      <c r="K1487" s="353"/>
      <c r="L1487" s="353"/>
      <c r="M1487" s="353"/>
      <c r="N1487" s="353"/>
      <c r="O1487" s="353"/>
      <c r="P1487" s="353"/>
      <c r="Q1487" s="353"/>
      <c r="R1487" s="353"/>
      <c r="S1487" s="353"/>
      <c r="T1487" s="353"/>
      <c r="U1487" s="353"/>
      <c r="V1487" s="353"/>
      <c r="W1487" s="353"/>
      <c r="X1487" s="353"/>
      <c r="Y1487" s="353"/>
      <c r="Z1487" s="353"/>
    </row>
    <row r="1488" spans="1:26" x14ac:dyDescent="0.35">
      <c r="A1488" s="373"/>
      <c r="B1488" s="354"/>
      <c r="C1488" s="353"/>
      <c r="D1488" s="353"/>
      <c r="E1488" s="355"/>
      <c r="F1488" s="385"/>
      <c r="G1488" s="353"/>
      <c r="H1488" s="353"/>
      <c r="I1488" s="353"/>
      <c r="J1488" s="353"/>
      <c r="K1488" s="353"/>
      <c r="L1488" s="353"/>
      <c r="M1488" s="353"/>
      <c r="N1488" s="353"/>
      <c r="O1488" s="353"/>
      <c r="P1488" s="353"/>
      <c r="Q1488" s="353"/>
      <c r="R1488" s="353"/>
      <c r="S1488" s="353"/>
      <c r="T1488" s="353"/>
      <c r="U1488" s="353"/>
      <c r="V1488" s="353"/>
      <c r="W1488" s="353"/>
      <c r="X1488" s="353"/>
      <c r="Y1488" s="353"/>
      <c r="Z1488" s="353"/>
    </row>
    <row r="1489" spans="1:26" x14ac:dyDescent="0.35">
      <c r="A1489" s="373"/>
      <c r="B1489" s="354"/>
      <c r="C1489" s="353"/>
      <c r="D1489" s="353"/>
      <c r="E1489" s="355"/>
      <c r="F1489" s="385"/>
      <c r="G1489" s="353"/>
      <c r="H1489" s="353"/>
      <c r="I1489" s="353"/>
      <c r="J1489" s="353"/>
      <c r="K1489" s="353"/>
      <c r="L1489" s="353"/>
      <c r="M1489" s="353"/>
      <c r="N1489" s="353"/>
      <c r="O1489" s="353"/>
      <c r="P1489" s="353"/>
      <c r="Q1489" s="353"/>
      <c r="R1489" s="353"/>
      <c r="S1489" s="353"/>
      <c r="T1489" s="353"/>
      <c r="U1489" s="353"/>
      <c r="V1489" s="353"/>
      <c r="W1489" s="353"/>
      <c r="X1489" s="353"/>
      <c r="Y1489" s="353"/>
      <c r="Z1489" s="353"/>
    </row>
    <row r="1490" spans="1:26" x14ac:dyDescent="0.35">
      <c r="A1490" s="373"/>
      <c r="B1490" s="354"/>
      <c r="C1490" s="353"/>
      <c r="D1490" s="353"/>
      <c r="E1490" s="355"/>
      <c r="F1490" s="385"/>
      <c r="G1490" s="353"/>
      <c r="H1490" s="353"/>
      <c r="I1490" s="353"/>
      <c r="J1490" s="353"/>
      <c r="K1490" s="353"/>
      <c r="L1490" s="353"/>
      <c r="M1490" s="353"/>
      <c r="N1490" s="353"/>
      <c r="O1490" s="353"/>
      <c r="P1490" s="353"/>
      <c r="Q1490" s="353"/>
      <c r="R1490" s="353"/>
      <c r="S1490" s="353"/>
      <c r="T1490" s="353"/>
      <c r="U1490" s="353"/>
      <c r="V1490" s="353"/>
      <c r="W1490" s="353"/>
      <c r="X1490" s="353"/>
      <c r="Y1490" s="353"/>
      <c r="Z1490" s="353"/>
    </row>
    <row r="1491" spans="1:26" x14ac:dyDescent="0.35">
      <c r="A1491" s="373"/>
      <c r="B1491" s="354"/>
      <c r="C1491" s="353"/>
      <c r="D1491" s="353"/>
      <c r="E1491" s="355"/>
      <c r="F1491" s="385"/>
      <c r="G1491" s="353"/>
      <c r="H1491" s="353"/>
      <c r="I1491" s="353"/>
      <c r="J1491" s="353"/>
      <c r="K1491" s="353"/>
      <c r="L1491" s="353"/>
      <c r="M1491" s="353"/>
      <c r="N1491" s="353"/>
      <c r="O1491" s="353"/>
      <c r="P1491" s="353"/>
      <c r="Q1491" s="353"/>
      <c r="R1491" s="353"/>
      <c r="S1491" s="353"/>
      <c r="T1491" s="353"/>
      <c r="U1491" s="353"/>
      <c r="V1491" s="353"/>
      <c r="W1491" s="353"/>
      <c r="X1491" s="353"/>
      <c r="Y1491" s="353"/>
      <c r="Z1491" s="353"/>
    </row>
    <row r="1492" spans="1:26" x14ac:dyDescent="0.35">
      <c r="A1492" s="373"/>
      <c r="B1492" s="354"/>
      <c r="C1492" s="353"/>
      <c r="D1492" s="353"/>
      <c r="E1492" s="355"/>
      <c r="F1492" s="385"/>
      <c r="G1492" s="353"/>
      <c r="H1492" s="353"/>
      <c r="I1492" s="353"/>
      <c r="J1492" s="353"/>
      <c r="K1492" s="353"/>
      <c r="L1492" s="353"/>
      <c r="M1492" s="353"/>
      <c r="N1492" s="353"/>
      <c r="O1492" s="353"/>
      <c r="P1492" s="353"/>
      <c r="Q1492" s="353"/>
      <c r="R1492" s="353"/>
      <c r="S1492" s="353"/>
      <c r="T1492" s="353"/>
      <c r="U1492" s="353"/>
      <c r="V1492" s="353"/>
      <c r="W1492" s="353"/>
      <c r="X1492" s="353"/>
      <c r="Y1492" s="353"/>
      <c r="Z1492" s="353"/>
    </row>
    <row r="1493" spans="1:26" x14ac:dyDescent="0.35">
      <c r="A1493" s="373"/>
      <c r="B1493" s="354"/>
      <c r="C1493" s="353"/>
      <c r="D1493" s="353"/>
      <c r="E1493" s="355"/>
      <c r="F1493" s="385"/>
      <c r="G1493" s="353"/>
      <c r="H1493" s="353"/>
      <c r="I1493" s="353"/>
      <c r="J1493" s="353"/>
      <c r="K1493" s="353"/>
      <c r="L1493" s="353"/>
      <c r="M1493" s="353"/>
      <c r="N1493" s="353"/>
      <c r="O1493" s="353"/>
      <c r="P1493" s="353"/>
      <c r="Q1493" s="353"/>
      <c r="R1493" s="353"/>
      <c r="S1493" s="353"/>
      <c r="T1493" s="353"/>
      <c r="U1493" s="353"/>
      <c r="V1493" s="353"/>
      <c r="W1493" s="353"/>
      <c r="X1493" s="353"/>
      <c r="Y1493" s="353"/>
      <c r="Z1493" s="353"/>
    </row>
    <row r="1494" spans="1:26" x14ac:dyDescent="0.35">
      <c r="A1494" s="373"/>
      <c r="B1494" s="354"/>
      <c r="C1494" s="353"/>
      <c r="D1494" s="353"/>
      <c r="E1494" s="355"/>
      <c r="F1494" s="385"/>
      <c r="G1494" s="353"/>
      <c r="H1494" s="353"/>
      <c r="I1494" s="353"/>
      <c r="J1494" s="353"/>
      <c r="K1494" s="353"/>
      <c r="L1494" s="353"/>
      <c r="M1494" s="353"/>
      <c r="N1494" s="353"/>
      <c r="O1494" s="353"/>
      <c r="P1494" s="353"/>
      <c r="Q1494" s="353"/>
      <c r="R1494" s="353"/>
      <c r="S1494" s="353"/>
      <c r="T1494" s="353"/>
      <c r="U1494" s="353"/>
      <c r="V1494" s="353"/>
      <c r="W1494" s="353"/>
      <c r="X1494" s="353"/>
      <c r="Y1494" s="353"/>
      <c r="Z1494" s="353"/>
    </row>
    <row r="1495" spans="1:26" x14ac:dyDescent="0.35">
      <c r="A1495" s="373"/>
      <c r="B1495" s="354"/>
      <c r="C1495" s="353"/>
      <c r="D1495" s="353"/>
      <c r="E1495" s="355"/>
      <c r="F1495" s="385"/>
      <c r="G1495" s="353"/>
      <c r="H1495" s="353"/>
      <c r="I1495" s="353"/>
      <c r="J1495" s="353"/>
      <c r="K1495" s="353"/>
      <c r="L1495" s="353"/>
      <c r="M1495" s="353"/>
      <c r="N1495" s="353"/>
      <c r="O1495" s="353"/>
      <c r="P1495" s="353"/>
      <c r="Q1495" s="353"/>
      <c r="R1495" s="353"/>
      <c r="S1495" s="353"/>
      <c r="T1495" s="353"/>
      <c r="U1495" s="353"/>
      <c r="V1495" s="353"/>
      <c r="W1495" s="353"/>
      <c r="X1495" s="353"/>
      <c r="Y1495" s="353"/>
      <c r="Z1495" s="353"/>
    </row>
    <row r="1496" spans="1:26" x14ac:dyDescent="0.35">
      <c r="A1496" s="373"/>
      <c r="B1496" s="354"/>
      <c r="C1496" s="353"/>
      <c r="D1496" s="353"/>
      <c r="E1496" s="355"/>
      <c r="F1496" s="385"/>
      <c r="G1496" s="353"/>
      <c r="H1496" s="353"/>
      <c r="I1496" s="353"/>
      <c r="J1496" s="353"/>
      <c r="K1496" s="353"/>
      <c r="L1496" s="353"/>
      <c r="M1496" s="353"/>
      <c r="N1496" s="353"/>
      <c r="O1496" s="353"/>
      <c r="P1496" s="353"/>
      <c r="Q1496" s="353"/>
      <c r="R1496" s="353"/>
      <c r="S1496" s="353"/>
      <c r="T1496" s="353"/>
      <c r="U1496" s="353"/>
      <c r="V1496" s="353"/>
      <c r="W1496" s="353"/>
      <c r="X1496" s="353"/>
      <c r="Y1496" s="353"/>
      <c r="Z1496" s="353"/>
    </row>
    <row r="1497" spans="1:26" x14ac:dyDescent="0.35">
      <c r="A1497" s="373"/>
      <c r="B1497" s="354"/>
      <c r="C1497" s="353"/>
      <c r="D1497" s="353"/>
      <c r="E1497" s="355"/>
      <c r="F1497" s="385"/>
      <c r="G1497" s="353"/>
      <c r="H1497" s="353"/>
      <c r="I1497" s="353"/>
      <c r="J1497" s="353"/>
      <c r="K1497" s="353"/>
      <c r="L1497" s="353"/>
      <c r="M1497" s="353"/>
      <c r="N1497" s="353"/>
      <c r="O1497" s="353"/>
      <c r="P1497" s="353"/>
      <c r="Q1497" s="353"/>
      <c r="R1497" s="353"/>
      <c r="S1497" s="353"/>
      <c r="T1497" s="353"/>
      <c r="U1497" s="353"/>
      <c r="V1497" s="353"/>
      <c r="W1497" s="353"/>
      <c r="X1497" s="353"/>
      <c r="Y1497" s="353"/>
      <c r="Z1497" s="353"/>
    </row>
    <row r="1498" spans="1:26" x14ac:dyDescent="0.35">
      <c r="A1498" s="373"/>
      <c r="B1498" s="354"/>
      <c r="C1498" s="353"/>
      <c r="D1498" s="353"/>
      <c r="E1498" s="355"/>
      <c r="F1498" s="385"/>
      <c r="G1498" s="353"/>
      <c r="H1498" s="353"/>
      <c r="I1498" s="353"/>
      <c r="J1498" s="353"/>
      <c r="K1498" s="353"/>
      <c r="L1498" s="353"/>
      <c r="M1498" s="353"/>
      <c r="N1498" s="353"/>
      <c r="O1498" s="353"/>
      <c r="P1498" s="353"/>
      <c r="Q1498" s="353"/>
      <c r="R1498" s="353"/>
      <c r="S1498" s="353"/>
      <c r="T1498" s="353"/>
      <c r="U1498" s="353"/>
      <c r="V1498" s="353"/>
      <c r="W1498" s="353"/>
      <c r="X1498" s="353"/>
      <c r="Y1498" s="353"/>
      <c r="Z1498" s="353"/>
    </row>
    <row r="1499" spans="1:26" x14ac:dyDescent="0.35">
      <c r="A1499" s="373"/>
      <c r="B1499" s="354"/>
      <c r="C1499" s="353"/>
      <c r="D1499" s="353"/>
      <c r="E1499" s="355"/>
      <c r="F1499" s="385"/>
      <c r="G1499" s="353"/>
      <c r="H1499" s="353"/>
      <c r="I1499" s="353"/>
      <c r="J1499" s="353"/>
      <c r="K1499" s="353"/>
      <c r="L1499" s="353"/>
      <c r="M1499" s="353"/>
      <c r="N1499" s="353"/>
      <c r="O1499" s="353"/>
      <c r="P1499" s="353"/>
      <c r="Q1499" s="353"/>
      <c r="R1499" s="353"/>
      <c r="S1499" s="353"/>
      <c r="T1499" s="353"/>
      <c r="U1499" s="353"/>
      <c r="V1499" s="353"/>
      <c r="W1499" s="353"/>
      <c r="X1499" s="353"/>
      <c r="Y1499" s="353"/>
      <c r="Z1499" s="353"/>
    </row>
    <row r="1500" spans="1:26" x14ac:dyDescent="0.35">
      <c r="A1500" s="373"/>
      <c r="B1500" s="354"/>
      <c r="C1500" s="353"/>
      <c r="D1500" s="353"/>
      <c r="E1500" s="355"/>
      <c r="F1500" s="385"/>
      <c r="G1500" s="353"/>
      <c r="H1500" s="353"/>
      <c r="I1500" s="353"/>
      <c r="J1500" s="353"/>
      <c r="K1500" s="353"/>
      <c r="L1500" s="353"/>
      <c r="M1500" s="353"/>
      <c r="N1500" s="353"/>
      <c r="O1500" s="353"/>
      <c r="P1500" s="353"/>
      <c r="Q1500" s="353"/>
      <c r="R1500" s="353"/>
      <c r="S1500" s="353"/>
      <c r="T1500" s="353"/>
      <c r="U1500" s="353"/>
      <c r="V1500" s="353"/>
      <c r="W1500" s="353"/>
      <c r="X1500" s="353"/>
      <c r="Y1500" s="353"/>
      <c r="Z1500" s="353"/>
    </row>
    <row r="1501" spans="1:26" x14ac:dyDescent="0.35">
      <c r="A1501" s="373"/>
      <c r="B1501" s="354"/>
      <c r="C1501" s="353"/>
      <c r="D1501" s="353"/>
      <c r="E1501" s="355"/>
      <c r="F1501" s="385"/>
      <c r="G1501" s="353"/>
      <c r="H1501" s="353"/>
      <c r="I1501" s="353"/>
      <c r="J1501" s="353"/>
      <c r="K1501" s="353"/>
      <c r="L1501" s="353"/>
      <c r="M1501" s="353"/>
      <c r="N1501" s="353"/>
      <c r="O1501" s="353"/>
      <c r="P1501" s="353"/>
      <c r="Q1501" s="353"/>
      <c r="R1501" s="353"/>
      <c r="S1501" s="353"/>
      <c r="T1501" s="353"/>
      <c r="U1501" s="353"/>
      <c r="V1501" s="353"/>
      <c r="W1501" s="353"/>
      <c r="X1501" s="353"/>
      <c r="Y1501" s="353"/>
      <c r="Z1501" s="353"/>
    </row>
    <row r="1502" spans="1:26" x14ac:dyDescent="0.35">
      <c r="A1502" s="373"/>
      <c r="B1502" s="354"/>
      <c r="C1502" s="353"/>
      <c r="D1502" s="353"/>
      <c r="E1502" s="355"/>
      <c r="F1502" s="385"/>
      <c r="G1502" s="353"/>
      <c r="H1502" s="353"/>
      <c r="I1502" s="353"/>
      <c r="J1502" s="353"/>
      <c r="K1502" s="353"/>
      <c r="L1502" s="353"/>
      <c r="M1502" s="353"/>
      <c r="N1502" s="353"/>
      <c r="O1502" s="353"/>
      <c r="P1502" s="353"/>
      <c r="Q1502" s="353"/>
      <c r="R1502" s="353"/>
      <c r="S1502" s="353"/>
      <c r="T1502" s="353"/>
      <c r="U1502" s="353"/>
      <c r="V1502" s="353"/>
      <c r="W1502" s="353"/>
      <c r="X1502" s="353"/>
      <c r="Y1502" s="353"/>
      <c r="Z1502" s="353"/>
    </row>
    <row r="1503" spans="1:26" x14ac:dyDescent="0.35">
      <c r="A1503" s="373"/>
      <c r="B1503" s="354"/>
      <c r="C1503" s="353"/>
      <c r="D1503" s="353"/>
      <c r="E1503" s="355"/>
      <c r="F1503" s="385"/>
      <c r="G1503" s="353"/>
      <c r="H1503" s="353"/>
      <c r="I1503" s="353"/>
      <c r="J1503" s="353"/>
      <c r="K1503" s="353"/>
      <c r="L1503" s="353"/>
      <c r="M1503" s="353"/>
      <c r="N1503" s="353"/>
      <c r="O1503" s="353"/>
      <c r="P1503" s="353"/>
      <c r="Q1503" s="353"/>
      <c r="R1503" s="353"/>
      <c r="S1503" s="353"/>
      <c r="T1503" s="353"/>
      <c r="U1503" s="353"/>
      <c r="V1503" s="353"/>
      <c r="W1503" s="353"/>
      <c r="X1503" s="353"/>
      <c r="Y1503" s="353"/>
      <c r="Z1503" s="353"/>
    </row>
    <row r="1504" spans="1:26" x14ac:dyDescent="0.35">
      <c r="A1504" s="373"/>
      <c r="B1504" s="354"/>
      <c r="C1504" s="353"/>
      <c r="D1504" s="353"/>
      <c r="E1504" s="355"/>
      <c r="F1504" s="385"/>
      <c r="G1504" s="353"/>
      <c r="H1504" s="353"/>
      <c r="I1504" s="353"/>
      <c r="J1504" s="353"/>
      <c r="K1504" s="353"/>
      <c r="L1504" s="353"/>
      <c r="M1504" s="353"/>
      <c r="N1504" s="353"/>
      <c r="O1504" s="353"/>
      <c r="P1504" s="353"/>
      <c r="Q1504" s="353"/>
      <c r="R1504" s="353"/>
      <c r="S1504" s="353"/>
      <c r="T1504" s="353"/>
      <c r="U1504" s="353"/>
      <c r="V1504" s="353"/>
      <c r="W1504" s="353"/>
      <c r="X1504" s="353"/>
      <c r="Y1504" s="353"/>
      <c r="Z1504" s="353"/>
    </row>
    <row r="1505" spans="1:26" x14ac:dyDescent="0.35">
      <c r="A1505" s="373"/>
      <c r="B1505" s="354"/>
      <c r="C1505" s="353"/>
      <c r="D1505" s="353"/>
      <c r="E1505" s="355"/>
      <c r="F1505" s="385"/>
      <c r="G1505" s="353"/>
      <c r="H1505" s="353"/>
      <c r="I1505" s="353"/>
      <c r="J1505" s="353"/>
      <c r="K1505" s="353"/>
      <c r="L1505" s="353"/>
      <c r="M1505" s="353"/>
      <c r="N1505" s="353"/>
      <c r="O1505" s="353"/>
      <c r="P1505" s="353"/>
      <c r="Q1505" s="353"/>
      <c r="R1505" s="353"/>
      <c r="S1505" s="353"/>
      <c r="T1505" s="353"/>
      <c r="U1505" s="353"/>
      <c r="V1505" s="353"/>
      <c r="W1505" s="353"/>
      <c r="X1505" s="353"/>
      <c r="Y1505" s="353"/>
      <c r="Z1505" s="353"/>
    </row>
    <row r="1506" spans="1:26" x14ac:dyDescent="0.35">
      <c r="A1506" s="373"/>
      <c r="B1506" s="354"/>
      <c r="C1506" s="353"/>
      <c r="D1506" s="353"/>
      <c r="E1506" s="355"/>
      <c r="F1506" s="385"/>
      <c r="G1506" s="353"/>
      <c r="H1506" s="353"/>
      <c r="I1506" s="353"/>
      <c r="J1506" s="353"/>
      <c r="K1506" s="353"/>
      <c r="L1506" s="353"/>
      <c r="M1506" s="353"/>
      <c r="N1506" s="353"/>
      <c r="O1506" s="353"/>
      <c r="P1506" s="353"/>
      <c r="Q1506" s="353"/>
      <c r="R1506" s="353"/>
      <c r="S1506" s="353"/>
      <c r="T1506" s="353"/>
      <c r="U1506" s="353"/>
      <c r="V1506" s="353"/>
      <c r="W1506" s="353"/>
      <c r="X1506" s="353"/>
      <c r="Y1506" s="353"/>
      <c r="Z1506" s="353"/>
    </row>
    <row r="1507" spans="1:26" x14ac:dyDescent="0.35">
      <c r="A1507" s="373"/>
      <c r="B1507" s="354"/>
      <c r="C1507" s="353"/>
      <c r="D1507" s="353"/>
      <c r="E1507" s="355"/>
      <c r="F1507" s="385"/>
      <c r="G1507" s="353"/>
      <c r="H1507" s="353"/>
      <c r="I1507" s="353"/>
      <c r="J1507" s="353"/>
      <c r="K1507" s="353"/>
      <c r="L1507" s="353"/>
      <c r="M1507" s="353"/>
      <c r="N1507" s="353"/>
      <c r="O1507" s="353"/>
      <c r="P1507" s="353"/>
      <c r="Q1507" s="353"/>
      <c r="R1507" s="353"/>
      <c r="S1507" s="353"/>
      <c r="T1507" s="353"/>
      <c r="U1507" s="353"/>
      <c r="V1507" s="353"/>
      <c r="W1507" s="353"/>
      <c r="X1507" s="353"/>
      <c r="Y1507" s="353"/>
      <c r="Z1507" s="353"/>
    </row>
    <row r="1508" spans="1:26" x14ac:dyDescent="0.35">
      <c r="A1508" s="373"/>
      <c r="B1508" s="354"/>
      <c r="C1508" s="353"/>
      <c r="D1508" s="353"/>
      <c r="E1508" s="355"/>
      <c r="F1508" s="385"/>
      <c r="G1508" s="353"/>
      <c r="H1508" s="353"/>
      <c r="I1508" s="353"/>
      <c r="J1508" s="353"/>
      <c r="K1508" s="353"/>
      <c r="L1508" s="353"/>
      <c r="M1508" s="353"/>
      <c r="N1508" s="353"/>
      <c r="O1508" s="353"/>
      <c r="P1508" s="353"/>
      <c r="Q1508" s="353"/>
      <c r="R1508" s="353"/>
      <c r="S1508" s="353"/>
      <c r="T1508" s="353"/>
      <c r="U1508" s="353"/>
      <c r="V1508" s="353"/>
      <c r="W1508" s="353"/>
      <c r="X1508" s="353"/>
      <c r="Y1508" s="353"/>
      <c r="Z1508" s="353"/>
    </row>
    <row r="1509" spans="1:26" x14ac:dyDescent="0.35">
      <c r="A1509" s="373"/>
      <c r="B1509" s="354"/>
      <c r="C1509" s="353"/>
      <c r="D1509" s="353"/>
      <c r="E1509" s="355"/>
      <c r="F1509" s="385"/>
      <c r="G1509" s="353"/>
      <c r="H1509" s="353"/>
      <c r="I1509" s="353"/>
      <c r="J1509" s="353"/>
      <c r="K1509" s="353"/>
      <c r="L1509" s="353"/>
      <c r="M1509" s="353"/>
      <c r="N1509" s="353"/>
      <c r="O1509" s="353"/>
      <c r="P1509" s="353"/>
      <c r="Q1509" s="353"/>
      <c r="R1509" s="353"/>
      <c r="S1509" s="353"/>
      <c r="T1509" s="353"/>
      <c r="U1509" s="353"/>
      <c r="V1509" s="353"/>
      <c r="W1509" s="353"/>
      <c r="X1509" s="353"/>
      <c r="Y1509" s="353"/>
      <c r="Z1509" s="353"/>
    </row>
    <row r="1510" spans="1:26" x14ac:dyDescent="0.35">
      <c r="A1510" s="373"/>
      <c r="B1510" s="354"/>
      <c r="C1510" s="353"/>
      <c r="D1510" s="353"/>
      <c r="E1510" s="355"/>
      <c r="F1510" s="385"/>
      <c r="G1510" s="353"/>
      <c r="H1510" s="353"/>
      <c r="I1510" s="353"/>
      <c r="J1510" s="353"/>
      <c r="K1510" s="353"/>
      <c r="L1510" s="353"/>
      <c r="M1510" s="353"/>
      <c r="N1510" s="353"/>
      <c r="O1510" s="353"/>
      <c r="P1510" s="353"/>
      <c r="Q1510" s="353"/>
      <c r="R1510" s="353"/>
      <c r="S1510" s="353"/>
      <c r="T1510" s="353"/>
      <c r="U1510" s="353"/>
      <c r="V1510" s="353"/>
      <c r="W1510" s="353"/>
      <c r="X1510" s="353"/>
      <c r="Y1510" s="353"/>
      <c r="Z1510" s="353"/>
    </row>
    <row r="1511" spans="1:26" x14ac:dyDescent="0.35">
      <c r="A1511" s="373"/>
      <c r="B1511" s="354"/>
      <c r="C1511" s="353"/>
      <c r="D1511" s="353"/>
      <c r="E1511" s="355"/>
      <c r="F1511" s="385"/>
      <c r="G1511" s="353"/>
      <c r="H1511" s="353"/>
      <c r="I1511" s="353"/>
      <c r="J1511" s="353"/>
      <c r="K1511" s="353"/>
      <c r="L1511" s="353"/>
      <c r="M1511" s="353"/>
      <c r="N1511" s="353"/>
      <c r="O1511" s="353"/>
      <c r="P1511" s="353"/>
      <c r="Q1511" s="353"/>
      <c r="R1511" s="353"/>
      <c r="S1511" s="353"/>
      <c r="T1511" s="353"/>
      <c r="U1511" s="353"/>
      <c r="V1511" s="353"/>
      <c r="W1511" s="353"/>
      <c r="X1511" s="353"/>
      <c r="Y1511" s="353"/>
      <c r="Z1511" s="353"/>
    </row>
    <row r="1512" spans="1:26" x14ac:dyDescent="0.35">
      <c r="A1512" s="373"/>
      <c r="B1512" s="354"/>
      <c r="C1512" s="353"/>
      <c r="D1512" s="353"/>
      <c r="E1512" s="355"/>
      <c r="F1512" s="385"/>
      <c r="G1512" s="353"/>
      <c r="H1512" s="353"/>
      <c r="I1512" s="353"/>
      <c r="J1512" s="353"/>
      <c r="K1512" s="353"/>
      <c r="L1512" s="353"/>
      <c r="M1512" s="353"/>
      <c r="N1512" s="353"/>
      <c r="O1512" s="353"/>
      <c r="P1512" s="353"/>
      <c r="Q1512" s="353"/>
      <c r="R1512" s="353"/>
      <c r="S1512" s="353"/>
      <c r="T1512" s="353"/>
      <c r="U1512" s="353"/>
      <c r="V1512" s="353"/>
      <c r="W1512" s="353"/>
      <c r="X1512" s="353"/>
      <c r="Y1512" s="353"/>
      <c r="Z1512" s="353"/>
    </row>
    <row r="1513" spans="1:26" x14ac:dyDescent="0.35">
      <c r="A1513" s="373"/>
      <c r="B1513" s="354"/>
      <c r="C1513" s="353"/>
      <c r="D1513" s="353"/>
      <c r="E1513" s="355"/>
      <c r="F1513" s="385"/>
      <c r="G1513" s="353"/>
      <c r="H1513" s="353"/>
      <c r="I1513" s="353"/>
      <c r="J1513" s="353"/>
      <c r="K1513" s="353"/>
      <c r="L1513" s="353"/>
      <c r="M1513" s="353"/>
      <c r="N1513" s="353"/>
      <c r="O1513" s="353"/>
      <c r="P1513" s="353"/>
      <c r="Q1513" s="353"/>
      <c r="R1513" s="353"/>
      <c r="S1513" s="353"/>
      <c r="T1513" s="353"/>
      <c r="U1513" s="353"/>
      <c r="V1513" s="353"/>
      <c r="W1513" s="353"/>
      <c r="X1513" s="353"/>
      <c r="Y1513" s="353"/>
      <c r="Z1513" s="353"/>
    </row>
    <row r="1514" spans="1:26" x14ac:dyDescent="0.35">
      <c r="A1514" s="373"/>
      <c r="B1514" s="354"/>
      <c r="C1514" s="353"/>
      <c r="D1514" s="353"/>
      <c r="E1514" s="355"/>
      <c r="F1514" s="385"/>
      <c r="G1514" s="353"/>
      <c r="H1514" s="353"/>
      <c r="I1514" s="353"/>
      <c r="J1514" s="353"/>
      <c r="K1514" s="353"/>
      <c r="L1514" s="353"/>
      <c r="M1514" s="353"/>
      <c r="N1514" s="353"/>
      <c r="O1514" s="353"/>
      <c r="P1514" s="353"/>
      <c r="Q1514" s="353"/>
      <c r="R1514" s="353"/>
      <c r="S1514" s="353"/>
      <c r="T1514" s="353"/>
      <c r="U1514" s="353"/>
      <c r="V1514" s="353"/>
      <c r="W1514" s="353"/>
      <c r="X1514" s="353"/>
      <c r="Y1514" s="353"/>
      <c r="Z1514" s="353"/>
    </row>
    <row r="1515" spans="1:26" x14ac:dyDescent="0.35">
      <c r="A1515" s="373"/>
      <c r="B1515" s="354"/>
      <c r="C1515" s="353"/>
      <c r="D1515" s="353"/>
      <c r="E1515" s="355"/>
      <c r="F1515" s="385"/>
      <c r="G1515" s="353"/>
      <c r="H1515" s="353"/>
      <c r="I1515" s="353"/>
      <c r="J1515" s="353"/>
      <c r="K1515" s="353"/>
      <c r="L1515" s="353"/>
      <c r="M1515" s="353"/>
      <c r="N1515" s="353"/>
      <c r="O1515" s="353"/>
      <c r="P1515" s="353"/>
      <c r="Q1515" s="353"/>
      <c r="R1515" s="353"/>
      <c r="S1515" s="353"/>
      <c r="T1515" s="353"/>
      <c r="U1515" s="353"/>
      <c r="V1515" s="353"/>
      <c r="W1515" s="353"/>
      <c r="X1515" s="353"/>
      <c r="Y1515" s="353"/>
      <c r="Z1515" s="353"/>
    </row>
    <row r="1516" spans="1:26" x14ac:dyDescent="0.35">
      <c r="A1516" s="373"/>
      <c r="B1516" s="354"/>
      <c r="C1516" s="353"/>
      <c r="D1516" s="353"/>
      <c r="E1516" s="355"/>
      <c r="F1516" s="385"/>
      <c r="G1516" s="353"/>
      <c r="H1516" s="353"/>
      <c r="I1516" s="353"/>
      <c r="J1516" s="353"/>
      <c r="K1516" s="353"/>
      <c r="L1516" s="353"/>
      <c r="M1516" s="353"/>
      <c r="N1516" s="353"/>
      <c r="O1516" s="353"/>
      <c r="P1516" s="353"/>
      <c r="Q1516" s="353"/>
      <c r="R1516" s="353"/>
      <c r="S1516" s="353"/>
      <c r="T1516" s="353"/>
      <c r="U1516" s="353"/>
      <c r="V1516" s="353"/>
      <c r="W1516" s="353"/>
      <c r="X1516" s="353"/>
      <c r="Y1516" s="353"/>
      <c r="Z1516" s="353"/>
    </row>
    <row r="1517" spans="1:26" x14ac:dyDescent="0.35">
      <c r="A1517" s="373"/>
      <c r="B1517" s="354"/>
      <c r="C1517" s="353"/>
      <c r="D1517" s="353"/>
      <c r="E1517" s="355"/>
      <c r="F1517" s="385"/>
      <c r="G1517" s="353"/>
      <c r="H1517" s="353"/>
      <c r="I1517" s="353"/>
      <c r="J1517" s="353"/>
      <c r="K1517" s="353"/>
      <c r="L1517" s="353"/>
      <c r="M1517" s="353"/>
      <c r="N1517" s="353"/>
      <c r="O1517" s="353"/>
      <c r="P1517" s="353"/>
      <c r="Q1517" s="353"/>
      <c r="R1517" s="353"/>
      <c r="S1517" s="353"/>
      <c r="T1517" s="353"/>
      <c r="U1517" s="353"/>
      <c r="V1517" s="353"/>
      <c r="W1517" s="353"/>
      <c r="X1517" s="353"/>
      <c r="Y1517" s="353"/>
      <c r="Z1517" s="353"/>
    </row>
    <row r="1518" spans="1:26" x14ac:dyDescent="0.35">
      <c r="A1518" s="373"/>
      <c r="B1518" s="354"/>
      <c r="C1518" s="353"/>
      <c r="D1518" s="353"/>
      <c r="E1518" s="355"/>
      <c r="F1518" s="385"/>
      <c r="G1518" s="353"/>
      <c r="H1518" s="353"/>
      <c r="I1518" s="353"/>
      <c r="J1518" s="353"/>
      <c r="K1518" s="353"/>
      <c r="L1518" s="353"/>
      <c r="M1518" s="353"/>
      <c r="N1518" s="353"/>
      <c r="O1518" s="353"/>
      <c r="P1518" s="353"/>
      <c r="Q1518" s="353"/>
      <c r="R1518" s="353"/>
      <c r="S1518" s="353"/>
      <c r="T1518" s="353"/>
      <c r="U1518" s="353"/>
      <c r="V1518" s="353"/>
      <c r="W1518" s="353"/>
      <c r="X1518" s="353"/>
      <c r="Y1518" s="353"/>
      <c r="Z1518" s="353"/>
    </row>
    <row r="1519" spans="1:26" x14ac:dyDescent="0.35">
      <c r="A1519" s="373"/>
      <c r="B1519" s="354"/>
      <c r="C1519" s="353"/>
      <c r="D1519" s="353"/>
      <c r="E1519" s="355"/>
      <c r="F1519" s="385"/>
      <c r="G1519" s="353"/>
      <c r="H1519" s="353"/>
      <c r="I1519" s="353"/>
      <c r="J1519" s="353"/>
      <c r="K1519" s="353"/>
      <c r="L1519" s="353"/>
      <c r="M1519" s="353"/>
      <c r="N1519" s="353"/>
      <c r="O1519" s="353"/>
      <c r="P1519" s="353"/>
      <c r="Q1519" s="353"/>
      <c r="R1519" s="353"/>
      <c r="S1519" s="353"/>
      <c r="T1519" s="353"/>
      <c r="U1519" s="353"/>
      <c r="V1519" s="353"/>
      <c r="W1519" s="353"/>
      <c r="X1519" s="353"/>
      <c r="Y1519" s="353"/>
      <c r="Z1519" s="353"/>
    </row>
    <row r="1520" spans="1:26" x14ac:dyDescent="0.35">
      <c r="A1520" s="373"/>
      <c r="B1520" s="354"/>
      <c r="C1520" s="353"/>
      <c r="D1520" s="353"/>
      <c r="E1520" s="355"/>
      <c r="F1520" s="385"/>
      <c r="G1520" s="353"/>
      <c r="H1520" s="353"/>
      <c r="I1520" s="353"/>
      <c r="J1520" s="353"/>
      <c r="K1520" s="353"/>
      <c r="L1520" s="353"/>
      <c r="M1520" s="353"/>
      <c r="N1520" s="353"/>
      <c r="O1520" s="353"/>
      <c r="P1520" s="353"/>
      <c r="Q1520" s="353"/>
      <c r="R1520" s="353"/>
      <c r="S1520" s="353"/>
      <c r="T1520" s="353"/>
      <c r="U1520" s="353"/>
      <c r="V1520" s="353"/>
      <c r="W1520" s="353"/>
      <c r="X1520" s="353"/>
      <c r="Y1520" s="353"/>
      <c r="Z1520" s="353"/>
    </row>
    <row r="1521" spans="1:26" x14ac:dyDescent="0.35">
      <c r="A1521" s="373"/>
      <c r="B1521" s="354"/>
      <c r="C1521" s="353"/>
      <c r="D1521" s="353"/>
      <c r="E1521" s="355"/>
      <c r="F1521" s="385"/>
      <c r="G1521" s="353"/>
      <c r="H1521" s="353"/>
      <c r="I1521" s="353"/>
      <c r="J1521" s="353"/>
      <c r="K1521" s="353"/>
      <c r="L1521" s="353"/>
      <c r="M1521" s="353"/>
      <c r="N1521" s="353"/>
      <c r="O1521" s="353"/>
      <c r="P1521" s="353"/>
      <c r="Q1521" s="353"/>
      <c r="R1521" s="353"/>
      <c r="S1521" s="353"/>
      <c r="T1521" s="353"/>
      <c r="U1521" s="353"/>
      <c r="V1521" s="353"/>
      <c r="W1521" s="353"/>
      <c r="X1521" s="353"/>
      <c r="Y1521" s="353"/>
      <c r="Z1521" s="353"/>
    </row>
    <row r="1522" spans="1:26" x14ac:dyDescent="0.35">
      <c r="A1522" s="373"/>
      <c r="B1522" s="354"/>
      <c r="C1522" s="353"/>
      <c r="D1522" s="353"/>
      <c r="E1522" s="355"/>
      <c r="F1522" s="385"/>
      <c r="G1522" s="353"/>
      <c r="H1522" s="353"/>
      <c r="I1522" s="353"/>
      <c r="J1522" s="353"/>
      <c r="K1522" s="353"/>
      <c r="L1522" s="353"/>
      <c r="M1522" s="353"/>
      <c r="N1522" s="353"/>
      <c r="O1522" s="353"/>
      <c r="P1522" s="353"/>
      <c r="Q1522" s="353"/>
      <c r="R1522" s="353"/>
      <c r="S1522" s="353"/>
      <c r="T1522" s="353"/>
      <c r="U1522" s="353"/>
      <c r="V1522" s="353"/>
      <c r="W1522" s="353"/>
      <c r="X1522" s="353"/>
      <c r="Y1522" s="353"/>
      <c r="Z1522" s="353"/>
    </row>
    <row r="1523" spans="1:26" x14ac:dyDescent="0.35">
      <c r="A1523" s="373"/>
      <c r="B1523" s="354"/>
      <c r="C1523" s="353"/>
      <c r="D1523" s="353"/>
      <c r="E1523" s="355"/>
      <c r="F1523" s="385"/>
      <c r="G1523" s="353"/>
      <c r="H1523" s="353"/>
      <c r="I1523" s="353"/>
      <c r="J1523" s="353"/>
      <c r="K1523" s="353"/>
      <c r="L1523" s="353"/>
      <c r="M1523" s="353"/>
      <c r="N1523" s="353"/>
      <c r="O1523" s="353"/>
      <c r="P1523" s="353"/>
      <c r="Q1523" s="353"/>
      <c r="R1523" s="353"/>
      <c r="S1523" s="353"/>
      <c r="T1523" s="353"/>
      <c r="U1523" s="353"/>
      <c r="V1523" s="353"/>
      <c r="W1523" s="353"/>
      <c r="X1523" s="353"/>
      <c r="Y1523" s="353"/>
      <c r="Z1523" s="353"/>
    </row>
    <row r="1524" spans="1:26" x14ac:dyDescent="0.35">
      <c r="A1524" s="373"/>
      <c r="B1524" s="354"/>
      <c r="C1524" s="353"/>
      <c r="D1524" s="353"/>
      <c r="E1524" s="355"/>
      <c r="F1524" s="385"/>
      <c r="G1524" s="353"/>
      <c r="H1524" s="353"/>
      <c r="I1524" s="353"/>
      <c r="J1524" s="353"/>
      <c r="K1524" s="353"/>
      <c r="L1524" s="353"/>
      <c r="M1524" s="353"/>
      <c r="N1524" s="353"/>
      <c r="O1524" s="353"/>
      <c r="P1524" s="353"/>
      <c r="Q1524" s="353"/>
      <c r="R1524" s="353"/>
      <c r="S1524" s="353"/>
      <c r="T1524" s="353"/>
      <c r="U1524" s="353"/>
      <c r="V1524" s="353"/>
      <c r="W1524" s="353"/>
      <c r="X1524" s="353"/>
      <c r="Y1524" s="353"/>
      <c r="Z1524" s="353"/>
    </row>
    <row r="1525" spans="1:26" x14ac:dyDescent="0.35">
      <c r="A1525" s="373"/>
      <c r="B1525" s="354"/>
      <c r="C1525" s="353"/>
      <c r="D1525" s="353"/>
      <c r="E1525" s="355"/>
      <c r="F1525" s="385"/>
      <c r="G1525" s="353"/>
      <c r="H1525" s="353"/>
      <c r="I1525" s="353"/>
      <c r="J1525" s="353"/>
      <c r="K1525" s="353"/>
      <c r="L1525" s="353"/>
      <c r="M1525" s="353"/>
      <c r="N1525" s="353"/>
      <c r="O1525" s="353"/>
      <c r="P1525" s="353"/>
      <c r="Q1525" s="353"/>
      <c r="R1525" s="353"/>
      <c r="S1525" s="353"/>
      <c r="T1525" s="353"/>
      <c r="U1525" s="353"/>
      <c r="V1525" s="353"/>
      <c r="W1525" s="353"/>
      <c r="X1525" s="353"/>
      <c r="Y1525" s="353"/>
      <c r="Z1525" s="353"/>
    </row>
    <row r="1526" spans="1:26" x14ac:dyDescent="0.35">
      <c r="A1526" s="373"/>
      <c r="B1526" s="354"/>
      <c r="C1526" s="353"/>
      <c r="D1526" s="353"/>
      <c r="E1526" s="355"/>
      <c r="F1526" s="385"/>
      <c r="G1526" s="353"/>
      <c r="H1526" s="353"/>
      <c r="I1526" s="353"/>
      <c r="J1526" s="353"/>
      <c r="K1526" s="353"/>
      <c r="L1526" s="353"/>
      <c r="M1526" s="353"/>
      <c r="N1526" s="353"/>
      <c r="O1526" s="353"/>
      <c r="P1526" s="353"/>
      <c r="Q1526" s="353"/>
      <c r="R1526" s="353"/>
      <c r="S1526" s="353"/>
      <c r="T1526" s="353"/>
      <c r="U1526" s="353"/>
      <c r="V1526" s="353"/>
      <c r="W1526" s="353"/>
      <c r="X1526" s="353"/>
      <c r="Y1526" s="353"/>
      <c r="Z1526" s="353"/>
    </row>
    <row r="1527" spans="1:26" x14ac:dyDescent="0.35">
      <c r="A1527" s="373"/>
      <c r="B1527" s="354"/>
      <c r="C1527" s="353"/>
      <c r="D1527" s="353"/>
      <c r="E1527" s="355"/>
      <c r="F1527" s="385"/>
      <c r="G1527" s="353"/>
      <c r="H1527" s="353"/>
      <c r="I1527" s="353"/>
      <c r="J1527" s="353"/>
      <c r="K1527" s="353"/>
      <c r="L1527" s="353"/>
      <c r="M1527" s="353"/>
      <c r="N1527" s="353"/>
      <c r="O1527" s="353"/>
      <c r="P1527" s="353"/>
      <c r="Q1527" s="353"/>
      <c r="R1527" s="353"/>
      <c r="S1527" s="353"/>
      <c r="T1527" s="353"/>
      <c r="U1527" s="353"/>
      <c r="V1527" s="353"/>
      <c r="W1527" s="353"/>
      <c r="X1527" s="353"/>
      <c r="Y1527" s="353"/>
      <c r="Z1527" s="353"/>
    </row>
    <row r="1528" spans="1:26" x14ac:dyDescent="0.35">
      <c r="A1528" s="373"/>
      <c r="B1528" s="354"/>
      <c r="C1528" s="353"/>
      <c r="D1528" s="353"/>
      <c r="E1528" s="355"/>
      <c r="F1528" s="385"/>
      <c r="G1528" s="353"/>
      <c r="H1528" s="353"/>
      <c r="I1528" s="353"/>
      <c r="J1528" s="353"/>
      <c r="K1528" s="353"/>
      <c r="L1528" s="353"/>
      <c r="M1528" s="353"/>
      <c r="N1528" s="353"/>
      <c r="O1528" s="353"/>
      <c r="P1528" s="353"/>
      <c r="Q1528" s="353"/>
      <c r="R1528" s="353"/>
      <c r="S1528" s="353"/>
      <c r="T1528" s="353"/>
      <c r="U1528" s="353"/>
      <c r="V1528" s="353"/>
      <c r="W1528" s="353"/>
      <c r="X1528" s="353"/>
      <c r="Y1528" s="353"/>
      <c r="Z1528" s="353"/>
    </row>
    <row r="1529" spans="1:26" x14ac:dyDescent="0.35">
      <c r="A1529" s="373"/>
      <c r="B1529" s="354"/>
      <c r="C1529" s="353"/>
      <c r="D1529" s="353"/>
      <c r="E1529" s="355"/>
      <c r="F1529" s="385"/>
      <c r="G1529" s="353"/>
      <c r="H1529" s="353"/>
      <c r="I1529" s="353"/>
      <c r="J1529" s="353"/>
      <c r="K1529" s="353"/>
      <c r="L1529" s="353"/>
      <c r="M1529" s="353"/>
      <c r="N1529" s="353"/>
      <c r="O1529" s="353"/>
      <c r="P1529" s="353"/>
      <c r="Q1529" s="353"/>
      <c r="R1529" s="353"/>
      <c r="S1529" s="353"/>
      <c r="T1529" s="353"/>
      <c r="U1529" s="353"/>
      <c r="V1529" s="353"/>
      <c r="W1529" s="353"/>
      <c r="X1529" s="353"/>
      <c r="Y1529" s="353"/>
      <c r="Z1529" s="353"/>
    </row>
    <row r="1530" spans="1:26" x14ac:dyDescent="0.35">
      <c r="A1530" s="373"/>
      <c r="B1530" s="354"/>
      <c r="C1530" s="353"/>
      <c r="D1530" s="353"/>
      <c r="E1530" s="355"/>
      <c r="F1530" s="385"/>
      <c r="G1530" s="353"/>
      <c r="H1530" s="353"/>
      <c r="I1530" s="353"/>
      <c r="J1530" s="353"/>
      <c r="K1530" s="353"/>
      <c r="L1530" s="353"/>
      <c r="M1530" s="353"/>
      <c r="N1530" s="353"/>
      <c r="O1530" s="353"/>
      <c r="P1530" s="353"/>
      <c r="Q1530" s="353"/>
      <c r="R1530" s="353"/>
      <c r="S1530" s="353"/>
      <c r="T1530" s="353"/>
      <c r="U1530" s="353"/>
      <c r="V1530" s="353"/>
      <c r="W1530" s="353"/>
      <c r="X1530" s="353"/>
      <c r="Y1530" s="353"/>
      <c r="Z1530" s="353"/>
    </row>
    <row r="1531" spans="1:26" x14ac:dyDescent="0.35">
      <c r="A1531" s="373"/>
      <c r="B1531" s="354"/>
      <c r="C1531" s="353"/>
      <c r="D1531" s="353"/>
      <c r="E1531" s="355"/>
      <c r="F1531" s="385"/>
      <c r="G1531" s="353"/>
      <c r="H1531" s="353"/>
      <c r="I1531" s="353"/>
      <c r="J1531" s="353"/>
      <c r="K1531" s="353"/>
      <c r="L1531" s="353"/>
      <c r="M1531" s="353"/>
      <c r="N1531" s="353"/>
      <c r="O1531" s="353"/>
      <c r="P1531" s="353"/>
      <c r="Q1531" s="353"/>
      <c r="R1531" s="353"/>
      <c r="S1531" s="353"/>
      <c r="T1531" s="353"/>
      <c r="U1531" s="353"/>
      <c r="V1531" s="353"/>
      <c r="W1531" s="353"/>
      <c r="X1531" s="353"/>
      <c r="Y1531" s="353"/>
      <c r="Z1531" s="353"/>
    </row>
    <row r="1532" spans="1:26" x14ac:dyDescent="0.35">
      <c r="A1532" s="373"/>
      <c r="B1532" s="354"/>
      <c r="C1532" s="353"/>
      <c r="D1532" s="353"/>
      <c r="E1532" s="355"/>
      <c r="F1532" s="385"/>
      <c r="G1532" s="353"/>
      <c r="H1532" s="353"/>
      <c r="I1532" s="353"/>
      <c r="J1532" s="353"/>
      <c r="K1532" s="353"/>
      <c r="L1532" s="353"/>
      <c r="M1532" s="353"/>
      <c r="N1532" s="353"/>
      <c r="O1532" s="353"/>
      <c r="P1532" s="353"/>
      <c r="Q1532" s="353"/>
      <c r="R1532" s="353"/>
      <c r="S1532" s="353"/>
      <c r="T1532" s="353"/>
      <c r="U1532" s="353"/>
      <c r="V1532" s="353"/>
      <c r="W1532" s="353"/>
      <c r="X1532" s="353"/>
      <c r="Y1532" s="353"/>
      <c r="Z1532" s="353"/>
    </row>
    <row r="1533" spans="1:26" x14ac:dyDescent="0.35">
      <c r="A1533" s="373"/>
      <c r="B1533" s="354"/>
      <c r="C1533" s="353"/>
      <c r="D1533" s="353"/>
      <c r="E1533" s="355"/>
      <c r="F1533" s="385"/>
      <c r="G1533" s="353"/>
      <c r="H1533" s="353"/>
      <c r="I1533" s="353"/>
      <c r="J1533" s="353"/>
      <c r="K1533" s="353"/>
      <c r="L1533" s="353"/>
      <c r="M1533" s="353"/>
      <c r="N1533" s="353"/>
      <c r="O1533" s="353"/>
      <c r="P1533" s="353"/>
      <c r="Q1533" s="353"/>
      <c r="R1533" s="353"/>
      <c r="S1533" s="353"/>
      <c r="T1533" s="353"/>
      <c r="U1533" s="353"/>
      <c r="V1533" s="353"/>
      <c r="W1533" s="353"/>
      <c r="X1533" s="353"/>
      <c r="Y1533" s="353"/>
      <c r="Z1533" s="353"/>
    </row>
    <row r="1534" spans="1:26" x14ac:dyDescent="0.35">
      <c r="A1534" s="373"/>
      <c r="B1534" s="354"/>
      <c r="C1534" s="353"/>
      <c r="D1534" s="353"/>
      <c r="E1534" s="355"/>
      <c r="F1534" s="385"/>
      <c r="G1534" s="353"/>
      <c r="H1534" s="353"/>
      <c r="I1534" s="353"/>
      <c r="J1534" s="353"/>
      <c r="K1534" s="353"/>
      <c r="L1534" s="353"/>
      <c r="M1534" s="353"/>
      <c r="N1534" s="353"/>
      <c r="O1534" s="353"/>
      <c r="P1534" s="353"/>
      <c r="Q1534" s="353"/>
      <c r="R1534" s="353"/>
      <c r="S1534" s="353"/>
      <c r="T1534" s="353"/>
      <c r="U1534" s="353"/>
      <c r="V1534" s="353"/>
      <c r="W1534" s="353"/>
      <c r="X1534" s="353"/>
      <c r="Y1534" s="353"/>
      <c r="Z1534" s="353"/>
    </row>
    <row r="1535" spans="1:26" x14ac:dyDescent="0.35">
      <c r="A1535" s="373"/>
      <c r="B1535" s="354"/>
      <c r="C1535" s="353"/>
      <c r="D1535" s="353"/>
      <c r="E1535" s="355"/>
      <c r="F1535" s="385"/>
      <c r="G1535" s="353"/>
      <c r="H1535" s="353"/>
      <c r="I1535" s="353"/>
      <c r="J1535" s="353"/>
      <c r="K1535" s="353"/>
      <c r="L1535" s="353"/>
      <c r="M1535" s="353"/>
      <c r="N1535" s="353"/>
      <c r="O1535" s="353"/>
      <c r="P1535" s="353"/>
      <c r="Q1535" s="353"/>
      <c r="R1535" s="353"/>
      <c r="S1535" s="353"/>
      <c r="T1535" s="353"/>
      <c r="U1535" s="353"/>
      <c r="V1535" s="353"/>
      <c r="W1535" s="353"/>
      <c r="X1535" s="353"/>
      <c r="Y1535" s="353"/>
      <c r="Z1535" s="353"/>
    </row>
    <row r="1536" spans="1:26" x14ac:dyDescent="0.35">
      <c r="A1536" s="373"/>
      <c r="B1536" s="354"/>
      <c r="C1536" s="353"/>
      <c r="D1536" s="353"/>
      <c r="E1536" s="355"/>
      <c r="F1536" s="385"/>
      <c r="G1536" s="353"/>
      <c r="H1536" s="353"/>
      <c r="I1536" s="353"/>
      <c r="J1536" s="353"/>
      <c r="K1536" s="353"/>
      <c r="L1536" s="353"/>
      <c r="M1536" s="353"/>
      <c r="N1536" s="353"/>
      <c r="O1536" s="353"/>
      <c r="P1536" s="353"/>
      <c r="Q1536" s="353"/>
      <c r="R1536" s="353"/>
      <c r="S1536" s="353"/>
      <c r="T1536" s="353"/>
      <c r="U1536" s="353"/>
      <c r="V1536" s="353"/>
      <c r="W1536" s="353"/>
      <c r="X1536" s="353"/>
      <c r="Y1536" s="353"/>
      <c r="Z1536" s="353"/>
    </row>
    <row r="1537" spans="1:26" x14ac:dyDescent="0.35">
      <c r="A1537" s="373"/>
      <c r="B1537" s="354"/>
      <c r="C1537" s="353"/>
      <c r="D1537" s="353"/>
      <c r="E1537" s="355"/>
      <c r="F1537" s="385"/>
      <c r="G1537" s="353"/>
      <c r="H1537" s="353"/>
      <c r="I1537" s="353"/>
      <c r="J1537" s="353"/>
      <c r="K1537" s="353"/>
      <c r="L1537" s="353"/>
      <c r="M1537" s="353"/>
      <c r="N1537" s="353"/>
      <c r="O1537" s="353"/>
      <c r="P1537" s="353"/>
      <c r="Q1537" s="353"/>
      <c r="R1537" s="353"/>
      <c r="S1537" s="353"/>
      <c r="T1537" s="353"/>
      <c r="U1537" s="353"/>
      <c r="V1537" s="353"/>
      <c r="W1537" s="353"/>
      <c r="X1537" s="353"/>
      <c r="Y1537" s="353"/>
      <c r="Z1537" s="353"/>
    </row>
    <row r="1538" spans="1:26" x14ac:dyDescent="0.35">
      <c r="A1538" s="373"/>
      <c r="B1538" s="354"/>
      <c r="C1538" s="353"/>
      <c r="D1538" s="353"/>
      <c r="E1538" s="355"/>
      <c r="F1538" s="385"/>
      <c r="G1538" s="353"/>
      <c r="H1538" s="353"/>
      <c r="I1538" s="353"/>
      <c r="J1538" s="353"/>
      <c r="K1538" s="353"/>
      <c r="L1538" s="353"/>
      <c r="M1538" s="353"/>
      <c r="N1538" s="353"/>
      <c r="O1538" s="353"/>
      <c r="P1538" s="353"/>
      <c r="Q1538" s="353"/>
      <c r="R1538" s="353"/>
      <c r="S1538" s="353"/>
      <c r="T1538" s="353"/>
      <c r="U1538" s="353"/>
      <c r="V1538" s="353"/>
      <c r="W1538" s="353"/>
      <c r="X1538" s="353"/>
      <c r="Y1538" s="353"/>
      <c r="Z1538" s="353"/>
    </row>
    <row r="1539" spans="1:26" x14ac:dyDescent="0.35">
      <c r="A1539" s="373"/>
      <c r="B1539" s="354"/>
      <c r="C1539" s="353"/>
      <c r="D1539" s="353"/>
      <c r="E1539" s="355"/>
      <c r="F1539" s="385"/>
      <c r="G1539" s="353"/>
      <c r="H1539" s="353"/>
      <c r="I1539" s="353"/>
      <c r="J1539" s="353"/>
      <c r="K1539" s="353"/>
      <c r="L1539" s="353"/>
      <c r="M1539" s="353"/>
      <c r="N1539" s="353"/>
      <c r="O1539" s="353"/>
      <c r="P1539" s="353"/>
      <c r="Q1539" s="353"/>
      <c r="R1539" s="353"/>
      <c r="S1539" s="353"/>
      <c r="T1539" s="353"/>
      <c r="U1539" s="353"/>
      <c r="V1539" s="353"/>
      <c r="W1539" s="353"/>
      <c r="X1539" s="353"/>
      <c r="Y1539" s="353"/>
      <c r="Z1539" s="353"/>
    </row>
    <row r="1540" spans="1:26" x14ac:dyDescent="0.35">
      <c r="A1540" s="373"/>
      <c r="B1540" s="354"/>
      <c r="C1540" s="353"/>
      <c r="D1540" s="353"/>
      <c r="E1540" s="355"/>
      <c r="F1540" s="385"/>
      <c r="G1540" s="353"/>
      <c r="H1540" s="353"/>
      <c r="I1540" s="353"/>
      <c r="J1540" s="353"/>
      <c r="K1540" s="353"/>
      <c r="L1540" s="353"/>
      <c r="M1540" s="353"/>
      <c r="N1540" s="353"/>
      <c r="O1540" s="353"/>
      <c r="P1540" s="353"/>
      <c r="Q1540" s="353"/>
      <c r="R1540" s="353"/>
      <c r="S1540" s="353"/>
      <c r="T1540" s="353"/>
      <c r="U1540" s="353"/>
      <c r="V1540" s="353"/>
      <c r="W1540" s="353"/>
      <c r="X1540" s="353"/>
      <c r="Y1540" s="353"/>
      <c r="Z1540" s="353"/>
    </row>
    <row r="1541" spans="1:26" x14ac:dyDescent="0.35">
      <c r="A1541" s="373"/>
      <c r="B1541" s="354"/>
      <c r="C1541" s="353"/>
      <c r="D1541" s="353"/>
      <c r="E1541" s="355"/>
      <c r="F1541" s="385"/>
      <c r="G1541" s="353"/>
      <c r="H1541" s="353"/>
      <c r="I1541" s="353"/>
      <c r="J1541" s="353"/>
      <c r="K1541" s="353"/>
      <c r="L1541" s="353"/>
      <c r="M1541" s="353"/>
      <c r="N1541" s="353"/>
      <c r="O1541" s="353"/>
      <c r="P1541" s="353"/>
      <c r="Q1541" s="353"/>
      <c r="R1541" s="353"/>
      <c r="S1541" s="353"/>
      <c r="T1541" s="353"/>
      <c r="U1541" s="353"/>
      <c r="V1541" s="353"/>
      <c r="W1541" s="353"/>
      <c r="X1541" s="353"/>
      <c r="Y1541" s="353"/>
      <c r="Z1541" s="353"/>
    </row>
    <row r="1542" spans="1:26" x14ac:dyDescent="0.35">
      <c r="A1542" s="373"/>
      <c r="B1542" s="354"/>
      <c r="C1542" s="353"/>
      <c r="D1542" s="353"/>
      <c r="E1542" s="355"/>
      <c r="F1542" s="385"/>
      <c r="G1542" s="353"/>
      <c r="H1542" s="353"/>
      <c r="I1542" s="353"/>
      <c r="J1542" s="353"/>
      <c r="K1542" s="353"/>
      <c r="L1542" s="353"/>
      <c r="M1542" s="353"/>
      <c r="N1542" s="353"/>
      <c r="O1542" s="353"/>
      <c r="P1542" s="353"/>
      <c r="Q1542" s="353"/>
      <c r="R1542" s="353"/>
      <c r="S1542" s="353"/>
      <c r="T1542" s="353"/>
      <c r="U1542" s="353"/>
      <c r="V1542" s="353"/>
      <c r="W1542" s="353"/>
      <c r="X1542" s="353"/>
      <c r="Y1542" s="353"/>
      <c r="Z1542" s="353"/>
    </row>
    <row r="1543" spans="1:26" x14ac:dyDescent="0.35">
      <c r="A1543" s="373"/>
      <c r="B1543" s="354"/>
      <c r="C1543" s="353"/>
      <c r="D1543" s="353"/>
      <c r="E1543" s="355"/>
      <c r="F1543" s="385"/>
      <c r="G1543" s="353"/>
      <c r="H1543" s="353"/>
      <c r="I1543" s="353"/>
      <c r="J1543" s="353"/>
      <c r="K1543" s="353"/>
      <c r="L1543" s="353"/>
      <c r="M1543" s="353"/>
      <c r="N1543" s="353"/>
      <c r="O1543" s="353"/>
      <c r="P1543" s="353"/>
      <c r="Q1543" s="353"/>
      <c r="R1543" s="353"/>
      <c r="S1543" s="353"/>
      <c r="T1543" s="353"/>
      <c r="U1543" s="353"/>
      <c r="V1543" s="353"/>
      <c r="W1543" s="353"/>
      <c r="X1543" s="353"/>
      <c r="Y1543" s="353"/>
      <c r="Z1543" s="353"/>
    </row>
    <row r="1544" spans="1:26" x14ac:dyDescent="0.35">
      <c r="A1544" s="373"/>
      <c r="B1544" s="354"/>
      <c r="C1544" s="353"/>
      <c r="D1544" s="353"/>
      <c r="E1544" s="355"/>
      <c r="F1544" s="385"/>
      <c r="G1544" s="353"/>
      <c r="H1544" s="353"/>
      <c r="I1544" s="353"/>
      <c r="J1544" s="353"/>
      <c r="K1544" s="353"/>
      <c r="L1544" s="353"/>
      <c r="M1544" s="353"/>
      <c r="N1544" s="353"/>
      <c r="O1544" s="353"/>
      <c r="P1544" s="353"/>
      <c r="Q1544" s="353"/>
      <c r="R1544" s="353"/>
      <c r="S1544" s="353"/>
      <c r="T1544" s="353"/>
      <c r="U1544" s="353"/>
      <c r="V1544" s="353"/>
      <c r="W1544" s="353"/>
      <c r="X1544" s="353"/>
      <c r="Y1544" s="353"/>
      <c r="Z1544" s="353"/>
    </row>
    <row r="1545" spans="1:26" x14ac:dyDescent="0.35">
      <c r="A1545" s="373"/>
      <c r="B1545" s="354"/>
      <c r="C1545" s="353"/>
      <c r="D1545" s="353"/>
      <c r="E1545" s="355"/>
      <c r="F1545" s="385"/>
      <c r="G1545" s="353"/>
      <c r="H1545" s="353"/>
      <c r="I1545" s="353"/>
      <c r="J1545" s="353"/>
      <c r="K1545" s="353"/>
      <c r="L1545" s="353"/>
      <c r="M1545" s="353"/>
      <c r="N1545" s="353"/>
      <c r="O1545" s="353"/>
      <c r="P1545" s="353"/>
      <c r="Q1545" s="353"/>
      <c r="R1545" s="353"/>
      <c r="S1545" s="353"/>
      <c r="T1545" s="353"/>
      <c r="U1545" s="353"/>
      <c r="V1545" s="353"/>
      <c r="W1545" s="353"/>
      <c r="X1545" s="353"/>
      <c r="Y1545" s="353"/>
      <c r="Z1545" s="353"/>
    </row>
    <row r="1546" spans="1:26" x14ac:dyDescent="0.35">
      <c r="A1546" s="373"/>
      <c r="B1546" s="354"/>
      <c r="C1546" s="353"/>
      <c r="D1546" s="353"/>
      <c r="E1546" s="355"/>
      <c r="F1546" s="385"/>
      <c r="G1546" s="353"/>
      <c r="H1546" s="353"/>
      <c r="I1546" s="353"/>
      <c r="J1546" s="353"/>
      <c r="K1546" s="353"/>
      <c r="L1546" s="353"/>
      <c r="M1546" s="353"/>
      <c r="N1546" s="353"/>
      <c r="O1546" s="353"/>
      <c r="P1546" s="353"/>
      <c r="Q1546" s="353"/>
      <c r="R1546" s="353"/>
      <c r="S1546" s="353"/>
      <c r="T1546" s="353"/>
      <c r="U1546" s="353"/>
      <c r="V1546" s="353"/>
      <c r="W1546" s="353"/>
      <c r="X1546" s="353"/>
      <c r="Y1546" s="353"/>
      <c r="Z1546" s="353"/>
    </row>
    <row r="1547" spans="1:26" x14ac:dyDescent="0.35">
      <c r="A1547" s="373"/>
      <c r="B1547" s="354"/>
      <c r="C1547" s="353"/>
      <c r="D1547" s="353"/>
      <c r="E1547" s="355"/>
      <c r="F1547" s="385"/>
      <c r="G1547" s="353"/>
      <c r="H1547" s="353"/>
      <c r="I1547" s="353"/>
      <c r="J1547" s="353"/>
      <c r="K1547" s="353"/>
      <c r="L1547" s="353"/>
      <c r="M1547" s="353"/>
      <c r="N1547" s="353"/>
      <c r="O1547" s="353"/>
      <c r="P1547" s="353"/>
      <c r="Q1547" s="353"/>
      <c r="R1547" s="353"/>
      <c r="S1547" s="353"/>
      <c r="T1547" s="353"/>
      <c r="U1547" s="353"/>
      <c r="V1547" s="353"/>
      <c r="W1547" s="353"/>
      <c r="X1547" s="353"/>
      <c r="Y1547" s="353"/>
      <c r="Z1547" s="353"/>
    </row>
    <row r="1548" spans="1:26" x14ac:dyDescent="0.35">
      <c r="A1548" s="373"/>
      <c r="B1548" s="354"/>
      <c r="C1548" s="353"/>
      <c r="D1548" s="353"/>
      <c r="E1548" s="355"/>
      <c r="F1548" s="385"/>
      <c r="G1548" s="353"/>
      <c r="H1548" s="353"/>
      <c r="I1548" s="353"/>
      <c r="J1548" s="353"/>
      <c r="K1548" s="353"/>
      <c r="L1548" s="353"/>
      <c r="M1548" s="353"/>
      <c r="N1548" s="353"/>
      <c r="O1548" s="353"/>
      <c r="P1548" s="353"/>
      <c r="Q1548" s="353"/>
      <c r="R1548" s="353"/>
      <c r="S1548" s="353"/>
      <c r="T1548" s="353"/>
      <c r="U1548" s="353"/>
      <c r="V1548" s="353"/>
      <c r="W1548" s="353"/>
      <c r="X1548" s="353"/>
      <c r="Y1548" s="353"/>
      <c r="Z1548" s="353"/>
    </row>
    <row r="1549" spans="1:26" x14ac:dyDescent="0.35">
      <c r="A1549" s="373"/>
      <c r="B1549" s="354"/>
      <c r="C1549" s="353"/>
      <c r="D1549" s="353"/>
      <c r="E1549" s="355"/>
      <c r="F1549" s="385"/>
      <c r="G1549" s="353"/>
      <c r="H1549" s="353"/>
      <c r="I1549" s="353"/>
      <c r="J1549" s="353"/>
      <c r="K1549" s="353"/>
      <c r="L1549" s="353"/>
      <c r="M1549" s="353"/>
      <c r="N1549" s="353"/>
      <c r="O1549" s="353"/>
      <c r="P1549" s="353"/>
      <c r="Q1549" s="353"/>
      <c r="R1549" s="353"/>
      <c r="S1549" s="353"/>
      <c r="T1549" s="353"/>
      <c r="U1549" s="353"/>
      <c r="V1549" s="353"/>
      <c r="W1549" s="353"/>
      <c r="X1549" s="353"/>
      <c r="Y1549" s="353"/>
      <c r="Z1549" s="353"/>
    </row>
    <row r="1550" spans="1:26" x14ac:dyDescent="0.35">
      <c r="A1550" s="373"/>
      <c r="B1550" s="354"/>
      <c r="C1550" s="353"/>
      <c r="D1550" s="353"/>
      <c r="E1550" s="355"/>
      <c r="F1550" s="385"/>
      <c r="G1550" s="353"/>
      <c r="H1550" s="353"/>
      <c r="I1550" s="353"/>
      <c r="J1550" s="353"/>
      <c r="K1550" s="353"/>
      <c r="L1550" s="353"/>
      <c r="M1550" s="353"/>
      <c r="N1550" s="353"/>
      <c r="O1550" s="353"/>
      <c r="P1550" s="353"/>
      <c r="Q1550" s="353"/>
      <c r="R1550" s="353"/>
      <c r="S1550" s="353"/>
      <c r="T1550" s="353"/>
      <c r="U1550" s="353"/>
      <c r="V1550" s="353"/>
      <c r="W1550" s="353"/>
      <c r="X1550" s="353"/>
      <c r="Y1550" s="353"/>
      <c r="Z1550" s="353"/>
    </row>
    <row r="1551" spans="1:26" x14ac:dyDescent="0.35">
      <c r="A1551" s="373"/>
      <c r="B1551" s="354"/>
      <c r="C1551" s="353"/>
      <c r="D1551" s="353"/>
      <c r="E1551" s="355"/>
      <c r="F1551" s="385"/>
      <c r="G1551" s="353"/>
      <c r="H1551" s="353"/>
      <c r="I1551" s="353"/>
      <c r="J1551" s="353"/>
      <c r="K1551" s="353"/>
      <c r="L1551" s="353"/>
      <c r="M1551" s="353"/>
      <c r="N1551" s="353"/>
      <c r="O1551" s="353"/>
      <c r="P1551" s="353"/>
      <c r="Q1551" s="353"/>
      <c r="R1551" s="353"/>
      <c r="S1551" s="353"/>
      <c r="T1551" s="353"/>
      <c r="U1551" s="353"/>
      <c r="V1551" s="353"/>
      <c r="W1551" s="353"/>
      <c r="X1551" s="353"/>
      <c r="Y1551" s="353"/>
      <c r="Z1551" s="353"/>
    </row>
    <row r="1552" spans="1:26" x14ac:dyDescent="0.35">
      <c r="A1552" s="373"/>
      <c r="B1552" s="354"/>
      <c r="C1552" s="353"/>
      <c r="D1552" s="353"/>
      <c r="E1552" s="355"/>
      <c r="F1552" s="385"/>
      <c r="G1552" s="353"/>
      <c r="H1552" s="353"/>
      <c r="I1552" s="353"/>
      <c r="J1552" s="353"/>
      <c r="K1552" s="353"/>
      <c r="L1552" s="353"/>
      <c r="M1552" s="353"/>
      <c r="N1552" s="353"/>
      <c r="O1552" s="353"/>
      <c r="P1552" s="353"/>
      <c r="Q1552" s="353"/>
      <c r="R1552" s="353"/>
      <c r="S1552" s="353"/>
      <c r="T1552" s="353"/>
      <c r="U1552" s="353"/>
      <c r="V1552" s="353"/>
      <c r="W1552" s="353"/>
      <c r="X1552" s="353"/>
      <c r="Y1552" s="353"/>
      <c r="Z1552" s="353"/>
    </row>
    <row r="1553" spans="1:26" x14ac:dyDescent="0.35">
      <c r="A1553" s="373"/>
      <c r="B1553" s="354"/>
      <c r="C1553" s="353"/>
      <c r="D1553" s="353"/>
      <c r="E1553" s="355"/>
      <c r="F1553" s="385"/>
      <c r="G1553" s="353"/>
      <c r="H1553" s="353"/>
      <c r="I1553" s="353"/>
      <c r="J1553" s="353"/>
      <c r="K1553" s="353"/>
      <c r="L1553" s="353"/>
      <c r="M1553" s="353"/>
      <c r="N1553" s="353"/>
      <c r="O1553" s="353"/>
      <c r="P1553" s="353"/>
      <c r="Q1553" s="353"/>
      <c r="R1553" s="353"/>
      <c r="S1553" s="353"/>
      <c r="T1553" s="353"/>
      <c r="U1553" s="353"/>
      <c r="V1553" s="353"/>
      <c r="W1553" s="353"/>
      <c r="X1553" s="353"/>
      <c r="Y1553" s="353"/>
      <c r="Z1553" s="353"/>
    </row>
    <row r="1554" spans="1:26" x14ac:dyDescent="0.35">
      <c r="A1554" s="373"/>
      <c r="B1554" s="354"/>
      <c r="C1554" s="353"/>
      <c r="D1554" s="353"/>
      <c r="E1554" s="355"/>
      <c r="F1554" s="385"/>
      <c r="G1554" s="353"/>
      <c r="H1554" s="353"/>
      <c r="I1554" s="353"/>
      <c r="J1554" s="353"/>
      <c r="K1554" s="353"/>
      <c r="L1554" s="353"/>
      <c r="M1554" s="353"/>
      <c r="N1554" s="353"/>
      <c r="O1554" s="353"/>
      <c r="P1554" s="353"/>
      <c r="Q1554" s="353"/>
      <c r="R1554" s="353"/>
      <c r="S1554" s="353"/>
      <c r="T1554" s="353"/>
      <c r="U1554" s="353"/>
      <c r="V1554" s="353"/>
      <c r="W1554" s="353"/>
      <c r="X1554" s="353"/>
      <c r="Y1554" s="353"/>
      <c r="Z1554" s="353"/>
    </row>
    <row r="1555" spans="1:26" x14ac:dyDescent="0.35">
      <c r="A1555" s="373"/>
      <c r="B1555" s="354"/>
      <c r="C1555" s="353"/>
      <c r="D1555" s="353"/>
      <c r="E1555" s="355"/>
      <c r="F1555" s="385"/>
      <c r="G1555" s="353"/>
      <c r="H1555" s="353"/>
      <c r="I1555" s="353"/>
      <c r="J1555" s="353"/>
      <c r="K1555" s="353"/>
      <c r="L1555" s="353"/>
      <c r="M1555" s="353"/>
      <c r="N1555" s="353"/>
      <c r="O1555" s="353"/>
      <c r="P1555" s="353"/>
      <c r="Q1555" s="353"/>
      <c r="R1555" s="353"/>
      <c r="S1555" s="353"/>
      <c r="T1555" s="353"/>
      <c r="U1555" s="353"/>
      <c r="V1555" s="353"/>
      <c r="W1555" s="353"/>
      <c r="X1555" s="353"/>
      <c r="Y1555" s="353"/>
      <c r="Z1555" s="353"/>
    </row>
    <row r="1556" spans="1:26" x14ac:dyDescent="0.35">
      <c r="A1556" s="373"/>
      <c r="B1556" s="354"/>
      <c r="C1556" s="353"/>
      <c r="D1556" s="353"/>
      <c r="E1556" s="355"/>
      <c r="F1556" s="385"/>
      <c r="G1556" s="353"/>
      <c r="H1556" s="353"/>
      <c r="I1556" s="353"/>
      <c r="J1556" s="353"/>
      <c r="K1556" s="353"/>
      <c r="L1556" s="353"/>
      <c r="M1556" s="353"/>
      <c r="N1556" s="353"/>
      <c r="O1556" s="353"/>
      <c r="P1556" s="353"/>
      <c r="Q1556" s="353"/>
      <c r="R1556" s="353"/>
      <c r="S1556" s="353"/>
      <c r="T1556" s="353"/>
      <c r="U1556" s="353"/>
      <c r="V1556" s="353"/>
      <c r="W1556" s="353"/>
      <c r="X1556" s="353"/>
      <c r="Y1556" s="353"/>
      <c r="Z1556" s="353"/>
    </row>
    <row r="1557" spans="1:26" x14ac:dyDescent="0.35">
      <c r="A1557" s="373"/>
      <c r="B1557" s="354"/>
      <c r="C1557" s="353"/>
      <c r="D1557" s="353"/>
      <c r="E1557" s="355"/>
      <c r="F1557" s="385"/>
      <c r="G1557" s="353"/>
      <c r="H1557" s="353"/>
      <c r="I1557" s="353"/>
      <c r="J1557" s="353"/>
      <c r="K1557" s="353"/>
      <c r="L1557" s="353"/>
      <c r="M1557" s="353"/>
      <c r="N1557" s="353"/>
      <c r="O1557" s="353"/>
      <c r="P1557" s="353"/>
      <c r="Q1557" s="353"/>
      <c r="R1557" s="353"/>
      <c r="S1557" s="353"/>
      <c r="T1557" s="353"/>
      <c r="U1557" s="353"/>
      <c r="V1557" s="353"/>
      <c r="W1557" s="353"/>
      <c r="X1557" s="353"/>
      <c r="Y1557" s="353"/>
      <c r="Z1557" s="353"/>
    </row>
    <row r="1558" spans="1:26" x14ac:dyDescent="0.35">
      <c r="A1558" s="373"/>
      <c r="B1558" s="354"/>
      <c r="C1558" s="353"/>
      <c r="D1558" s="353"/>
      <c r="E1558" s="355"/>
      <c r="F1558" s="385"/>
      <c r="G1558" s="353"/>
      <c r="H1558" s="353"/>
      <c r="I1558" s="353"/>
      <c r="J1558" s="353"/>
      <c r="K1558" s="353"/>
      <c r="L1558" s="353"/>
      <c r="M1558" s="353"/>
      <c r="N1558" s="353"/>
      <c r="O1558" s="353"/>
      <c r="P1558" s="353"/>
      <c r="Q1558" s="353"/>
      <c r="R1558" s="353"/>
      <c r="S1558" s="353"/>
      <c r="T1558" s="353"/>
      <c r="U1558" s="353"/>
      <c r="V1558" s="353"/>
      <c r="W1558" s="353"/>
      <c r="X1558" s="353"/>
      <c r="Y1558" s="353"/>
      <c r="Z1558" s="353"/>
    </row>
    <row r="1559" spans="1:26" x14ac:dyDescent="0.35">
      <c r="A1559" s="373"/>
      <c r="B1559" s="354"/>
      <c r="C1559" s="353"/>
      <c r="D1559" s="353"/>
      <c r="E1559" s="355"/>
      <c r="F1559" s="385"/>
      <c r="G1559" s="353"/>
      <c r="H1559" s="353"/>
      <c r="I1559" s="353"/>
      <c r="J1559" s="353"/>
      <c r="K1559" s="353"/>
      <c r="L1559" s="353"/>
      <c r="M1559" s="353"/>
      <c r="N1559" s="353"/>
      <c r="O1559" s="353"/>
      <c r="P1559" s="353"/>
      <c r="Q1559" s="353"/>
      <c r="R1559" s="353"/>
      <c r="S1559" s="353"/>
      <c r="T1559" s="353"/>
      <c r="U1559" s="353"/>
      <c r="V1559" s="353"/>
      <c r="W1559" s="353"/>
      <c r="X1559" s="353"/>
      <c r="Y1559" s="353"/>
      <c r="Z1559" s="353"/>
    </row>
    <row r="1560" spans="1:26" x14ac:dyDescent="0.35">
      <c r="A1560" s="373"/>
      <c r="B1560" s="354"/>
      <c r="C1560" s="353"/>
      <c r="D1560" s="353"/>
      <c r="E1560" s="355"/>
      <c r="F1560" s="385"/>
      <c r="G1560" s="353"/>
      <c r="H1560" s="353"/>
      <c r="I1560" s="353"/>
      <c r="J1560" s="353"/>
      <c r="K1560" s="353"/>
      <c r="L1560" s="353"/>
      <c r="M1560" s="353"/>
      <c r="N1560" s="353"/>
      <c r="O1560" s="353"/>
      <c r="P1560" s="353"/>
      <c r="Q1560" s="353"/>
      <c r="R1560" s="353"/>
      <c r="S1560" s="353"/>
      <c r="T1560" s="353"/>
      <c r="U1560" s="353"/>
      <c r="V1560" s="353"/>
      <c r="W1560" s="353"/>
      <c r="X1560" s="353"/>
      <c r="Y1560" s="353"/>
      <c r="Z1560" s="353"/>
    </row>
    <row r="1561" spans="1:26" x14ac:dyDescent="0.35">
      <c r="A1561" s="373"/>
      <c r="B1561" s="354"/>
      <c r="C1561" s="353"/>
      <c r="D1561" s="353"/>
      <c r="E1561" s="355"/>
      <c r="F1561" s="385"/>
      <c r="G1561" s="353"/>
      <c r="H1561" s="353"/>
      <c r="I1561" s="353"/>
      <c r="J1561" s="353"/>
      <c r="K1561" s="353"/>
      <c r="L1561" s="353"/>
      <c r="M1561" s="353"/>
      <c r="N1561" s="353"/>
      <c r="O1561" s="353"/>
      <c r="P1561" s="353"/>
      <c r="Q1561" s="353"/>
      <c r="R1561" s="353"/>
      <c r="S1561" s="353"/>
      <c r="T1561" s="353"/>
      <c r="U1561" s="353"/>
      <c r="V1561" s="353"/>
      <c r="W1561" s="353"/>
      <c r="X1561" s="353"/>
      <c r="Y1561" s="353"/>
      <c r="Z1561" s="353"/>
    </row>
    <row r="1562" spans="1:26" x14ac:dyDescent="0.35">
      <c r="A1562" s="373"/>
      <c r="B1562" s="354"/>
      <c r="C1562" s="353"/>
      <c r="D1562" s="353"/>
      <c r="E1562" s="355"/>
      <c r="F1562" s="385"/>
      <c r="G1562" s="353"/>
      <c r="H1562" s="353"/>
      <c r="I1562" s="353"/>
      <c r="J1562" s="353"/>
      <c r="K1562" s="353"/>
      <c r="L1562" s="353"/>
      <c r="M1562" s="353"/>
      <c r="N1562" s="353"/>
      <c r="O1562" s="353"/>
      <c r="P1562" s="353"/>
      <c r="Q1562" s="353"/>
      <c r="R1562" s="353"/>
      <c r="S1562" s="353"/>
      <c r="T1562" s="353"/>
      <c r="U1562" s="353"/>
      <c r="V1562" s="353"/>
      <c r="W1562" s="353"/>
      <c r="X1562" s="353"/>
      <c r="Y1562" s="353"/>
      <c r="Z1562" s="353"/>
    </row>
    <row r="1563" spans="1:26" x14ac:dyDescent="0.35">
      <c r="A1563" s="373"/>
      <c r="B1563" s="354"/>
      <c r="C1563" s="353"/>
      <c r="D1563" s="353"/>
      <c r="E1563" s="355"/>
      <c r="F1563" s="385"/>
      <c r="G1563" s="353"/>
      <c r="H1563" s="353"/>
      <c r="I1563" s="353"/>
      <c r="J1563" s="353"/>
      <c r="K1563" s="353"/>
      <c r="L1563" s="353"/>
      <c r="M1563" s="353"/>
      <c r="N1563" s="353"/>
      <c r="O1563" s="353"/>
      <c r="P1563" s="353"/>
      <c r="Q1563" s="353"/>
      <c r="R1563" s="353"/>
      <c r="S1563" s="353"/>
      <c r="T1563" s="353"/>
      <c r="U1563" s="353"/>
      <c r="V1563" s="353"/>
      <c r="W1563" s="353"/>
      <c r="X1563" s="353"/>
      <c r="Y1563" s="353"/>
      <c r="Z1563" s="353"/>
    </row>
    <row r="1564" spans="1:26" x14ac:dyDescent="0.35">
      <c r="A1564" s="373"/>
      <c r="B1564" s="354"/>
      <c r="C1564" s="353"/>
      <c r="D1564" s="353"/>
      <c r="E1564" s="355"/>
      <c r="F1564" s="385"/>
      <c r="G1564" s="353"/>
      <c r="H1564" s="353"/>
      <c r="I1564" s="353"/>
      <c r="J1564" s="353"/>
      <c r="K1564" s="353"/>
      <c r="L1564" s="353"/>
      <c r="M1564" s="353"/>
      <c r="N1564" s="353"/>
      <c r="O1564" s="353"/>
      <c r="P1564" s="353"/>
      <c r="Q1564" s="353"/>
      <c r="R1564" s="353"/>
      <c r="S1564" s="353"/>
      <c r="T1564" s="353"/>
      <c r="U1564" s="353"/>
      <c r="V1564" s="353"/>
      <c r="W1564" s="353"/>
      <c r="X1564" s="353"/>
      <c r="Y1564" s="353"/>
      <c r="Z1564" s="353"/>
    </row>
    <row r="1565" spans="1:26" x14ac:dyDescent="0.35">
      <c r="A1565" s="373"/>
      <c r="B1565" s="354"/>
      <c r="C1565" s="353"/>
      <c r="D1565" s="353"/>
      <c r="E1565" s="355"/>
      <c r="F1565" s="385"/>
      <c r="G1565" s="353"/>
      <c r="H1565" s="353"/>
      <c r="I1565" s="353"/>
      <c r="J1565" s="353"/>
      <c r="K1565" s="353"/>
      <c r="L1565" s="353"/>
      <c r="M1565" s="353"/>
      <c r="N1565" s="353"/>
      <c r="O1565" s="353"/>
      <c r="P1565" s="353"/>
      <c r="Q1565" s="353"/>
      <c r="R1565" s="353"/>
      <c r="S1565" s="353"/>
      <c r="T1565" s="353"/>
      <c r="U1565" s="353"/>
      <c r="V1565" s="353"/>
      <c r="W1565" s="353"/>
      <c r="X1565" s="353"/>
      <c r="Y1565" s="353"/>
      <c r="Z1565" s="353"/>
    </row>
    <row r="1566" spans="1:26" x14ac:dyDescent="0.35">
      <c r="A1566" s="373"/>
      <c r="B1566" s="354"/>
      <c r="C1566" s="353"/>
      <c r="D1566" s="353"/>
      <c r="E1566" s="355"/>
      <c r="F1566" s="385"/>
      <c r="G1566" s="353"/>
      <c r="H1566" s="353"/>
      <c r="I1566" s="353"/>
      <c r="J1566" s="353"/>
      <c r="K1566" s="353"/>
      <c r="L1566" s="353"/>
      <c r="M1566" s="353"/>
      <c r="N1566" s="353"/>
      <c r="O1566" s="353"/>
      <c r="P1566" s="353"/>
      <c r="Q1566" s="353"/>
      <c r="R1566" s="353"/>
      <c r="S1566" s="353"/>
      <c r="T1566" s="353"/>
      <c r="U1566" s="353"/>
      <c r="V1566" s="353"/>
      <c r="W1566" s="353"/>
      <c r="X1566" s="353"/>
      <c r="Y1566" s="353"/>
      <c r="Z1566" s="353"/>
    </row>
    <row r="1567" spans="1:26" x14ac:dyDescent="0.35">
      <c r="A1567" s="373"/>
      <c r="B1567" s="354"/>
      <c r="C1567" s="353"/>
      <c r="D1567" s="353"/>
      <c r="E1567" s="355"/>
      <c r="F1567" s="385"/>
      <c r="G1567" s="353"/>
      <c r="H1567" s="353"/>
      <c r="I1567" s="353"/>
      <c r="J1567" s="353"/>
      <c r="K1567" s="353"/>
      <c r="L1567" s="353"/>
      <c r="M1567" s="353"/>
      <c r="N1567" s="353"/>
      <c r="O1567" s="353"/>
      <c r="P1567" s="353"/>
      <c r="Q1567" s="353"/>
      <c r="R1567" s="353"/>
      <c r="S1567" s="353"/>
      <c r="T1567" s="353"/>
      <c r="U1567" s="353"/>
      <c r="V1567" s="353"/>
      <c r="W1567" s="353"/>
      <c r="X1567" s="353"/>
      <c r="Y1567" s="353"/>
      <c r="Z1567" s="353"/>
    </row>
    <row r="1568" spans="1:26" x14ac:dyDescent="0.35">
      <c r="A1568" s="373"/>
      <c r="B1568" s="354"/>
      <c r="C1568" s="353"/>
      <c r="D1568" s="353"/>
      <c r="E1568" s="355"/>
      <c r="F1568" s="385"/>
      <c r="G1568" s="353"/>
      <c r="H1568" s="353"/>
      <c r="I1568" s="353"/>
      <c r="J1568" s="353"/>
      <c r="K1568" s="353"/>
      <c r="L1568" s="353"/>
      <c r="M1568" s="353"/>
      <c r="N1568" s="353"/>
      <c r="O1568" s="353"/>
      <c r="P1568" s="353"/>
      <c r="Q1568" s="353"/>
      <c r="R1568" s="353"/>
      <c r="S1568" s="353"/>
      <c r="T1568" s="353"/>
      <c r="U1568" s="353"/>
      <c r="V1568" s="353"/>
      <c r="W1568" s="353"/>
      <c r="X1568" s="353"/>
      <c r="Y1568" s="353"/>
      <c r="Z1568" s="353"/>
    </row>
    <row r="1569" spans="1:26" x14ac:dyDescent="0.35">
      <c r="A1569" s="373"/>
      <c r="B1569" s="354"/>
      <c r="C1569" s="353"/>
      <c r="D1569" s="353"/>
      <c r="E1569" s="355"/>
      <c r="F1569" s="385"/>
      <c r="G1569" s="353"/>
      <c r="H1569" s="353"/>
      <c r="I1569" s="353"/>
      <c r="J1569" s="353"/>
      <c r="K1569" s="353"/>
      <c r="L1569" s="353"/>
      <c r="M1569" s="353"/>
      <c r="N1569" s="353"/>
      <c r="O1569" s="353"/>
      <c r="P1569" s="353"/>
      <c r="Q1569" s="353"/>
      <c r="R1569" s="353"/>
      <c r="S1569" s="353"/>
      <c r="T1569" s="353"/>
      <c r="U1569" s="353"/>
      <c r="V1569" s="353"/>
      <c r="W1569" s="353"/>
      <c r="X1569" s="353"/>
      <c r="Y1569" s="353"/>
      <c r="Z1569" s="353"/>
    </row>
    <row r="1570" spans="1:26" x14ac:dyDescent="0.35">
      <c r="A1570" s="373"/>
      <c r="B1570" s="354"/>
      <c r="C1570" s="353"/>
      <c r="D1570" s="353"/>
      <c r="E1570" s="355"/>
      <c r="F1570" s="385"/>
      <c r="G1570" s="353"/>
      <c r="H1570" s="353"/>
      <c r="I1570" s="353"/>
      <c r="J1570" s="353"/>
      <c r="K1570" s="353"/>
      <c r="L1570" s="353"/>
      <c r="M1570" s="353"/>
      <c r="N1570" s="353"/>
      <c r="O1570" s="353"/>
      <c r="P1570" s="353"/>
      <c r="Q1570" s="353"/>
      <c r="R1570" s="353"/>
      <c r="S1570" s="353"/>
      <c r="T1570" s="353"/>
      <c r="U1570" s="353"/>
      <c r="V1570" s="353"/>
      <c r="W1570" s="353"/>
      <c r="X1570" s="353"/>
      <c r="Y1570" s="353"/>
      <c r="Z1570" s="353"/>
    </row>
    <row r="1571" spans="1:26" x14ac:dyDescent="0.35">
      <c r="A1571" s="373"/>
      <c r="B1571" s="354"/>
      <c r="C1571" s="353"/>
      <c r="D1571" s="353"/>
      <c r="E1571" s="355"/>
      <c r="F1571" s="385"/>
      <c r="G1571" s="353"/>
      <c r="H1571" s="353"/>
      <c r="I1571" s="353"/>
      <c r="J1571" s="353"/>
      <c r="K1571" s="353"/>
      <c r="L1571" s="353"/>
      <c r="M1571" s="353"/>
      <c r="N1571" s="353"/>
      <c r="O1571" s="353"/>
      <c r="P1571" s="353"/>
      <c r="Q1571" s="353"/>
      <c r="R1571" s="353"/>
      <c r="S1571" s="353"/>
      <c r="T1571" s="353"/>
      <c r="U1571" s="353"/>
      <c r="V1571" s="353"/>
      <c r="W1571" s="353"/>
      <c r="X1571" s="353"/>
      <c r="Y1571" s="353"/>
      <c r="Z1571" s="353"/>
    </row>
    <row r="1572" spans="1:26" x14ac:dyDescent="0.35">
      <c r="A1572" s="373"/>
      <c r="B1572" s="354"/>
      <c r="C1572" s="353"/>
      <c r="D1572" s="353"/>
      <c r="E1572" s="355"/>
      <c r="F1572" s="385"/>
      <c r="G1572" s="353"/>
      <c r="H1572" s="353"/>
      <c r="I1572" s="353"/>
      <c r="J1572" s="353"/>
      <c r="K1572" s="353"/>
      <c r="L1572" s="353"/>
      <c r="M1572" s="353"/>
      <c r="N1572" s="353"/>
      <c r="O1572" s="353"/>
      <c r="P1572" s="353"/>
      <c r="Q1572" s="353"/>
      <c r="R1572" s="353"/>
      <c r="S1572" s="353"/>
      <c r="T1572" s="353"/>
      <c r="U1572" s="353"/>
      <c r="V1572" s="353"/>
      <c r="W1572" s="353"/>
      <c r="X1572" s="353"/>
      <c r="Y1572" s="353"/>
      <c r="Z1572" s="353"/>
    </row>
    <row r="1573" spans="1:26" x14ac:dyDescent="0.35">
      <c r="A1573" s="373"/>
      <c r="B1573" s="354"/>
      <c r="C1573" s="353"/>
      <c r="D1573" s="353"/>
      <c r="E1573" s="355"/>
      <c r="F1573" s="385"/>
      <c r="G1573" s="353"/>
      <c r="H1573" s="353"/>
      <c r="I1573" s="353"/>
      <c r="J1573" s="353"/>
      <c r="K1573" s="353"/>
      <c r="L1573" s="353"/>
      <c r="M1573" s="353"/>
      <c r="N1573" s="353"/>
      <c r="O1573" s="353"/>
      <c r="P1573" s="353"/>
      <c r="Q1573" s="353"/>
      <c r="R1573" s="353"/>
      <c r="S1573" s="353"/>
      <c r="T1573" s="353"/>
      <c r="U1573" s="353"/>
      <c r="V1573" s="353"/>
      <c r="W1573" s="353"/>
      <c r="X1573" s="353"/>
      <c r="Y1573" s="353"/>
      <c r="Z1573" s="353"/>
    </row>
    <row r="1574" spans="1:26" x14ac:dyDescent="0.35">
      <c r="A1574" s="373"/>
      <c r="B1574" s="354"/>
      <c r="C1574" s="353"/>
      <c r="D1574" s="353"/>
      <c r="E1574" s="355"/>
      <c r="F1574" s="385"/>
      <c r="G1574" s="353"/>
      <c r="H1574" s="353"/>
      <c r="I1574" s="353"/>
      <c r="J1574" s="353"/>
      <c r="K1574" s="353"/>
      <c r="L1574" s="353"/>
      <c r="M1574" s="353"/>
      <c r="N1574" s="353"/>
      <c r="O1574" s="353"/>
      <c r="P1574" s="353"/>
      <c r="Q1574" s="353"/>
      <c r="R1574" s="353"/>
      <c r="S1574" s="353"/>
      <c r="T1574" s="353"/>
      <c r="U1574" s="353"/>
      <c r="V1574" s="353"/>
      <c r="W1574" s="353"/>
      <c r="X1574" s="353"/>
      <c r="Y1574" s="353"/>
      <c r="Z1574" s="353"/>
    </row>
    <row r="1575" spans="1:26" x14ac:dyDescent="0.35">
      <c r="A1575" s="373"/>
      <c r="B1575" s="354"/>
      <c r="C1575" s="353"/>
      <c r="D1575" s="353"/>
      <c r="E1575" s="355"/>
      <c r="F1575" s="385"/>
      <c r="G1575" s="353"/>
      <c r="H1575" s="353"/>
      <c r="I1575" s="353"/>
      <c r="J1575" s="353"/>
      <c r="K1575" s="353"/>
      <c r="L1575" s="353"/>
      <c r="M1575" s="353"/>
      <c r="N1575" s="353"/>
      <c r="O1575" s="353"/>
      <c r="P1575" s="353"/>
      <c r="Q1575" s="353"/>
      <c r="R1575" s="353"/>
      <c r="S1575" s="353"/>
      <c r="T1575" s="353"/>
      <c r="U1575" s="353"/>
      <c r="V1575" s="353"/>
      <c r="W1575" s="353"/>
      <c r="X1575" s="353"/>
      <c r="Y1575" s="353"/>
      <c r="Z1575" s="353"/>
    </row>
    <row r="1576" spans="1:26" x14ac:dyDescent="0.35">
      <c r="A1576" s="373"/>
      <c r="B1576" s="354"/>
      <c r="C1576" s="353"/>
      <c r="D1576" s="353"/>
      <c r="E1576" s="355"/>
      <c r="F1576" s="385"/>
      <c r="G1576" s="353"/>
      <c r="H1576" s="353"/>
      <c r="I1576" s="353"/>
      <c r="J1576" s="353"/>
      <c r="K1576" s="353"/>
      <c r="L1576" s="353"/>
      <c r="M1576" s="353"/>
      <c r="N1576" s="353"/>
      <c r="O1576" s="353"/>
      <c r="P1576" s="353"/>
      <c r="Q1576" s="353"/>
      <c r="R1576" s="353"/>
      <c r="S1576" s="353"/>
      <c r="T1576" s="353"/>
      <c r="U1576" s="353"/>
      <c r="V1576" s="353"/>
      <c r="W1576" s="353"/>
      <c r="X1576" s="353"/>
      <c r="Y1576" s="353"/>
      <c r="Z1576" s="353"/>
    </row>
    <row r="1577" spans="1:26" x14ac:dyDescent="0.35">
      <c r="A1577" s="373"/>
      <c r="B1577" s="354"/>
      <c r="C1577" s="353"/>
      <c r="D1577" s="353"/>
      <c r="E1577" s="355"/>
      <c r="F1577" s="385"/>
      <c r="G1577" s="353"/>
      <c r="H1577" s="353"/>
      <c r="I1577" s="353"/>
      <c r="J1577" s="353"/>
      <c r="K1577" s="353"/>
      <c r="L1577" s="353"/>
      <c r="M1577" s="353"/>
      <c r="N1577" s="353"/>
      <c r="O1577" s="353"/>
      <c r="P1577" s="353"/>
      <c r="Q1577" s="353"/>
      <c r="R1577" s="353"/>
      <c r="S1577" s="353"/>
      <c r="T1577" s="353"/>
      <c r="U1577" s="353"/>
      <c r="V1577" s="353"/>
      <c r="W1577" s="353"/>
      <c r="X1577" s="353"/>
      <c r="Y1577" s="353"/>
      <c r="Z1577" s="353"/>
    </row>
    <row r="1578" spans="1:26" x14ac:dyDescent="0.35">
      <c r="A1578" s="373"/>
      <c r="B1578" s="354"/>
      <c r="C1578" s="353"/>
      <c r="D1578" s="353"/>
      <c r="E1578" s="355"/>
      <c r="F1578" s="385"/>
      <c r="G1578" s="353"/>
      <c r="H1578" s="353"/>
      <c r="I1578" s="353"/>
      <c r="J1578" s="353"/>
      <c r="K1578" s="353"/>
      <c r="L1578" s="353"/>
      <c r="M1578" s="353"/>
      <c r="N1578" s="353"/>
      <c r="O1578" s="353"/>
      <c r="P1578" s="353"/>
      <c r="Q1578" s="353"/>
      <c r="R1578" s="353"/>
      <c r="S1578" s="353"/>
      <c r="T1578" s="353"/>
      <c r="U1578" s="353"/>
      <c r="V1578" s="353"/>
      <c r="W1578" s="353"/>
      <c r="X1578" s="353"/>
      <c r="Y1578" s="353"/>
      <c r="Z1578" s="353"/>
    </row>
    <row r="1579" spans="1:26" x14ac:dyDescent="0.35">
      <c r="A1579" s="373"/>
      <c r="B1579" s="354"/>
      <c r="C1579" s="353"/>
      <c r="D1579" s="353"/>
      <c r="E1579" s="355"/>
      <c r="F1579" s="385"/>
      <c r="G1579" s="353"/>
      <c r="H1579" s="353"/>
      <c r="I1579" s="353"/>
      <c r="J1579" s="353"/>
      <c r="K1579" s="353"/>
      <c r="L1579" s="353"/>
      <c r="M1579" s="353"/>
      <c r="N1579" s="353"/>
      <c r="O1579" s="353"/>
      <c r="P1579" s="353"/>
      <c r="Q1579" s="353"/>
      <c r="R1579" s="353"/>
      <c r="S1579" s="353"/>
      <c r="T1579" s="353"/>
      <c r="U1579" s="353"/>
      <c r="V1579" s="353"/>
      <c r="W1579" s="353"/>
      <c r="X1579" s="353"/>
      <c r="Y1579" s="353"/>
      <c r="Z1579" s="353"/>
    </row>
    <row r="1580" spans="1:26" x14ac:dyDescent="0.35">
      <c r="A1580" s="373"/>
      <c r="B1580" s="354"/>
      <c r="C1580" s="353"/>
      <c r="D1580" s="353"/>
      <c r="E1580" s="355"/>
      <c r="F1580" s="385"/>
      <c r="G1580" s="353"/>
      <c r="H1580" s="353"/>
      <c r="I1580" s="353"/>
      <c r="J1580" s="353"/>
      <c r="K1580" s="353"/>
      <c r="L1580" s="353"/>
      <c r="M1580" s="353"/>
      <c r="N1580" s="353"/>
      <c r="O1580" s="353"/>
      <c r="P1580" s="353"/>
      <c r="Q1580" s="353"/>
      <c r="R1580" s="353"/>
      <c r="S1580" s="353"/>
      <c r="T1580" s="353"/>
      <c r="U1580" s="353"/>
      <c r="V1580" s="353"/>
      <c r="W1580" s="353"/>
      <c r="X1580" s="353"/>
      <c r="Y1580" s="353"/>
      <c r="Z1580" s="353"/>
    </row>
    <row r="1581" spans="1:26" x14ac:dyDescent="0.35">
      <c r="A1581" s="373"/>
      <c r="B1581" s="354"/>
      <c r="C1581" s="353"/>
      <c r="D1581" s="353"/>
      <c r="E1581" s="355"/>
      <c r="F1581" s="385"/>
      <c r="G1581" s="353"/>
      <c r="H1581" s="353"/>
      <c r="I1581" s="353"/>
      <c r="J1581" s="353"/>
      <c r="K1581" s="353"/>
      <c r="L1581" s="353"/>
      <c r="M1581" s="353"/>
      <c r="N1581" s="353"/>
      <c r="O1581" s="353"/>
      <c r="P1581" s="353"/>
      <c r="Q1581" s="353"/>
      <c r="R1581" s="353"/>
      <c r="S1581" s="353"/>
      <c r="T1581" s="353"/>
      <c r="U1581" s="353"/>
      <c r="V1581" s="353"/>
      <c r="W1581" s="353"/>
      <c r="X1581" s="353"/>
      <c r="Y1581" s="353"/>
      <c r="Z1581" s="353"/>
    </row>
    <row r="1582" spans="1:26" x14ac:dyDescent="0.35">
      <c r="A1582" s="373"/>
      <c r="B1582" s="354"/>
      <c r="C1582" s="353"/>
      <c r="D1582" s="353"/>
      <c r="E1582" s="355"/>
      <c r="F1582" s="385"/>
      <c r="G1582" s="353"/>
      <c r="H1582" s="353"/>
      <c r="I1582" s="353"/>
      <c r="J1582" s="353"/>
      <c r="K1582" s="353"/>
      <c r="L1582" s="353"/>
      <c r="M1582" s="353"/>
      <c r="N1582" s="353"/>
      <c r="O1582" s="353"/>
      <c r="P1582" s="353"/>
      <c r="Q1582" s="353"/>
      <c r="R1582" s="353"/>
      <c r="S1582" s="353"/>
      <c r="T1582" s="353"/>
      <c r="U1582" s="353"/>
      <c r="V1582" s="353"/>
      <c r="W1582" s="353"/>
      <c r="X1582" s="353"/>
      <c r="Y1582" s="353"/>
      <c r="Z1582" s="353"/>
    </row>
    <row r="1583" spans="1:26" x14ac:dyDescent="0.35">
      <c r="A1583" s="373"/>
      <c r="B1583" s="354"/>
      <c r="C1583" s="353"/>
      <c r="D1583" s="353"/>
      <c r="E1583" s="355"/>
      <c r="F1583" s="385"/>
      <c r="G1583" s="353"/>
      <c r="H1583" s="353"/>
      <c r="I1583" s="353"/>
      <c r="J1583" s="353"/>
      <c r="K1583" s="353"/>
      <c r="L1583" s="353"/>
      <c r="M1583" s="353"/>
      <c r="N1583" s="353"/>
      <c r="O1583" s="353"/>
      <c r="P1583" s="353"/>
      <c r="Q1583" s="353"/>
      <c r="R1583" s="353"/>
      <c r="S1583" s="353"/>
      <c r="T1583" s="353"/>
      <c r="U1583" s="353"/>
      <c r="V1583" s="353"/>
      <c r="W1583" s="353"/>
      <c r="X1583" s="353"/>
      <c r="Y1583" s="353"/>
      <c r="Z1583" s="353"/>
    </row>
    <row r="1584" spans="1:26" x14ac:dyDescent="0.35">
      <c r="A1584" s="373"/>
      <c r="B1584" s="354"/>
      <c r="C1584" s="353"/>
      <c r="D1584" s="353"/>
      <c r="E1584" s="355"/>
      <c r="F1584" s="385"/>
      <c r="G1584" s="353"/>
      <c r="H1584" s="353"/>
      <c r="I1584" s="353"/>
      <c r="J1584" s="353"/>
      <c r="K1584" s="353"/>
      <c r="L1584" s="353"/>
      <c r="M1584" s="353"/>
      <c r="N1584" s="353"/>
      <c r="O1584" s="353"/>
      <c r="P1584" s="353"/>
      <c r="Q1584" s="353"/>
      <c r="R1584" s="353"/>
      <c r="S1584" s="353"/>
      <c r="T1584" s="353"/>
      <c r="U1584" s="353"/>
      <c r="V1584" s="353"/>
      <c r="W1584" s="353"/>
      <c r="X1584" s="353"/>
      <c r="Y1584" s="353"/>
      <c r="Z1584" s="353"/>
    </row>
    <row r="1585" spans="1:26" x14ac:dyDescent="0.35">
      <c r="A1585" s="373"/>
      <c r="B1585" s="354"/>
      <c r="C1585" s="353"/>
      <c r="D1585" s="353"/>
      <c r="E1585" s="355"/>
      <c r="F1585" s="385"/>
      <c r="G1585" s="353"/>
      <c r="H1585" s="353"/>
      <c r="I1585" s="353"/>
      <c r="J1585" s="353"/>
      <c r="K1585" s="353"/>
      <c r="L1585" s="353"/>
      <c r="M1585" s="353"/>
      <c r="N1585" s="353"/>
      <c r="O1585" s="353"/>
      <c r="P1585" s="353"/>
      <c r="Q1585" s="353"/>
      <c r="R1585" s="353"/>
      <c r="S1585" s="353"/>
      <c r="T1585" s="353"/>
      <c r="U1585" s="353"/>
      <c r="V1585" s="353"/>
      <c r="W1585" s="353"/>
      <c r="X1585" s="353"/>
      <c r="Y1585" s="353"/>
      <c r="Z1585" s="353"/>
    </row>
    <row r="1586" spans="1:26" x14ac:dyDescent="0.35">
      <c r="A1586" s="373"/>
      <c r="B1586" s="354"/>
      <c r="C1586" s="353"/>
      <c r="D1586" s="353"/>
      <c r="E1586" s="355"/>
      <c r="F1586" s="385"/>
      <c r="G1586" s="353"/>
      <c r="H1586" s="353"/>
      <c r="I1586" s="353"/>
      <c r="J1586" s="353"/>
      <c r="K1586" s="353"/>
      <c r="L1586" s="353"/>
      <c r="M1586" s="353"/>
      <c r="N1586" s="353"/>
      <c r="O1586" s="353"/>
      <c r="P1586" s="353"/>
      <c r="Q1586" s="353"/>
      <c r="R1586" s="353"/>
      <c r="S1586" s="353"/>
      <c r="T1586" s="353"/>
      <c r="U1586" s="353"/>
      <c r="V1586" s="353"/>
      <c r="W1586" s="353"/>
      <c r="X1586" s="353"/>
      <c r="Y1586" s="353"/>
      <c r="Z1586" s="353"/>
    </row>
    <row r="1587" spans="1:26" x14ac:dyDescent="0.35">
      <c r="A1587" s="373"/>
      <c r="B1587" s="354"/>
      <c r="C1587" s="353"/>
      <c r="D1587" s="353"/>
      <c r="E1587" s="355"/>
      <c r="F1587" s="385"/>
      <c r="G1587" s="353"/>
      <c r="H1587" s="353"/>
      <c r="I1587" s="353"/>
      <c r="J1587" s="353"/>
      <c r="K1587" s="353"/>
      <c r="L1587" s="353"/>
      <c r="M1587" s="353"/>
      <c r="N1587" s="353"/>
      <c r="O1587" s="353"/>
      <c r="P1587" s="353"/>
      <c r="Q1587" s="353"/>
      <c r="R1587" s="353"/>
      <c r="S1587" s="353"/>
      <c r="T1587" s="353"/>
      <c r="U1587" s="353"/>
      <c r="V1587" s="353"/>
      <c r="W1587" s="353"/>
      <c r="X1587" s="353"/>
      <c r="Y1587" s="353"/>
      <c r="Z1587" s="353"/>
    </row>
    <row r="1588" spans="1:26" x14ac:dyDescent="0.35">
      <c r="A1588" s="373"/>
      <c r="B1588" s="354"/>
      <c r="C1588" s="353"/>
      <c r="D1588" s="353"/>
      <c r="E1588" s="355"/>
      <c r="F1588" s="385"/>
      <c r="G1588" s="353"/>
      <c r="H1588" s="353"/>
      <c r="I1588" s="353"/>
      <c r="J1588" s="353"/>
      <c r="K1588" s="353"/>
      <c r="L1588" s="353"/>
      <c r="M1588" s="353"/>
      <c r="N1588" s="353"/>
      <c r="O1588" s="353"/>
      <c r="P1588" s="353"/>
      <c r="Q1588" s="353"/>
      <c r="R1588" s="353"/>
      <c r="S1588" s="353"/>
      <c r="T1588" s="353"/>
      <c r="U1588" s="353"/>
      <c r="V1588" s="353"/>
      <c r="W1588" s="353"/>
      <c r="X1588" s="353"/>
      <c r="Y1588" s="353"/>
      <c r="Z1588" s="353"/>
    </row>
    <row r="1589" spans="1:26" x14ac:dyDescent="0.35">
      <c r="A1589" s="373"/>
      <c r="B1589" s="354"/>
      <c r="C1589" s="353"/>
      <c r="D1589" s="353"/>
      <c r="E1589" s="355"/>
      <c r="F1589" s="385"/>
      <c r="G1589" s="353"/>
      <c r="H1589" s="353"/>
      <c r="I1589" s="353"/>
      <c r="J1589" s="353"/>
      <c r="K1589" s="353"/>
      <c r="L1589" s="353"/>
      <c r="M1589" s="353"/>
      <c r="N1589" s="353"/>
      <c r="O1589" s="353"/>
      <c r="P1589" s="353"/>
      <c r="Q1589" s="353"/>
      <c r="R1589" s="353"/>
      <c r="S1589" s="353"/>
      <c r="T1589" s="353"/>
      <c r="U1589" s="353"/>
      <c r="V1589" s="353"/>
      <c r="W1589" s="353"/>
      <c r="X1589" s="353"/>
      <c r="Y1589" s="353"/>
      <c r="Z1589" s="353"/>
    </row>
    <row r="1590" spans="1:26" x14ac:dyDescent="0.35">
      <c r="A1590" s="373"/>
      <c r="B1590" s="354"/>
      <c r="C1590" s="353"/>
      <c r="D1590" s="353"/>
      <c r="E1590" s="355"/>
      <c r="F1590" s="385"/>
      <c r="G1590" s="353"/>
      <c r="H1590" s="353"/>
      <c r="I1590" s="353"/>
      <c r="J1590" s="353"/>
      <c r="K1590" s="353"/>
      <c r="L1590" s="353"/>
      <c r="M1590" s="353"/>
      <c r="N1590" s="353"/>
      <c r="O1590" s="353"/>
      <c r="P1590" s="353"/>
      <c r="Q1590" s="353"/>
      <c r="R1590" s="353"/>
      <c r="S1590" s="353"/>
      <c r="T1590" s="353"/>
      <c r="U1590" s="353"/>
      <c r="V1590" s="353"/>
      <c r="W1590" s="353"/>
      <c r="X1590" s="353"/>
      <c r="Y1590" s="353"/>
      <c r="Z1590" s="353"/>
    </row>
    <row r="1591" spans="1:26" x14ac:dyDescent="0.35">
      <c r="A1591" s="373"/>
      <c r="B1591" s="354"/>
      <c r="C1591" s="353"/>
      <c r="D1591" s="353"/>
      <c r="E1591" s="355"/>
      <c r="F1591" s="385"/>
      <c r="G1591" s="353"/>
      <c r="H1591" s="353"/>
      <c r="I1591" s="353"/>
      <c r="J1591" s="353"/>
      <c r="K1591" s="353"/>
      <c r="L1591" s="353"/>
      <c r="M1591" s="353"/>
      <c r="N1591" s="353"/>
      <c r="O1591" s="353"/>
      <c r="P1591" s="353"/>
      <c r="Q1591" s="353"/>
      <c r="R1591" s="353"/>
      <c r="S1591" s="353"/>
      <c r="T1591" s="353"/>
      <c r="U1591" s="353"/>
      <c r="V1591" s="353"/>
      <c r="W1591" s="353"/>
      <c r="X1591" s="353"/>
      <c r="Y1591" s="353"/>
      <c r="Z1591" s="353"/>
    </row>
    <row r="1592" spans="1:26" x14ac:dyDescent="0.35">
      <c r="A1592" s="373"/>
      <c r="B1592" s="354"/>
      <c r="C1592" s="353"/>
      <c r="D1592" s="353"/>
      <c r="E1592" s="355"/>
      <c r="F1592" s="385"/>
      <c r="G1592" s="353"/>
      <c r="H1592" s="353"/>
      <c r="I1592" s="353"/>
      <c r="J1592" s="353"/>
      <c r="K1592" s="353"/>
      <c r="L1592" s="353"/>
      <c r="M1592" s="353"/>
      <c r="N1592" s="353"/>
      <c r="O1592" s="353"/>
      <c r="P1592" s="353"/>
      <c r="Q1592" s="353"/>
      <c r="R1592" s="353"/>
      <c r="S1592" s="353"/>
      <c r="T1592" s="353"/>
      <c r="U1592" s="353"/>
      <c r="V1592" s="353"/>
      <c r="W1592" s="353"/>
      <c r="X1592" s="353"/>
      <c r="Y1592" s="353"/>
      <c r="Z1592" s="353"/>
    </row>
    <row r="1593" spans="1:26" x14ac:dyDescent="0.35">
      <c r="A1593" s="373"/>
      <c r="B1593" s="354"/>
      <c r="C1593" s="353"/>
      <c r="D1593" s="353"/>
      <c r="E1593" s="355"/>
      <c r="F1593" s="385"/>
      <c r="G1593" s="353"/>
      <c r="H1593" s="353"/>
      <c r="I1593" s="353"/>
      <c r="J1593" s="353"/>
      <c r="K1593" s="353"/>
      <c r="L1593" s="353"/>
      <c r="M1593" s="353"/>
      <c r="N1593" s="353"/>
      <c r="O1593" s="353"/>
      <c r="P1593" s="353"/>
      <c r="Q1593" s="353"/>
      <c r="R1593" s="353"/>
      <c r="S1593" s="353"/>
      <c r="T1593" s="353"/>
      <c r="U1593" s="353"/>
      <c r="V1593" s="353"/>
      <c r="W1593" s="353"/>
      <c r="X1593" s="353"/>
      <c r="Y1593" s="353"/>
      <c r="Z1593" s="353"/>
    </row>
    <row r="1594" spans="1:26" x14ac:dyDescent="0.35">
      <c r="A1594" s="373"/>
      <c r="B1594" s="354"/>
      <c r="C1594" s="353"/>
      <c r="D1594" s="353"/>
      <c r="E1594" s="355"/>
      <c r="F1594" s="385"/>
      <c r="G1594" s="353"/>
      <c r="H1594" s="353"/>
      <c r="I1594" s="353"/>
      <c r="J1594" s="353"/>
      <c r="K1594" s="353"/>
      <c r="L1594" s="353"/>
      <c r="M1594" s="353"/>
      <c r="N1594" s="353"/>
      <c r="O1594" s="353"/>
      <c r="P1594" s="353"/>
      <c r="Q1594" s="353"/>
      <c r="R1594" s="353"/>
      <c r="S1594" s="353"/>
      <c r="T1594" s="353"/>
      <c r="U1594" s="353"/>
      <c r="V1594" s="353"/>
      <c r="W1594" s="353"/>
      <c r="X1594" s="353"/>
      <c r="Y1594" s="353"/>
      <c r="Z1594" s="353"/>
    </row>
    <row r="1595" spans="1:26" x14ac:dyDescent="0.35">
      <c r="A1595" s="373"/>
      <c r="B1595" s="354"/>
      <c r="C1595" s="353"/>
      <c r="D1595" s="353"/>
      <c r="E1595" s="355"/>
      <c r="F1595" s="385"/>
      <c r="G1595" s="353"/>
      <c r="H1595" s="353"/>
      <c r="I1595" s="353"/>
      <c r="J1595" s="353"/>
      <c r="K1595" s="353"/>
      <c r="L1595" s="353"/>
      <c r="M1595" s="353"/>
      <c r="N1595" s="353"/>
      <c r="O1595" s="353"/>
      <c r="P1595" s="353"/>
      <c r="Q1595" s="353"/>
      <c r="R1595" s="353"/>
      <c r="S1595" s="353"/>
      <c r="T1595" s="353"/>
      <c r="U1595" s="353"/>
      <c r="V1595" s="353"/>
      <c r="W1595" s="353"/>
      <c r="X1595" s="353"/>
      <c r="Y1595" s="353"/>
      <c r="Z1595" s="353"/>
    </row>
    <row r="1596" spans="1:26" x14ac:dyDescent="0.35">
      <c r="A1596" s="373"/>
      <c r="B1596" s="354"/>
      <c r="C1596" s="353"/>
      <c r="D1596" s="353"/>
      <c r="E1596" s="355"/>
      <c r="F1596" s="385"/>
      <c r="G1596" s="353"/>
      <c r="H1596" s="353"/>
      <c r="I1596" s="353"/>
      <c r="J1596" s="353"/>
      <c r="K1596" s="353"/>
      <c r="L1596" s="353"/>
      <c r="M1596" s="353"/>
      <c r="N1596" s="353"/>
      <c r="O1596" s="353"/>
      <c r="P1596" s="353"/>
      <c r="Q1596" s="353"/>
      <c r="R1596" s="353"/>
      <c r="S1596" s="353"/>
      <c r="T1596" s="353"/>
      <c r="U1596" s="353"/>
      <c r="V1596" s="353"/>
      <c r="W1596" s="353"/>
      <c r="X1596" s="353"/>
      <c r="Y1596" s="353"/>
      <c r="Z1596" s="353"/>
    </row>
    <row r="1597" spans="1:26" x14ac:dyDescent="0.35">
      <c r="A1597" s="373"/>
      <c r="B1597" s="354"/>
      <c r="C1597" s="353"/>
      <c r="D1597" s="353"/>
      <c r="E1597" s="355"/>
      <c r="F1597" s="385"/>
      <c r="G1597" s="353"/>
      <c r="H1597" s="353"/>
      <c r="I1597" s="353"/>
      <c r="J1597" s="353"/>
      <c r="K1597" s="353"/>
      <c r="L1597" s="353"/>
      <c r="M1597" s="353"/>
      <c r="N1597" s="353"/>
      <c r="O1597" s="353"/>
      <c r="P1597" s="353"/>
      <c r="Q1597" s="353"/>
      <c r="R1597" s="353"/>
      <c r="S1597" s="353"/>
      <c r="T1597" s="353"/>
      <c r="U1597" s="353"/>
      <c r="V1597" s="353"/>
      <c r="W1597" s="353"/>
      <c r="X1597" s="353"/>
      <c r="Y1597" s="353"/>
      <c r="Z1597" s="353"/>
    </row>
    <row r="1598" spans="1:26" x14ac:dyDescent="0.35">
      <c r="A1598" s="373"/>
      <c r="B1598" s="354"/>
      <c r="C1598" s="353"/>
      <c r="D1598" s="353"/>
      <c r="E1598" s="355"/>
      <c r="F1598" s="385"/>
      <c r="G1598" s="353"/>
      <c r="H1598" s="353"/>
      <c r="I1598" s="353"/>
      <c r="J1598" s="353"/>
      <c r="K1598" s="353"/>
      <c r="L1598" s="353"/>
      <c r="M1598" s="353"/>
      <c r="N1598" s="353"/>
      <c r="O1598" s="353"/>
      <c r="P1598" s="353"/>
      <c r="Q1598" s="353"/>
      <c r="R1598" s="353"/>
      <c r="S1598" s="353"/>
      <c r="T1598" s="353"/>
      <c r="U1598" s="353"/>
      <c r="V1598" s="353"/>
      <c r="W1598" s="353"/>
      <c r="X1598" s="353"/>
      <c r="Y1598" s="353"/>
      <c r="Z1598" s="353"/>
    </row>
    <row r="1599" spans="1:26" x14ac:dyDescent="0.35">
      <c r="A1599" s="373"/>
      <c r="B1599" s="354"/>
      <c r="C1599" s="353"/>
      <c r="D1599" s="353"/>
      <c r="E1599" s="355"/>
      <c r="F1599" s="385"/>
      <c r="G1599" s="353"/>
      <c r="H1599" s="353"/>
      <c r="I1599" s="353"/>
      <c r="J1599" s="353"/>
      <c r="K1599" s="353"/>
      <c r="L1599" s="353"/>
      <c r="M1599" s="353"/>
      <c r="N1599" s="353"/>
      <c r="O1599" s="353"/>
      <c r="P1599" s="353"/>
      <c r="Q1599" s="353"/>
      <c r="R1599" s="353"/>
      <c r="S1599" s="353"/>
      <c r="T1599" s="353"/>
      <c r="U1599" s="353"/>
      <c r="V1599" s="353"/>
      <c r="W1599" s="353"/>
      <c r="X1599" s="353"/>
      <c r="Y1599" s="353"/>
      <c r="Z1599" s="353"/>
    </row>
    <row r="1600" spans="1:26" x14ac:dyDescent="0.35">
      <c r="A1600" s="373"/>
      <c r="B1600" s="354"/>
      <c r="C1600" s="353"/>
      <c r="D1600" s="353"/>
      <c r="E1600" s="355"/>
      <c r="F1600" s="385"/>
      <c r="G1600" s="353"/>
      <c r="H1600" s="353"/>
      <c r="I1600" s="353"/>
      <c r="J1600" s="353"/>
      <c r="K1600" s="353"/>
      <c r="L1600" s="353"/>
      <c r="M1600" s="353"/>
      <c r="N1600" s="353"/>
      <c r="O1600" s="353"/>
      <c r="P1600" s="353"/>
      <c r="Q1600" s="353"/>
      <c r="R1600" s="353"/>
      <c r="S1600" s="353"/>
      <c r="T1600" s="353"/>
      <c r="U1600" s="353"/>
      <c r="V1600" s="353"/>
      <c r="W1600" s="353"/>
      <c r="X1600" s="353"/>
      <c r="Y1600" s="353"/>
      <c r="Z1600" s="353"/>
    </row>
    <row r="1601" spans="1:26" x14ac:dyDescent="0.35">
      <c r="A1601" s="373"/>
      <c r="B1601" s="354"/>
      <c r="C1601" s="353"/>
      <c r="D1601" s="353"/>
      <c r="E1601" s="355"/>
      <c r="F1601" s="385"/>
      <c r="G1601" s="353"/>
      <c r="H1601" s="353"/>
      <c r="I1601" s="353"/>
      <c r="J1601" s="353"/>
      <c r="K1601" s="353"/>
      <c r="L1601" s="353"/>
      <c r="M1601" s="353"/>
      <c r="N1601" s="353"/>
      <c r="O1601" s="353"/>
      <c r="P1601" s="353"/>
      <c r="Q1601" s="353"/>
      <c r="R1601" s="353"/>
      <c r="S1601" s="353"/>
      <c r="T1601" s="353"/>
      <c r="U1601" s="353"/>
      <c r="V1601" s="353"/>
      <c r="W1601" s="353"/>
      <c r="X1601" s="353"/>
      <c r="Y1601" s="353"/>
      <c r="Z1601" s="353"/>
    </row>
    <row r="1602" spans="1:26" x14ac:dyDescent="0.35">
      <c r="A1602" s="373"/>
      <c r="B1602" s="354"/>
      <c r="C1602" s="353"/>
      <c r="D1602" s="353"/>
      <c r="E1602" s="355"/>
      <c r="F1602" s="385"/>
      <c r="G1602" s="353"/>
      <c r="H1602" s="353"/>
      <c r="I1602" s="353"/>
      <c r="J1602" s="353"/>
      <c r="K1602" s="353"/>
      <c r="L1602" s="353"/>
      <c r="M1602" s="353"/>
      <c r="N1602" s="353"/>
      <c r="O1602" s="353"/>
      <c r="P1602" s="353"/>
      <c r="Q1602" s="353"/>
      <c r="R1602" s="353"/>
      <c r="S1602" s="353"/>
      <c r="T1602" s="353"/>
      <c r="U1602" s="353"/>
      <c r="V1602" s="353"/>
      <c r="W1602" s="353"/>
      <c r="X1602" s="353"/>
      <c r="Y1602" s="353"/>
      <c r="Z1602" s="353"/>
    </row>
    <row r="1603" spans="1:26" x14ac:dyDescent="0.35">
      <c r="A1603" s="373"/>
      <c r="B1603" s="354"/>
      <c r="C1603" s="353"/>
      <c r="D1603" s="353"/>
      <c r="E1603" s="355"/>
      <c r="F1603" s="385"/>
      <c r="G1603" s="353"/>
      <c r="H1603" s="353"/>
      <c r="I1603" s="353"/>
      <c r="J1603" s="353"/>
      <c r="K1603" s="353"/>
      <c r="L1603" s="353"/>
      <c r="M1603" s="353"/>
      <c r="N1603" s="353"/>
      <c r="O1603" s="353"/>
      <c r="P1603" s="353"/>
      <c r="Q1603" s="353"/>
      <c r="R1603" s="353"/>
      <c r="S1603" s="353"/>
      <c r="T1603" s="353"/>
      <c r="U1603" s="353"/>
      <c r="V1603" s="353"/>
      <c r="W1603" s="353"/>
      <c r="X1603" s="353"/>
      <c r="Y1603" s="353"/>
      <c r="Z1603" s="353"/>
    </row>
    <row r="1604" spans="1:26" x14ac:dyDescent="0.35">
      <c r="A1604" s="373"/>
      <c r="B1604" s="354"/>
      <c r="C1604" s="353"/>
      <c r="D1604" s="353"/>
      <c r="E1604" s="355"/>
      <c r="F1604" s="385"/>
      <c r="G1604" s="353"/>
      <c r="H1604" s="353"/>
      <c r="I1604" s="353"/>
      <c r="J1604" s="353"/>
      <c r="K1604" s="353"/>
      <c r="L1604" s="353"/>
      <c r="M1604" s="353"/>
      <c r="N1604" s="353"/>
      <c r="O1604" s="353"/>
      <c r="P1604" s="353"/>
      <c r="Q1604" s="353"/>
      <c r="R1604" s="353"/>
      <c r="S1604" s="353"/>
      <c r="T1604" s="353"/>
      <c r="U1604" s="353"/>
      <c r="V1604" s="353"/>
      <c r="W1604" s="353"/>
      <c r="X1604" s="353"/>
      <c r="Y1604" s="353"/>
      <c r="Z1604" s="353"/>
    </row>
    <row r="1605" spans="1:26" x14ac:dyDescent="0.35">
      <c r="A1605" s="373"/>
      <c r="B1605" s="354"/>
      <c r="C1605" s="353"/>
      <c r="D1605" s="353"/>
      <c r="E1605" s="355"/>
      <c r="F1605" s="385"/>
      <c r="G1605" s="353"/>
      <c r="H1605" s="353"/>
      <c r="I1605" s="353"/>
      <c r="J1605" s="353"/>
      <c r="K1605" s="353"/>
      <c r="L1605" s="353"/>
      <c r="M1605" s="353"/>
      <c r="N1605" s="353"/>
      <c r="O1605" s="353"/>
      <c r="P1605" s="353"/>
      <c r="Q1605" s="353"/>
      <c r="R1605" s="353"/>
      <c r="S1605" s="353"/>
      <c r="T1605" s="353"/>
      <c r="U1605" s="353"/>
      <c r="V1605" s="353"/>
      <c r="W1605" s="353"/>
      <c r="X1605" s="353"/>
      <c r="Y1605" s="353"/>
      <c r="Z1605" s="353"/>
    </row>
    <row r="1606" spans="1:26" x14ac:dyDescent="0.35">
      <c r="A1606" s="373"/>
      <c r="B1606" s="354"/>
      <c r="C1606" s="353"/>
      <c r="D1606" s="353"/>
      <c r="E1606" s="355"/>
      <c r="F1606" s="385"/>
      <c r="G1606" s="353"/>
      <c r="H1606" s="353"/>
      <c r="I1606" s="353"/>
      <c r="J1606" s="353"/>
      <c r="K1606" s="353"/>
      <c r="L1606" s="353"/>
      <c r="M1606" s="353"/>
      <c r="N1606" s="353"/>
      <c r="O1606" s="353"/>
      <c r="P1606" s="353"/>
      <c r="Q1606" s="353"/>
      <c r="R1606" s="353"/>
      <c r="S1606" s="353"/>
      <c r="T1606" s="353"/>
      <c r="U1606" s="353"/>
      <c r="V1606" s="353"/>
      <c r="W1606" s="353"/>
      <c r="X1606" s="353"/>
      <c r="Y1606" s="353"/>
      <c r="Z1606" s="353"/>
    </row>
    <row r="1607" spans="1:26" x14ac:dyDescent="0.35">
      <c r="A1607" s="373"/>
      <c r="B1607" s="354"/>
      <c r="C1607" s="353"/>
      <c r="D1607" s="353"/>
      <c r="E1607" s="355"/>
      <c r="F1607" s="385"/>
      <c r="G1607" s="353"/>
      <c r="H1607" s="353"/>
      <c r="I1607" s="353"/>
      <c r="J1607" s="353"/>
      <c r="K1607" s="353"/>
      <c r="L1607" s="353"/>
      <c r="M1607" s="353"/>
      <c r="N1607" s="353"/>
      <c r="O1607" s="353"/>
      <c r="P1607" s="353"/>
      <c r="Q1607" s="353"/>
      <c r="R1607" s="353"/>
      <c r="S1607" s="353"/>
      <c r="T1607" s="353"/>
      <c r="U1607" s="353"/>
      <c r="V1607" s="353"/>
      <c r="W1607" s="353"/>
      <c r="X1607" s="353"/>
      <c r="Y1607" s="353"/>
      <c r="Z1607" s="353"/>
    </row>
    <row r="1608" spans="1:26" x14ac:dyDescent="0.35">
      <c r="A1608" s="373"/>
      <c r="B1608" s="354"/>
      <c r="C1608" s="353"/>
      <c r="D1608" s="353"/>
      <c r="E1608" s="355"/>
      <c r="F1608" s="385"/>
      <c r="G1608" s="353"/>
      <c r="H1608" s="353"/>
      <c r="I1608" s="353"/>
      <c r="J1608" s="353"/>
      <c r="K1608" s="353"/>
      <c r="L1608" s="353"/>
      <c r="M1608" s="353"/>
      <c r="N1608" s="353"/>
      <c r="O1608" s="353"/>
      <c r="P1608" s="353"/>
      <c r="Q1608" s="353"/>
      <c r="R1608" s="353"/>
      <c r="S1608" s="353"/>
      <c r="T1608" s="353"/>
      <c r="U1608" s="353"/>
      <c r="V1608" s="353"/>
      <c r="W1608" s="353"/>
      <c r="X1608" s="353"/>
      <c r="Y1608" s="353"/>
      <c r="Z1608" s="353"/>
    </row>
    <row r="1609" spans="1:26" x14ac:dyDescent="0.35">
      <c r="A1609" s="373"/>
      <c r="B1609" s="354"/>
      <c r="C1609" s="353"/>
      <c r="D1609" s="353"/>
      <c r="E1609" s="355"/>
      <c r="F1609" s="385"/>
      <c r="G1609" s="353"/>
      <c r="H1609" s="353"/>
      <c r="I1609" s="353"/>
      <c r="J1609" s="353"/>
      <c r="K1609" s="353"/>
      <c r="L1609" s="353"/>
      <c r="M1609" s="353"/>
      <c r="N1609" s="353"/>
      <c r="O1609" s="353"/>
      <c r="P1609" s="353"/>
      <c r="Q1609" s="353"/>
      <c r="R1609" s="353"/>
      <c r="S1609" s="353"/>
      <c r="T1609" s="353"/>
      <c r="U1609" s="353"/>
      <c r="V1609" s="353"/>
      <c r="W1609" s="353"/>
      <c r="X1609" s="353"/>
      <c r="Y1609" s="353"/>
      <c r="Z1609" s="353"/>
    </row>
    <row r="1610" spans="1:26" x14ac:dyDescent="0.35">
      <c r="A1610" s="373"/>
      <c r="B1610" s="354"/>
      <c r="C1610" s="353"/>
      <c r="D1610" s="353"/>
      <c r="E1610" s="355"/>
      <c r="F1610" s="385"/>
      <c r="G1610" s="353"/>
      <c r="H1610" s="353"/>
      <c r="I1610" s="353"/>
      <c r="J1610" s="353"/>
      <c r="K1610" s="353"/>
      <c r="L1610" s="353"/>
      <c r="M1610" s="353"/>
      <c r="N1610" s="353"/>
      <c r="O1610" s="353"/>
      <c r="P1610" s="353"/>
      <c r="Q1610" s="353"/>
      <c r="R1610" s="353"/>
      <c r="S1610" s="353"/>
      <c r="T1610" s="353"/>
      <c r="U1610" s="353"/>
      <c r="V1610" s="353"/>
      <c r="W1610" s="353"/>
      <c r="X1610" s="353"/>
      <c r="Y1610" s="353"/>
      <c r="Z1610" s="353"/>
    </row>
    <row r="1611" spans="1:26" x14ac:dyDescent="0.35">
      <c r="A1611" s="373"/>
      <c r="B1611" s="354"/>
      <c r="C1611" s="353"/>
      <c r="D1611" s="353"/>
      <c r="E1611" s="355"/>
      <c r="F1611" s="385"/>
      <c r="G1611" s="353"/>
      <c r="H1611" s="353"/>
      <c r="I1611" s="353"/>
      <c r="J1611" s="353"/>
      <c r="K1611" s="353"/>
      <c r="L1611" s="353"/>
      <c r="M1611" s="353"/>
      <c r="N1611" s="353"/>
      <c r="O1611" s="353"/>
      <c r="P1611" s="353"/>
      <c r="Q1611" s="353"/>
      <c r="R1611" s="353"/>
      <c r="S1611" s="353"/>
      <c r="T1611" s="353"/>
      <c r="U1611" s="353"/>
      <c r="V1611" s="353"/>
      <c r="W1611" s="353"/>
      <c r="X1611" s="353"/>
      <c r="Y1611" s="353"/>
      <c r="Z1611" s="353"/>
    </row>
    <row r="1612" spans="1:26" x14ac:dyDescent="0.35">
      <c r="A1612" s="373"/>
      <c r="B1612" s="354"/>
      <c r="C1612" s="353"/>
      <c r="D1612" s="353"/>
      <c r="E1612" s="355"/>
      <c r="F1612" s="385"/>
      <c r="G1612" s="353"/>
      <c r="H1612" s="353"/>
      <c r="I1612" s="353"/>
      <c r="J1612" s="353"/>
      <c r="K1612" s="353"/>
      <c r="L1612" s="353"/>
      <c r="M1612" s="353"/>
      <c r="N1612" s="353"/>
      <c r="O1612" s="353"/>
      <c r="P1612" s="353"/>
      <c r="Q1612" s="353"/>
      <c r="R1612" s="353"/>
      <c r="S1612" s="353"/>
      <c r="T1612" s="353"/>
      <c r="U1612" s="353"/>
      <c r="V1612" s="353"/>
      <c r="W1612" s="353"/>
      <c r="X1612" s="353"/>
      <c r="Y1612" s="353"/>
      <c r="Z1612" s="353"/>
    </row>
    <row r="1613" spans="1:26" x14ac:dyDescent="0.35">
      <c r="A1613" s="373"/>
      <c r="B1613" s="354"/>
      <c r="C1613" s="353"/>
      <c r="D1613" s="353"/>
      <c r="E1613" s="355"/>
      <c r="F1613" s="385"/>
      <c r="G1613" s="353"/>
      <c r="H1613" s="353"/>
      <c r="I1613" s="353"/>
      <c r="J1613" s="353"/>
      <c r="K1613" s="353"/>
      <c r="L1613" s="353"/>
      <c r="M1613" s="353"/>
      <c r="N1613" s="353"/>
      <c r="O1613" s="353"/>
      <c r="P1613" s="353"/>
      <c r="Q1613" s="353"/>
      <c r="R1613" s="353"/>
      <c r="S1613" s="353"/>
      <c r="T1613" s="353"/>
      <c r="U1613" s="353"/>
      <c r="V1613" s="353"/>
      <c r="W1613" s="353"/>
      <c r="X1613" s="353"/>
      <c r="Y1613" s="353"/>
      <c r="Z1613" s="353"/>
    </row>
    <row r="1614" spans="1:26" x14ac:dyDescent="0.35">
      <c r="A1614" s="373"/>
      <c r="B1614" s="354"/>
      <c r="C1614" s="353"/>
      <c r="D1614" s="353"/>
      <c r="E1614" s="355"/>
      <c r="F1614" s="385"/>
      <c r="G1614" s="353"/>
      <c r="H1614" s="353"/>
      <c r="I1614" s="353"/>
      <c r="J1614" s="353"/>
      <c r="K1614" s="353"/>
      <c r="L1614" s="353"/>
      <c r="M1614" s="353"/>
      <c r="N1614" s="353"/>
      <c r="O1614" s="353"/>
      <c r="P1614" s="353"/>
      <c r="Q1614" s="353"/>
      <c r="R1614" s="353"/>
      <c r="S1614" s="353"/>
      <c r="T1614" s="353"/>
      <c r="U1614" s="353"/>
      <c r="V1614" s="353"/>
      <c r="W1614" s="353"/>
      <c r="X1614" s="353"/>
      <c r="Y1614" s="353"/>
      <c r="Z1614" s="353"/>
    </row>
    <row r="1615" spans="1:26" x14ac:dyDescent="0.35">
      <c r="A1615" s="373"/>
      <c r="B1615" s="354"/>
      <c r="C1615" s="353"/>
      <c r="D1615" s="353"/>
      <c r="E1615" s="355"/>
      <c r="F1615" s="385"/>
      <c r="G1615" s="353"/>
      <c r="H1615" s="353"/>
      <c r="I1615" s="353"/>
      <c r="J1615" s="353"/>
      <c r="K1615" s="353"/>
      <c r="L1615" s="353"/>
      <c r="M1615" s="353"/>
      <c r="N1615" s="353"/>
      <c r="O1615" s="353"/>
      <c r="P1615" s="353"/>
      <c r="Q1615" s="353"/>
      <c r="R1615" s="353"/>
      <c r="S1615" s="353"/>
      <c r="T1615" s="353"/>
      <c r="U1615" s="353"/>
      <c r="V1615" s="353"/>
      <c r="W1615" s="353"/>
      <c r="X1615" s="353"/>
      <c r="Y1615" s="353"/>
      <c r="Z1615" s="353"/>
    </row>
    <row r="1616" spans="1:26" x14ac:dyDescent="0.35">
      <c r="A1616" s="373"/>
      <c r="B1616" s="354"/>
      <c r="C1616" s="353"/>
      <c r="D1616" s="353"/>
      <c r="E1616" s="355"/>
      <c r="F1616" s="385"/>
      <c r="G1616" s="353"/>
      <c r="H1616" s="353"/>
      <c r="I1616" s="353"/>
      <c r="J1616" s="353"/>
      <c r="K1616" s="353"/>
      <c r="L1616" s="353"/>
      <c r="M1616" s="353"/>
      <c r="N1616" s="353"/>
      <c r="O1616" s="353"/>
      <c r="P1616" s="353"/>
      <c r="Q1616" s="353"/>
      <c r="R1616" s="353"/>
      <c r="S1616" s="353"/>
      <c r="T1616" s="353"/>
      <c r="U1616" s="353"/>
      <c r="V1616" s="353"/>
      <c r="W1616" s="353"/>
      <c r="X1616" s="353"/>
      <c r="Y1616" s="353"/>
      <c r="Z1616" s="353"/>
    </row>
    <row r="1617" spans="1:26" x14ac:dyDescent="0.35">
      <c r="A1617" s="373"/>
      <c r="B1617" s="354"/>
      <c r="C1617" s="353"/>
      <c r="D1617" s="353"/>
      <c r="E1617" s="355"/>
      <c r="F1617" s="385"/>
      <c r="G1617" s="353"/>
      <c r="H1617" s="353"/>
      <c r="I1617" s="353"/>
      <c r="J1617" s="353"/>
      <c r="K1617" s="353"/>
      <c r="L1617" s="353"/>
      <c r="M1617" s="353"/>
      <c r="N1617" s="353"/>
      <c r="O1617" s="353"/>
      <c r="P1617" s="353"/>
      <c r="Q1617" s="353"/>
      <c r="R1617" s="353"/>
      <c r="S1617" s="353"/>
      <c r="T1617" s="353"/>
      <c r="U1617" s="353"/>
      <c r="V1617" s="353"/>
      <c r="W1617" s="353"/>
      <c r="X1617" s="353"/>
      <c r="Y1617" s="353"/>
      <c r="Z1617" s="353"/>
    </row>
    <row r="1618" spans="1:26" x14ac:dyDescent="0.35">
      <c r="A1618" s="373"/>
      <c r="B1618" s="354"/>
      <c r="C1618" s="353"/>
      <c r="D1618" s="353"/>
      <c r="E1618" s="355"/>
      <c r="F1618" s="385"/>
      <c r="G1618" s="353"/>
      <c r="H1618" s="353"/>
      <c r="I1618" s="353"/>
      <c r="J1618" s="353"/>
      <c r="K1618" s="353"/>
      <c r="L1618" s="353"/>
      <c r="M1618" s="353"/>
      <c r="N1618" s="353"/>
      <c r="O1618" s="353"/>
      <c r="P1618" s="353"/>
      <c r="Q1618" s="353"/>
      <c r="R1618" s="353"/>
      <c r="S1618" s="353"/>
      <c r="T1618" s="353"/>
      <c r="U1618" s="353"/>
      <c r="V1618" s="353"/>
      <c r="W1618" s="353"/>
      <c r="X1618" s="353"/>
      <c r="Y1618" s="353"/>
      <c r="Z1618" s="353"/>
    </row>
    <row r="1619" spans="1:26" x14ac:dyDescent="0.35">
      <c r="A1619" s="373"/>
      <c r="B1619" s="354"/>
      <c r="C1619" s="353"/>
      <c r="D1619" s="353"/>
      <c r="E1619" s="355"/>
      <c r="F1619" s="385"/>
      <c r="G1619" s="353"/>
      <c r="H1619" s="353"/>
      <c r="I1619" s="353"/>
      <c r="J1619" s="353"/>
      <c r="K1619" s="353"/>
      <c r="L1619" s="353"/>
      <c r="M1619" s="353"/>
      <c r="N1619" s="353"/>
      <c r="O1619" s="353"/>
      <c r="P1619" s="353"/>
      <c r="Q1619" s="353"/>
      <c r="R1619" s="353"/>
      <c r="S1619" s="353"/>
      <c r="T1619" s="353"/>
      <c r="U1619" s="353"/>
      <c r="V1619" s="353"/>
      <c r="W1619" s="353"/>
      <c r="X1619" s="353"/>
      <c r="Y1619" s="353"/>
      <c r="Z1619" s="353"/>
    </row>
    <row r="1620" spans="1:26" x14ac:dyDescent="0.35">
      <c r="A1620" s="373"/>
      <c r="B1620" s="354"/>
      <c r="C1620" s="353"/>
      <c r="D1620" s="353"/>
      <c r="E1620" s="355"/>
      <c r="F1620" s="385"/>
      <c r="G1620" s="353"/>
      <c r="H1620" s="353"/>
      <c r="I1620" s="353"/>
      <c r="J1620" s="353"/>
      <c r="K1620" s="353"/>
      <c r="L1620" s="353"/>
      <c r="M1620" s="353"/>
      <c r="N1620" s="353"/>
      <c r="O1620" s="353"/>
      <c r="P1620" s="353"/>
      <c r="Q1620" s="353"/>
      <c r="R1620" s="353"/>
      <c r="S1620" s="353"/>
      <c r="T1620" s="353"/>
      <c r="U1620" s="353"/>
      <c r="V1620" s="353"/>
      <c r="W1620" s="353"/>
      <c r="X1620" s="353"/>
      <c r="Y1620" s="353"/>
      <c r="Z1620" s="353"/>
    </row>
    <row r="1621" spans="1:26" x14ac:dyDescent="0.35">
      <c r="A1621" s="373"/>
      <c r="B1621" s="354"/>
      <c r="C1621" s="353"/>
      <c r="D1621" s="353"/>
      <c r="E1621" s="355"/>
      <c r="F1621" s="385"/>
      <c r="G1621" s="353"/>
      <c r="H1621" s="353"/>
      <c r="I1621" s="353"/>
      <c r="J1621" s="353"/>
      <c r="K1621" s="353"/>
      <c r="L1621" s="353"/>
      <c r="M1621" s="353"/>
      <c r="N1621" s="353"/>
      <c r="O1621" s="353"/>
      <c r="P1621" s="353"/>
      <c r="Q1621" s="353"/>
      <c r="R1621" s="353"/>
      <c r="S1621" s="353"/>
      <c r="T1621" s="353"/>
      <c r="U1621" s="353"/>
      <c r="V1621" s="353"/>
      <c r="W1621" s="353"/>
      <c r="X1621" s="353"/>
      <c r="Y1621" s="353"/>
      <c r="Z1621" s="353"/>
    </row>
    <row r="1622" spans="1:26" x14ac:dyDescent="0.35">
      <c r="A1622" s="373"/>
      <c r="B1622" s="354"/>
      <c r="C1622" s="353"/>
      <c r="D1622" s="353"/>
      <c r="E1622" s="355"/>
      <c r="F1622" s="385"/>
      <c r="G1622" s="353"/>
      <c r="H1622" s="353"/>
      <c r="I1622" s="353"/>
      <c r="J1622" s="353"/>
      <c r="K1622" s="353"/>
      <c r="L1622" s="353"/>
      <c r="M1622" s="353"/>
      <c r="N1622" s="353"/>
      <c r="O1622" s="353"/>
      <c r="P1622" s="353"/>
      <c r="Q1622" s="353"/>
      <c r="R1622" s="353"/>
      <c r="S1622" s="353"/>
      <c r="T1622" s="353"/>
      <c r="U1622" s="353"/>
      <c r="V1622" s="353"/>
      <c r="W1622" s="353"/>
      <c r="X1622" s="353"/>
      <c r="Y1622" s="353"/>
      <c r="Z1622" s="353"/>
    </row>
    <row r="1623" spans="1:26" x14ac:dyDescent="0.35">
      <c r="A1623" s="373"/>
      <c r="B1623" s="354"/>
      <c r="C1623" s="353"/>
      <c r="D1623" s="353"/>
      <c r="E1623" s="355"/>
      <c r="F1623" s="385"/>
      <c r="G1623" s="353"/>
      <c r="H1623" s="353"/>
      <c r="I1623" s="353"/>
      <c r="J1623" s="353"/>
      <c r="K1623" s="353"/>
      <c r="L1623" s="353"/>
      <c r="M1623" s="353"/>
      <c r="N1623" s="353"/>
      <c r="O1623" s="353"/>
      <c r="P1623" s="353"/>
      <c r="Q1623" s="353"/>
      <c r="R1623" s="353"/>
      <c r="S1623" s="353"/>
      <c r="T1623" s="353"/>
      <c r="U1623" s="353"/>
      <c r="V1623" s="353"/>
      <c r="W1623" s="353"/>
      <c r="X1623" s="353"/>
      <c r="Y1623" s="353"/>
      <c r="Z1623" s="353"/>
    </row>
    <row r="1624" spans="1:26" x14ac:dyDescent="0.35">
      <c r="A1624" s="373"/>
      <c r="B1624" s="354"/>
      <c r="C1624" s="353"/>
      <c r="D1624" s="353"/>
      <c r="E1624" s="355"/>
      <c r="F1624" s="385"/>
      <c r="G1624" s="353"/>
      <c r="H1624" s="353"/>
      <c r="I1624" s="353"/>
      <c r="J1624" s="353"/>
      <c r="K1624" s="353"/>
      <c r="L1624" s="353"/>
      <c r="M1624" s="353"/>
      <c r="N1624" s="353"/>
      <c r="O1624" s="353"/>
      <c r="P1624" s="353"/>
      <c r="Q1624" s="353"/>
      <c r="R1624" s="353"/>
      <c r="S1624" s="353"/>
      <c r="T1624" s="353"/>
      <c r="U1624" s="353"/>
      <c r="V1624" s="353"/>
      <c r="W1624" s="353"/>
      <c r="X1624" s="353"/>
      <c r="Y1624" s="353"/>
      <c r="Z1624" s="353"/>
    </row>
    <row r="1625" spans="1:26" x14ac:dyDescent="0.35">
      <c r="A1625" s="373"/>
      <c r="B1625" s="354"/>
      <c r="C1625" s="353"/>
      <c r="D1625" s="353"/>
      <c r="E1625" s="355"/>
      <c r="F1625" s="385"/>
      <c r="G1625" s="353"/>
      <c r="H1625" s="353"/>
      <c r="I1625" s="353"/>
      <c r="J1625" s="353"/>
      <c r="K1625" s="353"/>
      <c r="L1625" s="353"/>
      <c r="M1625" s="353"/>
      <c r="N1625" s="353"/>
      <c r="O1625" s="353"/>
      <c r="P1625" s="353"/>
      <c r="Q1625" s="353"/>
      <c r="R1625" s="353"/>
      <c r="S1625" s="353"/>
      <c r="T1625" s="353"/>
      <c r="U1625" s="353"/>
      <c r="V1625" s="353"/>
      <c r="W1625" s="353"/>
      <c r="X1625" s="353"/>
      <c r="Y1625" s="353"/>
      <c r="Z1625" s="353"/>
    </row>
    <row r="1626" spans="1:26" x14ac:dyDescent="0.35">
      <c r="A1626" s="373"/>
      <c r="B1626" s="354"/>
      <c r="C1626" s="353"/>
      <c r="D1626" s="353"/>
      <c r="E1626" s="355"/>
      <c r="F1626" s="385"/>
      <c r="G1626" s="353"/>
      <c r="H1626" s="353"/>
      <c r="I1626" s="353"/>
      <c r="J1626" s="353"/>
      <c r="K1626" s="353"/>
      <c r="L1626" s="353"/>
      <c r="M1626" s="353"/>
      <c r="N1626" s="353"/>
      <c r="O1626" s="353"/>
      <c r="P1626" s="353"/>
      <c r="Q1626" s="353"/>
      <c r="R1626" s="353"/>
      <c r="S1626" s="353"/>
      <c r="T1626" s="353"/>
      <c r="U1626" s="353"/>
      <c r="V1626" s="353"/>
      <c r="W1626" s="353"/>
      <c r="X1626" s="353"/>
      <c r="Y1626" s="353"/>
      <c r="Z1626" s="353"/>
    </row>
    <row r="1627" spans="1:26" x14ac:dyDescent="0.35">
      <c r="A1627" s="373"/>
      <c r="B1627" s="354"/>
      <c r="C1627" s="353"/>
      <c r="D1627" s="353"/>
      <c r="E1627" s="355"/>
      <c r="F1627" s="385"/>
      <c r="G1627" s="353"/>
      <c r="H1627" s="353"/>
      <c r="I1627" s="353"/>
      <c r="J1627" s="353"/>
      <c r="K1627" s="353"/>
      <c r="L1627" s="353"/>
      <c r="M1627" s="353"/>
      <c r="N1627" s="353"/>
      <c r="O1627" s="353"/>
      <c r="P1627" s="353"/>
      <c r="Q1627" s="353"/>
      <c r="R1627" s="353"/>
      <c r="S1627" s="353"/>
      <c r="T1627" s="353"/>
      <c r="U1627" s="353"/>
      <c r="V1627" s="353"/>
      <c r="W1627" s="353"/>
      <c r="X1627" s="353"/>
      <c r="Y1627" s="353"/>
      <c r="Z1627" s="353"/>
    </row>
    <row r="1628" spans="1:26" x14ac:dyDescent="0.35">
      <c r="A1628" s="373"/>
      <c r="B1628" s="354"/>
      <c r="C1628" s="353"/>
      <c r="D1628" s="353"/>
      <c r="E1628" s="355"/>
      <c r="F1628" s="385"/>
      <c r="G1628" s="353"/>
      <c r="H1628" s="353"/>
      <c r="I1628" s="353"/>
      <c r="J1628" s="353"/>
      <c r="K1628" s="353"/>
      <c r="L1628" s="353"/>
      <c r="M1628" s="353"/>
      <c r="N1628" s="353"/>
      <c r="O1628" s="353"/>
      <c r="P1628" s="353"/>
      <c r="Q1628" s="353"/>
      <c r="R1628" s="353"/>
      <c r="S1628" s="353"/>
      <c r="T1628" s="353"/>
      <c r="U1628" s="353"/>
      <c r="V1628" s="353"/>
      <c r="W1628" s="353"/>
      <c r="X1628" s="353"/>
      <c r="Y1628" s="353"/>
      <c r="Z1628" s="353"/>
    </row>
    <row r="1629" spans="1:26" x14ac:dyDescent="0.35">
      <c r="A1629" s="373"/>
      <c r="B1629" s="354"/>
      <c r="C1629" s="353"/>
      <c r="D1629" s="353"/>
      <c r="E1629" s="355"/>
      <c r="F1629" s="385"/>
      <c r="G1629" s="353"/>
      <c r="H1629" s="353"/>
      <c r="I1629" s="353"/>
      <c r="J1629" s="353"/>
      <c r="K1629" s="353"/>
      <c r="L1629" s="353"/>
      <c r="M1629" s="353"/>
      <c r="N1629" s="353"/>
      <c r="O1629" s="353"/>
      <c r="P1629" s="353"/>
      <c r="Q1629" s="353"/>
      <c r="R1629" s="353"/>
      <c r="S1629" s="353"/>
      <c r="T1629" s="353"/>
      <c r="U1629" s="353"/>
      <c r="V1629" s="353"/>
      <c r="W1629" s="353"/>
      <c r="X1629" s="353"/>
      <c r="Y1629" s="353"/>
      <c r="Z1629" s="353"/>
    </row>
    <row r="1630" spans="1:26" x14ac:dyDescent="0.35">
      <c r="A1630" s="373"/>
      <c r="B1630" s="354"/>
      <c r="C1630" s="353"/>
      <c r="D1630" s="353"/>
      <c r="E1630" s="355"/>
      <c r="F1630" s="385"/>
      <c r="G1630" s="353"/>
      <c r="H1630" s="353"/>
      <c r="I1630" s="353"/>
      <c r="J1630" s="353"/>
      <c r="K1630" s="353"/>
      <c r="L1630" s="353"/>
      <c r="M1630" s="353"/>
      <c r="N1630" s="353"/>
      <c r="O1630" s="353"/>
      <c r="P1630" s="353"/>
      <c r="Q1630" s="353"/>
      <c r="R1630" s="353"/>
      <c r="S1630" s="353"/>
      <c r="T1630" s="353"/>
      <c r="U1630" s="353"/>
      <c r="V1630" s="353"/>
      <c r="W1630" s="353"/>
      <c r="X1630" s="353"/>
      <c r="Y1630" s="353"/>
      <c r="Z1630" s="353"/>
    </row>
    <row r="1631" spans="1:26" x14ac:dyDescent="0.35">
      <c r="A1631" s="373"/>
      <c r="B1631" s="354"/>
      <c r="C1631" s="353"/>
      <c r="D1631" s="353"/>
      <c r="E1631" s="355"/>
      <c r="F1631" s="385"/>
      <c r="G1631" s="353"/>
      <c r="H1631" s="353"/>
      <c r="I1631" s="353"/>
      <c r="J1631" s="353"/>
      <c r="K1631" s="353"/>
      <c r="L1631" s="353"/>
      <c r="M1631" s="353"/>
      <c r="N1631" s="353"/>
      <c r="O1631" s="353"/>
      <c r="P1631" s="353"/>
      <c r="Q1631" s="353"/>
      <c r="R1631" s="353"/>
      <c r="S1631" s="353"/>
      <c r="T1631" s="353"/>
      <c r="U1631" s="353"/>
      <c r="V1631" s="353"/>
      <c r="W1631" s="353"/>
      <c r="X1631" s="353"/>
      <c r="Y1631" s="353"/>
      <c r="Z1631" s="353"/>
    </row>
    <row r="1632" spans="1:26" x14ac:dyDescent="0.35">
      <c r="A1632" s="373"/>
      <c r="B1632" s="354"/>
      <c r="C1632" s="353"/>
      <c r="D1632" s="353"/>
      <c r="E1632" s="355"/>
      <c r="F1632" s="385"/>
      <c r="G1632" s="353"/>
      <c r="H1632" s="353"/>
      <c r="I1632" s="353"/>
      <c r="J1632" s="353"/>
      <c r="K1632" s="353"/>
      <c r="L1632" s="353"/>
      <c r="M1632" s="353"/>
      <c r="N1632" s="353"/>
      <c r="O1632" s="353"/>
      <c r="P1632" s="353"/>
      <c r="Q1632" s="353"/>
      <c r="R1632" s="353"/>
      <c r="S1632" s="353"/>
      <c r="T1632" s="353"/>
      <c r="U1632" s="353"/>
      <c r="V1632" s="353"/>
      <c r="W1632" s="353"/>
      <c r="X1632" s="353"/>
      <c r="Y1632" s="353"/>
      <c r="Z1632" s="353"/>
    </row>
    <row r="1633" spans="1:26" x14ac:dyDescent="0.35">
      <c r="A1633" s="373"/>
      <c r="B1633" s="354"/>
      <c r="C1633" s="353"/>
      <c r="D1633" s="353"/>
      <c r="E1633" s="355"/>
      <c r="F1633" s="385"/>
      <c r="G1633" s="353"/>
      <c r="H1633" s="353"/>
      <c r="I1633" s="353"/>
      <c r="J1633" s="353"/>
      <c r="K1633" s="353"/>
      <c r="L1633" s="353"/>
      <c r="M1633" s="353"/>
      <c r="N1633" s="353"/>
      <c r="O1633" s="353"/>
      <c r="P1633" s="353"/>
      <c r="Q1633" s="353"/>
      <c r="R1633" s="353"/>
      <c r="S1633" s="353"/>
      <c r="T1633" s="353"/>
      <c r="U1633" s="353"/>
      <c r="V1633" s="353"/>
      <c r="W1633" s="353"/>
      <c r="X1633" s="353"/>
      <c r="Y1633" s="353"/>
      <c r="Z1633" s="353"/>
    </row>
    <row r="1634" spans="1:26" x14ac:dyDescent="0.35">
      <c r="A1634" s="373"/>
      <c r="B1634" s="354"/>
      <c r="C1634" s="353"/>
      <c r="D1634" s="353"/>
      <c r="E1634" s="355"/>
      <c r="F1634" s="385"/>
      <c r="G1634" s="353"/>
      <c r="H1634" s="353"/>
      <c r="I1634" s="353"/>
      <c r="J1634" s="353"/>
      <c r="K1634" s="353"/>
      <c r="L1634" s="353"/>
      <c r="M1634" s="353"/>
      <c r="N1634" s="353"/>
      <c r="O1634" s="353"/>
      <c r="P1634" s="353"/>
      <c r="Q1634" s="353"/>
      <c r="R1634" s="353"/>
      <c r="S1634" s="353"/>
      <c r="T1634" s="353"/>
      <c r="U1634" s="353"/>
      <c r="V1634" s="353"/>
      <c r="W1634" s="353"/>
      <c r="X1634" s="353"/>
      <c r="Y1634" s="353"/>
      <c r="Z1634" s="353"/>
    </row>
    <row r="1635" spans="1:26" x14ac:dyDescent="0.35">
      <c r="A1635" s="373"/>
      <c r="B1635" s="354"/>
      <c r="C1635" s="353"/>
      <c r="D1635" s="353"/>
      <c r="E1635" s="355"/>
      <c r="F1635" s="385"/>
      <c r="G1635" s="353"/>
      <c r="H1635" s="353"/>
      <c r="I1635" s="353"/>
      <c r="J1635" s="353"/>
      <c r="K1635" s="353"/>
      <c r="L1635" s="353"/>
      <c r="M1635" s="353"/>
      <c r="N1635" s="353"/>
      <c r="O1635" s="353"/>
      <c r="P1635" s="353"/>
      <c r="Q1635" s="353"/>
      <c r="R1635" s="353"/>
      <c r="S1635" s="353"/>
      <c r="T1635" s="353"/>
      <c r="U1635" s="353"/>
      <c r="V1635" s="353"/>
      <c r="W1635" s="353"/>
      <c r="X1635" s="353"/>
      <c r="Y1635" s="353"/>
      <c r="Z1635" s="353"/>
    </row>
    <row r="1636" spans="1:26" x14ac:dyDescent="0.35">
      <c r="A1636" s="373"/>
      <c r="B1636" s="354"/>
      <c r="C1636" s="353"/>
      <c r="D1636" s="353"/>
      <c r="E1636" s="355"/>
      <c r="F1636" s="385"/>
      <c r="G1636" s="353"/>
      <c r="H1636" s="353"/>
      <c r="I1636" s="353"/>
      <c r="J1636" s="353"/>
      <c r="K1636" s="353"/>
      <c r="L1636" s="353"/>
      <c r="M1636" s="353"/>
      <c r="N1636" s="353"/>
      <c r="O1636" s="353"/>
      <c r="P1636" s="353"/>
      <c r="Q1636" s="353"/>
      <c r="R1636" s="353"/>
      <c r="S1636" s="353"/>
      <c r="T1636" s="353"/>
      <c r="U1636" s="353"/>
      <c r="V1636" s="353"/>
      <c r="W1636" s="353"/>
      <c r="X1636" s="353"/>
      <c r="Y1636" s="353"/>
      <c r="Z1636" s="353"/>
    </row>
    <row r="1637" spans="1:26" x14ac:dyDescent="0.35">
      <c r="A1637" s="373"/>
      <c r="B1637" s="354"/>
      <c r="C1637" s="353"/>
      <c r="D1637" s="353"/>
      <c r="E1637" s="355"/>
      <c r="F1637" s="385"/>
      <c r="G1637" s="353"/>
      <c r="H1637" s="353"/>
      <c r="I1637" s="353"/>
      <c r="J1637" s="353"/>
      <c r="K1637" s="353"/>
      <c r="L1637" s="353"/>
      <c r="M1637" s="353"/>
      <c r="N1637" s="353"/>
      <c r="O1637" s="353"/>
      <c r="P1637" s="353"/>
      <c r="Q1637" s="353"/>
      <c r="R1637" s="353"/>
      <c r="S1637" s="353"/>
      <c r="T1637" s="353"/>
      <c r="U1637" s="353"/>
      <c r="V1637" s="353"/>
      <c r="W1637" s="353"/>
      <c r="X1637" s="353"/>
      <c r="Y1637" s="353"/>
      <c r="Z1637" s="353"/>
    </row>
    <row r="1638" spans="1:26" x14ac:dyDescent="0.35">
      <c r="A1638" s="373"/>
      <c r="B1638" s="354"/>
      <c r="C1638" s="353"/>
      <c r="D1638" s="353"/>
      <c r="E1638" s="355"/>
      <c r="F1638" s="385"/>
      <c r="G1638" s="353"/>
      <c r="H1638" s="353"/>
      <c r="I1638" s="353"/>
      <c r="J1638" s="353"/>
      <c r="K1638" s="353"/>
      <c r="L1638" s="353"/>
      <c r="M1638" s="353"/>
      <c r="N1638" s="353"/>
      <c r="O1638" s="353"/>
      <c r="P1638" s="353"/>
      <c r="Q1638" s="353"/>
      <c r="R1638" s="353"/>
      <c r="S1638" s="353"/>
      <c r="T1638" s="353"/>
      <c r="U1638" s="353"/>
      <c r="V1638" s="353"/>
      <c r="W1638" s="353"/>
      <c r="X1638" s="353"/>
      <c r="Y1638" s="353"/>
      <c r="Z1638" s="353"/>
    </row>
    <row r="1639" spans="1:26" x14ac:dyDescent="0.35">
      <c r="A1639" s="373"/>
      <c r="B1639" s="354"/>
      <c r="C1639" s="353"/>
      <c r="D1639" s="353"/>
      <c r="E1639" s="355"/>
      <c r="F1639" s="385"/>
      <c r="G1639" s="353"/>
      <c r="H1639" s="353"/>
      <c r="I1639" s="353"/>
      <c r="J1639" s="353"/>
      <c r="K1639" s="353"/>
      <c r="L1639" s="353"/>
      <c r="M1639" s="353"/>
      <c r="N1639" s="353"/>
      <c r="O1639" s="353"/>
      <c r="P1639" s="353"/>
      <c r="Q1639" s="353"/>
      <c r="R1639" s="353"/>
      <c r="S1639" s="353"/>
      <c r="T1639" s="353"/>
      <c r="U1639" s="353"/>
      <c r="V1639" s="353"/>
      <c r="W1639" s="353"/>
      <c r="X1639" s="353"/>
      <c r="Y1639" s="353"/>
      <c r="Z1639" s="353"/>
    </row>
    <row r="1640" spans="1:26" x14ac:dyDescent="0.35">
      <c r="A1640" s="373"/>
      <c r="B1640" s="354"/>
      <c r="C1640" s="353"/>
      <c r="D1640" s="353"/>
      <c r="E1640" s="355"/>
      <c r="F1640" s="385"/>
      <c r="G1640" s="353"/>
      <c r="H1640" s="353"/>
      <c r="I1640" s="353"/>
      <c r="J1640" s="353"/>
      <c r="K1640" s="353"/>
      <c r="L1640" s="353"/>
      <c r="M1640" s="353"/>
      <c r="N1640" s="353"/>
      <c r="O1640" s="353"/>
      <c r="P1640" s="353"/>
      <c r="Q1640" s="353"/>
      <c r="R1640" s="353"/>
      <c r="S1640" s="353"/>
      <c r="T1640" s="353"/>
      <c r="U1640" s="353"/>
      <c r="V1640" s="353"/>
      <c r="W1640" s="353"/>
      <c r="X1640" s="353"/>
      <c r="Y1640" s="353"/>
      <c r="Z1640" s="353"/>
    </row>
    <row r="1641" spans="1:26" x14ac:dyDescent="0.35">
      <c r="A1641" s="373"/>
      <c r="B1641" s="354"/>
      <c r="C1641" s="353"/>
      <c r="D1641" s="353"/>
      <c r="E1641" s="355"/>
      <c r="F1641" s="385"/>
      <c r="G1641" s="353"/>
      <c r="H1641" s="353"/>
      <c r="I1641" s="353"/>
      <c r="J1641" s="353"/>
      <c r="K1641" s="353"/>
      <c r="L1641" s="353"/>
      <c r="M1641" s="353"/>
      <c r="N1641" s="353"/>
      <c r="O1641" s="353"/>
      <c r="P1641" s="353"/>
      <c r="Q1641" s="353"/>
      <c r="R1641" s="353"/>
      <c r="S1641" s="353"/>
      <c r="T1641" s="353"/>
      <c r="U1641" s="353"/>
      <c r="V1641" s="353"/>
      <c r="W1641" s="353"/>
      <c r="X1641" s="353"/>
      <c r="Y1641" s="353"/>
      <c r="Z1641" s="353"/>
    </row>
    <row r="1642" spans="1:26" x14ac:dyDescent="0.35">
      <c r="A1642" s="373"/>
      <c r="B1642" s="354"/>
      <c r="C1642" s="353"/>
      <c r="D1642" s="353"/>
      <c r="E1642" s="355"/>
      <c r="F1642" s="385"/>
      <c r="G1642" s="353"/>
      <c r="H1642" s="353"/>
      <c r="I1642" s="353"/>
      <c r="J1642" s="353"/>
      <c r="K1642" s="353"/>
      <c r="L1642" s="353"/>
      <c r="M1642" s="353"/>
      <c r="N1642" s="353"/>
      <c r="O1642" s="353"/>
      <c r="P1642" s="353"/>
      <c r="Q1642" s="353"/>
      <c r="R1642" s="353"/>
      <c r="S1642" s="353"/>
      <c r="T1642" s="353"/>
      <c r="U1642" s="353"/>
      <c r="V1642" s="353"/>
      <c r="W1642" s="353"/>
      <c r="X1642" s="353"/>
      <c r="Y1642" s="353"/>
      <c r="Z1642" s="353"/>
    </row>
    <row r="1643" spans="1:26" x14ac:dyDescent="0.35">
      <c r="A1643" s="373"/>
      <c r="B1643" s="354"/>
      <c r="C1643" s="353"/>
      <c r="D1643" s="353"/>
      <c r="E1643" s="355"/>
      <c r="F1643" s="385"/>
      <c r="G1643" s="353"/>
      <c r="H1643" s="353"/>
      <c r="I1643" s="353"/>
      <c r="J1643" s="353"/>
      <c r="K1643" s="353"/>
      <c r="L1643" s="353"/>
      <c r="M1643" s="353"/>
      <c r="N1643" s="353"/>
      <c r="O1643" s="353"/>
      <c r="P1643" s="353"/>
      <c r="Q1643" s="353"/>
      <c r="R1643" s="353"/>
      <c r="S1643" s="353"/>
      <c r="T1643" s="353"/>
      <c r="U1643" s="353"/>
      <c r="V1643" s="353"/>
      <c r="W1643" s="353"/>
      <c r="X1643" s="353"/>
      <c r="Y1643" s="353"/>
      <c r="Z1643" s="353"/>
    </row>
    <row r="1644" spans="1:26" x14ac:dyDescent="0.35">
      <c r="A1644" s="373"/>
      <c r="B1644" s="354"/>
      <c r="C1644" s="353"/>
      <c r="D1644" s="353"/>
      <c r="E1644" s="355"/>
      <c r="F1644" s="385"/>
      <c r="G1644" s="353"/>
      <c r="H1644" s="353"/>
      <c r="I1644" s="353"/>
      <c r="J1644" s="353"/>
      <c r="K1644" s="353"/>
      <c r="L1644" s="353"/>
      <c r="M1644" s="353"/>
      <c r="N1644" s="353"/>
      <c r="O1644" s="353"/>
      <c r="P1644" s="353"/>
      <c r="Q1644" s="353"/>
      <c r="R1644" s="353"/>
      <c r="S1644" s="353"/>
      <c r="T1644" s="353"/>
      <c r="U1644" s="353"/>
      <c r="V1644" s="353"/>
      <c r="W1644" s="353"/>
      <c r="X1644" s="353"/>
      <c r="Y1644" s="353"/>
      <c r="Z1644" s="353"/>
    </row>
    <row r="1645" spans="1:26" x14ac:dyDescent="0.35">
      <c r="A1645" s="373"/>
      <c r="B1645" s="354"/>
      <c r="C1645" s="353"/>
      <c r="D1645" s="353"/>
      <c r="E1645" s="355"/>
      <c r="F1645" s="385"/>
      <c r="G1645" s="353"/>
      <c r="H1645" s="353"/>
      <c r="I1645" s="353"/>
      <c r="J1645" s="353"/>
      <c r="K1645" s="353"/>
      <c r="L1645" s="353"/>
      <c r="M1645" s="353"/>
      <c r="N1645" s="353"/>
      <c r="O1645" s="353"/>
      <c r="P1645" s="353"/>
      <c r="Q1645" s="353"/>
      <c r="R1645" s="353"/>
      <c r="S1645" s="353"/>
      <c r="T1645" s="353"/>
      <c r="U1645" s="353"/>
      <c r="V1645" s="353"/>
      <c r="W1645" s="353"/>
      <c r="X1645" s="353"/>
      <c r="Y1645" s="353"/>
      <c r="Z1645" s="353"/>
    </row>
    <row r="1646" spans="1:26" x14ac:dyDescent="0.35">
      <c r="A1646" s="373"/>
      <c r="B1646" s="354"/>
      <c r="C1646" s="353"/>
      <c r="D1646" s="353"/>
      <c r="E1646" s="355"/>
      <c r="F1646" s="385"/>
      <c r="G1646" s="353"/>
      <c r="H1646" s="353"/>
      <c r="I1646" s="353"/>
      <c r="J1646" s="353"/>
      <c r="K1646" s="353"/>
      <c r="L1646" s="353"/>
      <c r="M1646" s="353"/>
      <c r="N1646" s="353"/>
      <c r="O1646" s="353"/>
      <c r="P1646" s="353"/>
      <c r="Q1646" s="353"/>
      <c r="R1646" s="353"/>
      <c r="S1646" s="353"/>
      <c r="T1646" s="353"/>
      <c r="U1646" s="353"/>
      <c r="V1646" s="353"/>
      <c r="W1646" s="353"/>
      <c r="X1646" s="353"/>
      <c r="Y1646" s="353"/>
      <c r="Z1646" s="353"/>
    </row>
    <row r="1647" spans="1:26" x14ac:dyDescent="0.35">
      <c r="A1647" s="373"/>
      <c r="B1647" s="354"/>
      <c r="C1647" s="353"/>
      <c r="D1647" s="353"/>
      <c r="E1647" s="355"/>
      <c r="F1647" s="385"/>
      <c r="G1647" s="353"/>
      <c r="H1647" s="353"/>
      <c r="I1647" s="353"/>
      <c r="J1647" s="353"/>
      <c r="K1647" s="353"/>
      <c r="L1647" s="353"/>
      <c r="M1647" s="353"/>
      <c r="N1647" s="353"/>
      <c r="O1647" s="353"/>
      <c r="P1647" s="353"/>
      <c r="Q1647" s="353"/>
      <c r="R1647" s="353"/>
      <c r="S1647" s="353"/>
      <c r="T1647" s="353"/>
      <c r="U1647" s="353"/>
      <c r="V1647" s="353"/>
      <c r="W1647" s="353"/>
      <c r="X1647" s="353"/>
      <c r="Y1647" s="353"/>
      <c r="Z1647" s="353"/>
    </row>
    <row r="1648" spans="1:26" x14ac:dyDescent="0.35">
      <c r="A1648" s="373"/>
      <c r="B1648" s="354"/>
      <c r="C1648" s="353"/>
      <c r="D1648" s="353"/>
      <c r="E1648" s="355"/>
      <c r="F1648" s="385"/>
      <c r="G1648" s="353"/>
      <c r="H1648" s="353"/>
      <c r="I1648" s="353"/>
      <c r="J1648" s="353"/>
      <c r="K1648" s="353"/>
      <c r="L1648" s="353"/>
      <c r="M1648" s="353"/>
      <c r="N1648" s="353"/>
      <c r="O1648" s="353"/>
      <c r="P1648" s="353"/>
      <c r="Q1648" s="353"/>
      <c r="R1648" s="353"/>
      <c r="S1648" s="353"/>
      <c r="T1648" s="353"/>
      <c r="U1648" s="353"/>
      <c r="V1648" s="353"/>
      <c r="W1648" s="353"/>
      <c r="X1648" s="353"/>
      <c r="Y1648" s="353"/>
      <c r="Z1648" s="353"/>
    </row>
    <row r="1649" spans="1:26" x14ac:dyDescent="0.35">
      <c r="A1649" s="373"/>
      <c r="B1649" s="354"/>
      <c r="C1649" s="353"/>
      <c r="D1649" s="353"/>
      <c r="E1649" s="355"/>
      <c r="F1649" s="385"/>
      <c r="G1649" s="353"/>
      <c r="H1649" s="353"/>
      <c r="I1649" s="353"/>
      <c r="J1649" s="353"/>
      <c r="K1649" s="353"/>
      <c r="L1649" s="353"/>
      <c r="M1649" s="353"/>
      <c r="N1649" s="353"/>
      <c r="O1649" s="353"/>
      <c r="P1649" s="353"/>
      <c r="Q1649" s="353"/>
      <c r="R1649" s="353"/>
      <c r="S1649" s="353"/>
      <c r="T1649" s="353"/>
      <c r="U1649" s="353"/>
      <c r="V1649" s="353"/>
      <c r="W1649" s="353"/>
      <c r="X1649" s="353"/>
      <c r="Y1649" s="353"/>
      <c r="Z1649" s="353"/>
    </row>
    <row r="1650" spans="1:26" x14ac:dyDescent="0.35">
      <c r="A1650" s="373"/>
      <c r="B1650" s="354"/>
      <c r="C1650" s="353"/>
      <c r="D1650" s="353"/>
      <c r="E1650" s="355"/>
      <c r="F1650" s="385"/>
      <c r="G1650" s="353"/>
      <c r="H1650" s="353"/>
      <c r="I1650" s="353"/>
      <c r="J1650" s="353"/>
      <c r="K1650" s="353"/>
      <c r="L1650" s="353"/>
      <c r="M1650" s="353"/>
      <c r="N1650" s="353"/>
      <c r="O1650" s="353"/>
      <c r="P1650" s="353"/>
      <c r="Q1650" s="353"/>
      <c r="R1650" s="353"/>
      <c r="S1650" s="353"/>
      <c r="T1650" s="353"/>
      <c r="U1650" s="353"/>
      <c r="V1650" s="353"/>
      <c r="W1650" s="353"/>
      <c r="X1650" s="353"/>
      <c r="Y1650" s="353"/>
      <c r="Z1650" s="353"/>
    </row>
    <row r="1651" spans="1:26" x14ac:dyDescent="0.35">
      <c r="A1651" s="373"/>
      <c r="B1651" s="354"/>
      <c r="C1651" s="353"/>
      <c r="D1651" s="353"/>
      <c r="E1651" s="355"/>
      <c r="F1651" s="385"/>
      <c r="G1651" s="353"/>
      <c r="H1651" s="353"/>
      <c r="I1651" s="353"/>
      <c r="J1651" s="353"/>
      <c r="K1651" s="353"/>
      <c r="L1651" s="353"/>
      <c r="M1651" s="353"/>
      <c r="N1651" s="353"/>
      <c r="O1651" s="353"/>
      <c r="P1651" s="353"/>
      <c r="Q1651" s="353"/>
      <c r="R1651" s="353"/>
      <c r="S1651" s="353"/>
      <c r="T1651" s="353"/>
      <c r="U1651" s="353"/>
      <c r="V1651" s="353"/>
      <c r="W1651" s="353"/>
      <c r="X1651" s="353"/>
      <c r="Y1651" s="353"/>
      <c r="Z1651" s="353"/>
    </row>
    <row r="1652" spans="1:26" x14ac:dyDescent="0.35">
      <c r="A1652" s="373"/>
      <c r="B1652" s="354"/>
      <c r="C1652" s="353"/>
      <c r="D1652" s="353"/>
      <c r="E1652" s="355"/>
      <c r="F1652" s="385"/>
      <c r="G1652" s="353"/>
      <c r="H1652" s="353"/>
      <c r="I1652" s="353"/>
      <c r="J1652" s="353"/>
      <c r="K1652" s="353"/>
      <c r="L1652" s="353"/>
      <c r="M1652" s="353"/>
      <c r="N1652" s="353"/>
      <c r="O1652" s="353"/>
      <c r="P1652" s="353"/>
      <c r="Q1652" s="353"/>
      <c r="R1652" s="353"/>
      <c r="S1652" s="353"/>
      <c r="T1652" s="353"/>
      <c r="U1652" s="353"/>
      <c r="V1652" s="353"/>
      <c r="W1652" s="353"/>
      <c r="X1652" s="353"/>
      <c r="Y1652" s="353"/>
      <c r="Z1652" s="353"/>
    </row>
    <row r="1653" spans="1:26" x14ac:dyDescent="0.35">
      <c r="A1653" s="373"/>
      <c r="B1653" s="354"/>
      <c r="C1653" s="353"/>
      <c r="D1653" s="353"/>
      <c r="E1653" s="355"/>
      <c r="F1653" s="385"/>
      <c r="G1653" s="353"/>
      <c r="H1653" s="353"/>
      <c r="I1653" s="353"/>
      <c r="J1653" s="353"/>
      <c r="K1653" s="353"/>
      <c r="L1653" s="353"/>
      <c r="M1653" s="353"/>
      <c r="N1653" s="353"/>
      <c r="O1653" s="353"/>
      <c r="P1653" s="353"/>
      <c r="Q1653" s="353"/>
      <c r="R1653" s="353"/>
      <c r="S1653" s="353"/>
      <c r="T1653" s="353"/>
      <c r="U1653" s="353"/>
      <c r="V1653" s="353"/>
      <c r="W1653" s="353"/>
      <c r="X1653" s="353"/>
      <c r="Y1653" s="353"/>
      <c r="Z1653" s="353"/>
    </row>
    <row r="1654" spans="1:26" x14ac:dyDescent="0.35">
      <c r="A1654" s="373"/>
      <c r="B1654" s="354"/>
      <c r="C1654" s="353"/>
      <c r="D1654" s="353"/>
      <c r="E1654" s="355"/>
      <c r="F1654" s="385"/>
      <c r="G1654" s="353"/>
      <c r="H1654" s="353"/>
      <c r="I1654" s="353"/>
      <c r="J1654" s="353"/>
      <c r="K1654" s="353"/>
      <c r="L1654" s="353"/>
      <c r="M1654" s="353"/>
      <c r="N1654" s="353"/>
      <c r="O1654" s="353"/>
      <c r="P1654" s="353"/>
      <c r="Q1654" s="353"/>
      <c r="R1654" s="353"/>
      <c r="S1654" s="353"/>
      <c r="T1654" s="353"/>
      <c r="U1654" s="353"/>
      <c r="V1654" s="353"/>
      <c r="W1654" s="353"/>
      <c r="X1654" s="353"/>
      <c r="Y1654" s="353"/>
      <c r="Z1654" s="353"/>
    </row>
    <row r="1655" spans="1:26" x14ac:dyDescent="0.35">
      <c r="A1655" s="373"/>
      <c r="B1655" s="354"/>
      <c r="C1655" s="353"/>
      <c r="D1655" s="353"/>
      <c r="E1655" s="355"/>
      <c r="F1655" s="385"/>
      <c r="G1655" s="353"/>
      <c r="H1655" s="353"/>
      <c r="I1655" s="353"/>
      <c r="J1655" s="353"/>
      <c r="K1655" s="353"/>
      <c r="L1655" s="353"/>
      <c r="M1655" s="353"/>
      <c r="N1655" s="353"/>
      <c r="O1655" s="353"/>
      <c r="P1655" s="353"/>
      <c r="Q1655" s="353"/>
      <c r="R1655" s="353"/>
      <c r="S1655" s="353"/>
      <c r="T1655" s="353"/>
      <c r="U1655" s="353"/>
      <c r="V1655" s="353"/>
      <c r="W1655" s="353"/>
      <c r="X1655" s="353"/>
      <c r="Y1655" s="353"/>
      <c r="Z1655" s="353"/>
    </row>
    <row r="1656" spans="1:26" x14ac:dyDescent="0.35">
      <c r="A1656" s="373"/>
      <c r="B1656" s="354"/>
      <c r="C1656" s="353"/>
      <c r="D1656" s="353"/>
      <c r="E1656" s="355"/>
      <c r="F1656" s="385"/>
      <c r="G1656" s="353"/>
      <c r="H1656" s="353"/>
      <c r="I1656" s="353"/>
      <c r="J1656" s="353"/>
      <c r="K1656" s="353"/>
      <c r="L1656" s="353"/>
      <c r="M1656" s="353"/>
      <c r="N1656" s="353"/>
      <c r="O1656" s="353"/>
      <c r="P1656" s="353"/>
      <c r="Q1656" s="353"/>
      <c r="R1656" s="353"/>
      <c r="S1656" s="353"/>
      <c r="T1656" s="353"/>
      <c r="U1656" s="353"/>
      <c r="V1656" s="353"/>
      <c r="W1656" s="353"/>
      <c r="X1656" s="353"/>
      <c r="Y1656" s="353"/>
      <c r="Z1656" s="353"/>
    </row>
    <row r="1657" spans="1:26" x14ac:dyDescent="0.35">
      <c r="A1657" s="373"/>
      <c r="B1657" s="354"/>
      <c r="C1657" s="353"/>
      <c r="D1657" s="353"/>
      <c r="E1657" s="355"/>
      <c r="F1657" s="385"/>
      <c r="G1657" s="353"/>
      <c r="H1657" s="353"/>
      <c r="I1657" s="353"/>
      <c r="J1657" s="353"/>
      <c r="K1657" s="353"/>
      <c r="L1657" s="353"/>
      <c r="M1657" s="353"/>
      <c r="N1657" s="353"/>
      <c r="O1657" s="353"/>
      <c r="P1657" s="353"/>
      <c r="Q1657" s="353"/>
      <c r="R1657" s="353"/>
      <c r="S1657" s="353"/>
      <c r="T1657" s="353"/>
      <c r="U1657" s="353"/>
      <c r="V1657" s="353"/>
      <c r="W1657" s="353"/>
      <c r="X1657" s="353"/>
      <c r="Y1657" s="353"/>
      <c r="Z1657" s="353"/>
    </row>
    <row r="1658" spans="1:26" x14ac:dyDescent="0.35">
      <c r="A1658" s="373"/>
      <c r="B1658" s="354"/>
      <c r="C1658" s="353"/>
      <c r="D1658" s="353"/>
      <c r="E1658" s="355"/>
      <c r="F1658" s="385"/>
      <c r="G1658" s="353"/>
      <c r="H1658" s="353"/>
      <c r="I1658" s="353"/>
      <c r="J1658" s="353"/>
      <c r="K1658" s="353"/>
      <c r="L1658" s="353"/>
      <c r="M1658" s="353"/>
      <c r="N1658" s="353"/>
      <c r="O1658" s="353"/>
      <c r="P1658" s="353"/>
      <c r="Q1658" s="353"/>
      <c r="R1658" s="353"/>
      <c r="S1658" s="353"/>
      <c r="T1658" s="353"/>
      <c r="U1658" s="353"/>
      <c r="V1658" s="353"/>
      <c r="W1658" s="353"/>
      <c r="X1658" s="353"/>
      <c r="Y1658" s="353"/>
      <c r="Z1658" s="353"/>
    </row>
    <row r="1659" spans="1:26" x14ac:dyDescent="0.35">
      <c r="A1659" s="373"/>
      <c r="B1659" s="354"/>
      <c r="C1659" s="353"/>
      <c r="D1659" s="353"/>
      <c r="E1659" s="355"/>
      <c r="F1659" s="385"/>
      <c r="G1659" s="353"/>
      <c r="H1659" s="353"/>
      <c r="I1659" s="353"/>
      <c r="J1659" s="353"/>
      <c r="K1659" s="353"/>
      <c r="L1659" s="353"/>
      <c r="M1659" s="353"/>
      <c r="N1659" s="353"/>
      <c r="O1659" s="353"/>
      <c r="P1659" s="353"/>
      <c r="Q1659" s="353"/>
      <c r="R1659" s="353"/>
      <c r="S1659" s="353"/>
      <c r="T1659" s="353"/>
      <c r="U1659" s="353"/>
      <c r="V1659" s="353"/>
      <c r="W1659" s="353"/>
      <c r="X1659" s="353"/>
      <c r="Y1659" s="353"/>
      <c r="Z1659" s="353"/>
    </row>
    <row r="1660" spans="1:26" x14ac:dyDescent="0.35">
      <c r="A1660" s="373"/>
      <c r="B1660" s="354"/>
      <c r="C1660" s="353"/>
      <c r="D1660" s="353"/>
      <c r="E1660" s="355"/>
      <c r="F1660" s="385"/>
      <c r="G1660" s="353"/>
      <c r="H1660" s="353"/>
      <c r="I1660" s="353"/>
      <c r="J1660" s="353"/>
      <c r="K1660" s="353"/>
      <c r="L1660" s="353"/>
      <c r="M1660" s="353"/>
      <c r="N1660" s="353"/>
      <c r="O1660" s="353"/>
      <c r="P1660" s="353"/>
      <c r="Q1660" s="353"/>
      <c r="R1660" s="353"/>
      <c r="S1660" s="353"/>
      <c r="T1660" s="353"/>
      <c r="U1660" s="353"/>
      <c r="V1660" s="353"/>
      <c r="W1660" s="353"/>
      <c r="X1660" s="353"/>
      <c r="Y1660" s="353"/>
      <c r="Z1660" s="353"/>
    </row>
    <row r="1661" spans="1:26" x14ac:dyDescent="0.35">
      <c r="A1661" s="373"/>
      <c r="B1661" s="354"/>
      <c r="C1661" s="353"/>
      <c r="D1661" s="353"/>
      <c r="E1661" s="355"/>
      <c r="F1661" s="385"/>
      <c r="G1661" s="353"/>
      <c r="H1661" s="353"/>
      <c r="I1661" s="353"/>
      <c r="J1661" s="353"/>
      <c r="K1661" s="353"/>
      <c r="L1661" s="353"/>
      <c r="M1661" s="353"/>
      <c r="N1661" s="353"/>
      <c r="O1661" s="353"/>
      <c r="P1661" s="353"/>
      <c r="Q1661" s="353"/>
      <c r="R1661" s="353"/>
      <c r="S1661" s="353"/>
      <c r="T1661" s="353"/>
      <c r="U1661" s="353"/>
      <c r="V1661" s="353"/>
      <c r="W1661" s="353"/>
      <c r="X1661" s="353"/>
      <c r="Y1661" s="353"/>
      <c r="Z1661" s="353"/>
    </row>
    <row r="1662" spans="1:26" x14ac:dyDescent="0.35">
      <c r="A1662" s="373"/>
      <c r="B1662" s="354"/>
      <c r="C1662" s="353"/>
      <c r="D1662" s="353"/>
      <c r="E1662" s="355"/>
      <c r="F1662" s="385"/>
      <c r="G1662" s="353"/>
      <c r="H1662" s="353"/>
      <c r="I1662" s="353"/>
      <c r="J1662" s="353"/>
      <c r="K1662" s="353"/>
      <c r="L1662" s="353"/>
      <c r="M1662" s="353"/>
      <c r="N1662" s="353"/>
      <c r="O1662" s="353"/>
      <c r="P1662" s="353"/>
      <c r="Q1662" s="353"/>
      <c r="R1662" s="353"/>
      <c r="S1662" s="353"/>
      <c r="T1662" s="353"/>
      <c r="U1662" s="353"/>
      <c r="V1662" s="353"/>
      <c r="W1662" s="353"/>
      <c r="X1662" s="353"/>
      <c r="Y1662" s="353"/>
      <c r="Z1662" s="353"/>
    </row>
    <row r="1663" spans="1:26" x14ac:dyDescent="0.35">
      <c r="A1663" s="373"/>
      <c r="B1663" s="354"/>
      <c r="C1663" s="353"/>
      <c r="D1663" s="353"/>
      <c r="E1663" s="355"/>
      <c r="F1663" s="385"/>
      <c r="G1663" s="353"/>
      <c r="H1663" s="353"/>
      <c r="I1663" s="353"/>
      <c r="J1663" s="353"/>
      <c r="K1663" s="353"/>
      <c r="L1663" s="353"/>
      <c r="M1663" s="353"/>
      <c r="N1663" s="353"/>
      <c r="O1663" s="353"/>
      <c r="P1663" s="353"/>
      <c r="Q1663" s="353"/>
      <c r="R1663" s="353"/>
      <c r="S1663" s="353"/>
      <c r="T1663" s="353"/>
      <c r="U1663" s="353"/>
      <c r="V1663" s="353"/>
      <c r="W1663" s="353"/>
      <c r="X1663" s="353"/>
      <c r="Y1663" s="353"/>
      <c r="Z1663" s="353"/>
    </row>
    <row r="1664" spans="1:26" x14ac:dyDescent="0.35">
      <c r="A1664" s="373"/>
      <c r="B1664" s="354"/>
      <c r="C1664" s="353"/>
      <c r="D1664" s="353"/>
      <c r="E1664" s="355"/>
      <c r="F1664" s="385"/>
      <c r="G1664" s="353"/>
      <c r="H1664" s="353"/>
      <c r="I1664" s="353"/>
      <c r="J1664" s="353"/>
      <c r="K1664" s="353"/>
      <c r="L1664" s="353"/>
      <c r="M1664" s="353"/>
      <c r="N1664" s="353"/>
      <c r="O1664" s="353"/>
      <c r="P1664" s="353"/>
      <c r="Q1664" s="353"/>
      <c r="R1664" s="353"/>
      <c r="S1664" s="353"/>
      <c r="T1664" s="353"/>
      <c r="U1664" s="353"/>
      <c r="V1664" s="353"/>
      <c r="W1664" s="353"/>
      <c r="X1664" s="353"/>
      <c r="Y1664" s="353"/>
      <c r="Z1664" s="353"/>
    </row>
    <row r="1665" spans="1:26" x14ac:dyDescent="0.35">
      <c r="A1665" s="373"/>
      <c r="B1665" s="354"/>
      <c r="C1665" s="353"/>
      <c r="D1665" s="353"/>
      <c r="E1665" s="355"/>
      <c r="F1665" s="385"/>
      <c r="G1665" s="353"/>
      <c r="H1665" s="353"/>
      <c r="I1665" s="353"/>
      <c r="J1665" s="353"/>
      <c r="K1665" s="353"/>
      <c r="L1665" s="353"/>
      <c r="M1665" s="353"/>
      <c r="N1665" s="353"/>
      <c r="O1665" s="353"/>
      <c r="P1665" s="353"/>
      <c r="Q1665" s="353"/>
      <c r="R1665" s="353"/>
      <c r="S1665" s="353"/>
      <c r="T1665" s="353"/>
      <c r="U1665" s="353"/>
      <c r="V1665" s="353"/>
      <c r="W1665" s="353"/>
      <c r="X1665" s="353"/>
      <c r="Y1665" s="353"/>
      <c r="Z1665" s="353"/>
    </row>
    <row r="1666" spans="1:26" x14ac:dyDescent="0.35">
      <c r="A1666" s="373"/>
      <c r="B1666" s="354"/>
      <c r="C1666" s="353"/>
      <c r="D1666" s="353"/>
      <c r="E1666" s="355"/>
      <c r="F1666" s="385"/>
      <c r="G1666" s="353"/>
      <c r="H1666" s="353"/>
      <c r="I1666" s="353"/>
      <c r="J1666" s="353"/>
      <c r="K1666" s="353"/>
      <c r="L1666" s="353"/>
      <c r="M1666" s="353"/>
      <c r="N1666" s="353"/>
      <c r="O1666" s="353"/>
      <c r="P1666" s="353"/>
      <c r="Q1666" s="353"/>
      <c r="R1666" s="353"/>
      <c r="S1666" s="353"/>
      <c r="T1666" s="353"/>
      <c r="U1666" s="353"/>
      <c r="V1666" s="353"/>
      <c r="W1666" s="353"/>
      <c r="X1666" s="353"/>
      <c r="Y1666" s="353"/>
      <c r="Z1666" s="353"/>
    </row>
    <row r="1667" spans="1:26" x14ac:dyDescent="0.35">
      <c r="A1667" s="373"/>
      <c r="B1667" s="354"/>
      <c r="C1667" s="353"/>
      <c r="D1667" s="353"/>
      <c r="E1667" s="355"/>
      <c r="F1667" s="385"/>
      <c r="G1667" s="353"/>
      <c r="H1667" s="353"/>
      <c r="I1667" s="353"/>
      <c r="J1667" s="353"/>
      <c r="K1667" s="353"/>
      <c r="L1667" s="353"/>
      <c r="M1667" s="353"/>
      <c r="N1667" s="353"/>
      <c r="O1667" s="353"/>
      <c r="P1667" s="353"/>
      <c r="Q1667" s="353"/>
      <c r="R1667" s="353"/>
      <c r="S1667" s="353"/>
      <c r="T1667" s="353"/>
      <c r="U1667" s="353"/>
      <c r="V1667" s="353"/>
      <c r="W1667" s="353"/>
      <c r="X1667" s="353"/>
      <c r="Y1667" s="353"/>
      <c r="Z1667" s="353"/>
    </row>
    <row r="1668" spans="1:26" x14ac:dyDescent="0.35">
      <c r="A1668" s="373"/>
      <c r="B1668" s="354"/>
      <c r="C1668" s="353"/>
      <c r="D1668" s="353"/>
      <c r="E1668" s="355"/>
      <c r="F1668" s="385"/>
      <c r="G1668" s="353"/>
      <c r="H1668" s="353"/>
      <c r="I1668" s="353"/>
      <c r="J1668" s="353"/>
      <c r="K1668" s="353"/>
      <c r="L1668" s="353"/>
      <c r="M1668" s="353"/>
      <c r="N1668" s="353"/>
      <c r="O1668" s="353"/>
      <c r="P1668" s="353"/>
      <c r="Q1668" s="353"/>
      <c r="R1668" s="353"/>
      <c r="S1668" s="353"/>
      <c r="T1668" s="353"/>
      <c r="U1668" s="353"/>
      <c r="V1668" s="353"/>
      <c r="W1668" s="353"/>
      <c r="X1668" s="353"/>
      <c r="Y1668" s="353"/>
      <c r="Z1668" s="353"/>
    </row>
    <row r="1669" spans="1:26" x14ac:dyDescent="0.35">
      <c r="A1669" s="373"/>
      <c r="B1669" s="354"/>
      <c r="C1669" s="353"/>
      <c r="D1669" s="353"/>
      <c r="E1669" s="355"/>
      <c r="F1669" s="385"/>
      <c r="G1669" s="353"/>
      <c r="H1669" s="353"/>
      <c r="I1669" s="353"/>
      <c r="J1669" s="353"/>
      <c r="K1669" s="353"/>
      <c r="L1669" s="353"/>
      <c r="M1669" s="353"/>
      <c r="N1669" s="353"/>
      <c r="O1669" s="353"/>
      <c r="P1669" s="353"/>
      <c r="Q1669" s="353"/>
      <c r="R1669" s="353"/>
      <c r="S1669" s="353"/>
      <c r="T1669" s="353"/>
      <c r="U1669" s="353"/>
      <c r="V1669" s="353"/>
      <c r="W1669" s="353"/>
      <c r="X1669" s="353"/>
      <c r="Y1669" s="353"/>
      <c r="Z1669" s="353"/>
    </row>
    <row r="1670" spans="1:26" x14ac:dyDescent="0.35">
      <c r="A1670" s="373"/>
      <c r="B1670" s="354"/>
      <c r="C1670" s="353"/>
      <c r="D1670" s="353"/>
      <c r="E1670" s="355"/>
      <c r="F1670" s="385"/>
      <c r="G1670" s="353"/>
      <c r="H1670" s="353"/>
      <c r="I1670" s="353"/>
      <c r="J1670" s="353"/>
      <c r="K1670" s="353"/>
      <c r="L1670" s="353"/>
      <c r="M1670" s="353"/>
      <c r="N1670" s="353"/>
      <c r="O1670" s="353"/>
      <c r="P1670" s="353"/>
      <c r="Q1670" s="353"/>
      <c r="R1670" s="353"/>
      <c r="S1670" s="353"/>
      <c r="T1670" s="353"/>
      <c r="U1670" s="353"/>
      <c r="V1670" s="353"/>
      <c r="W1670" s="353"/>
      <c r="X1670" s="353"/>
      <c r="Y1670" s="353"/>
      <c r="Z1670" s="353"/>
    </row>
    <row r="1671" spans="1:26" x14ac:dyDescent="0.35">
      <c r="A1671" s="373"/>
      <c r="B1671" s="354"/>
      <c r="C1671" s="353"/>
      <c r="D1671" s="353"/>
      <c r="E1671" s="355"/>
      <c r="F1671" s="385"/>
      <c r="G1671" s="353"/>
      <c r="H1671" s="353"/>
      <c r="I1671" s="353"/>
      <c r="J1671" s="353"/>
      <c r="K1671" s="353"/>
      <c r="L1671" s="353"/>
      <c r="M1671" s="353"/>
      <c r="N1671" s="353"/>
      <c r="O1671" s="353"/>
      <c r="P1671" s="353"/>
      <c r="Q1671" s="353"/>
      <c r="R1671" s="353"/>
      <c r="S1671" s="353"/>
      <c r="T1671" s="353"/>
      <c r="U1671" s="353"/>
      <c r="V1671" s="353"/>
      <c r="W1671" s="353"/>
      <c r="X1671" s="353"/>
      <c r="Y1671" s="353"/>
      <c r="Z1671" s="353"/>
    </row>
    <row r="1672" spans="1:26" x14ac:dyDescent="0.35">
      <c r="A1672" s="373"/>
      <c r="B1672" s="354"/>
      <c r="C1672" s="353"/>
      <c r="D1672" s="353"/>
      <c r="E1672" s="355"/>
      <c r="F1672" s="385"/>
      <c r="G1672" s="353"/>
      <c r="H1672" s="353"/>
      <c r="I1672" s="353"/>
      <c r="J1672" s="353"/>
      <c r="K1672" s="353"/>
      <c r="L1672" s="353"/>
      <c r="M1672" s="353"/>
      <c r="N1672" s="353"/>
      <c r="O1672" s="353"/>
      <c r="P1672" s="353"/>
      <c r="Q1672" s="353"/>
      <c r="R1672" s="353"/>
      <c r="S1672" s="353"/>
      <c r="T1672" s="353"/>
      <c r="U1672" s="353"/>
      <c r="V1672" s="353"/>
      <c r="W1672" s="353"/>
      <c r="X1672" s="353"/>
      <c r="Y1672" s="353"/>
      <c r="Z1672" s="353"/>
    </row>
    <row r="1673" spans="1:26" x14ac:dyDescent="0.35">
      <c r="A1673" s="373"/>
      <c r="B1673" s="354"/>
      <c r="C1673" s="353"/>
      <c r="D1673" s="353"/>
      <c r="E1673" s="355"/>
      <c r="F1673" s="385"/>
      <c r="G1673" s="353"/>
      <c r="H1673" s="353"/>
      <c r="I1673" s="353"/>
      <c r="J1673" s="353"/>
      <c r="K1673" s="353"/>
      <c r="L1673" s="353"/>
      <c r="M1673" s="353"/>
      <c r="N1673" s="353"/>
      <c r="O1673" s="353"/>
      <c r="P1673" s="353"/>
      <c r="Q1673" s="353"/>
      <c r="R1673" s="353"/>
      <c r="S1673" s="353"/>
      <c r="T1673" s="353"/>
      <c r="U1673" s="353"/>
      <c r="V1673" s="353"/>
      <c r="W1673" s="353"/>
      <c r="X1673" s="353"/>
      <c r="Y1673" s="353"/>
      <c r="Z1673" s="353"/>
    </row>
    <row r="1674" spans="1:26" x14ac:dyDescent="0.35">
      <c r="A1674" s="373"/>
      <c r="B1674" s="354"/>
      <c r="C1674" s="353"/>
      <c r="D1674" s="353"/>
      <c r="E1674" s="355"/>
      <c r="F1674" s="385"/>
      <c r="G1674" s="353"/>
      <c r="H1674" s="353"/>
      <c r="I1674" s="353"/>
      <c r="J1674" s="353"/>
      <c r="K1674" s="353"/>
      <c r="L1674" s="353"/>
      <c r="M1674" s="353"/>
      <c r="N1674" s="353"/>
      <c r="O1674" s="353"/>
      <c r="P1674" s="353"/>
      <c r="Q1674" s="353"/>
      <c r="R1674" s="353"/>
      <c r="S1674" s="353"/>
      <c r="T1674" s="353"/>
      <c r="U1674" s="353"/>
      <c r="V1674" s="353"/>
      <c r="W1674" s="353"/>
      <c r="X1674" s="353"/>
      <c r="Y1674" s="353"/>
      <c r="Z1674" s="353"/>
    </row>
    <row r="1675" spans="1:26" x14ac:dyDescent="0.35">
      <c r="A1675" s="373"/>
      <c r="B1675" s="354"/>
      <c r="C1675" s="353"/>
      <c r="D1675" s="353"/>
      <c r="E1675" s="355"/>
      <c r="F1675" s="385"/>
      <c r="G1675" s="353"/>
      <c r="H1675" s="353"/>
      <c r="I1675" s="353"/>
      <c r="J1675" s="353"/>
      <c r="K1675" s="353"/>
      <c r="L1675" s="353"/>
      <c r="M1675" s="353"/>
      <c r="N1675" s="353"/>
      <c r="O1675" s="353"/>
      <c r="P1675" s="353"/>
      <c r="Q1675" s="353"/>
      <c r="R1675" s="353"/>
      <c r="S1675" s="353"/>
      <c r="T1675" s="353"/>
      <c r="U1675" s="353"/>
      <c r="V1675" s="353"/>
      <c r="W1675" s="353"/>
      <c r="X1675" s="353"/>
      <c r="Y1675" s="353"/>
      <c r="Z1675" s="353"/>
    </row>
    <row r="1676" spans="1:26" x14ac:dyDescent="0.35">
      <c r="A1676" s="373"/>
      <c r="B1676" s="354"/>
      <c r="C1676" s="353"/>
      <c r="D1676" s="353"/>
      <c r="E1676" s="355"/>
      <c r="F1676" s="385"/>
      <c r="G1676" s="353"/>
      <c r="H1676" s="353"/>
      <c r="I1676" s="353"/>
      <c r="J1676" s="353"/>
      <c r="K1676" s="353"/>
      <c r="L1676" s="353"/>
      <c r="M1676" s="353"/>
      <c r="N1676" s="353"/>
      <c r="O1676" s="353"/>
      <c r="P1676" s="353"/>
      <c r="Q1676" s="353"/>
      <c r="R1676" s="353"/>
      <c r="S1676" s="353"/>
      <c r="T1676" s="353"/>
      <c r="U1676" s="353"/>
      <c r="V1676" s="353"/>
      <c r="W1676" s="353"/>
      <c r="X1676" s="353"/>
      <c r="Y1676" s="353"/>
      <c r="Z1676" s="353"/>
    </row>
    <row r="1677" spans="1:26" x14ac:dyDescent="0.35">
      <c r="A1677" s="373"/>
      <c r="B1677" s="354"/>
      <c r="C1677" s="353"/>
      <c r="D1677" s="353"/>
      <c r="E1677" s="355"/>
      <c r="F1677" s="385"/>
      <c r="G1677" s="353"/>
      <c r="H1677" s="353"/>
      <c r="I1677" s="353"/>
      <c r="J1677" s="353"/>
      <c r="K1677" s="353"/>
      <c r="L1677" s="353"/>
      <c r="M1677" s="353"/>
      <c r="N1677" s="353"/>
      <c r="O1677" s="353"/>
      <c r="P1677" s="353"/>
      <c r="Q1677" s="353"/>
      <c r="R1677" s="353"/>
      <c r="S1677" s="353"/>
      <c r="T1677" s="353"/>
      <c r="U1677" s="353"/>
      <c r="V1677" s="353"/>
      <c r="W1677" s="353"/>
      <c r="X1677" s="353"/>
      <c r="Y1677" s="353"/>
      <c r="Z1677" s="353"/>
    </row>
    <row r="1678" spans="1:26" x14ac:dyDescent="0.35">
      <c r="A1678" s="373"/>
      <c r="B1678" s="354"/>
      <c r="C1678" s="353"/>
      <c r="D1678" s="353"/>
      <c r="E1678" s="355"/>
      <c r="F1678" s="385"/>
      <c r="G1678" s="353"/>
      <c r="H1678" s="353"/>
      <c r="I1678" s="353"/>
      <c r="J1678" s="353"/>
      <c r="K1678" s="353"/>
      <c r="L1678" s="353"/>
      <c r="M1678" s="353"/>
      <c r="N1678" s="353"/>
      <c r="O1678" s="353"/>
      <c r="P1678" s="353"/>
      <c r="Q1678" s="353"/>
      <c r="R1678" s="353"/>
      <c r="S1678" s="353"/>
      <c r="T1678" s="353"/>
      <c r="U1678" s="353"/>
      <c r="V1678" s="353"/>
      <c r="W1678" s="353"/>
      <c r="X1678" s="353"/>
      <c r="Y1678" s="353"/>
      <c r="Z1678" s="353"/>
    </row>
    <row r="1679" spans="1:26" x14ac:dyDescent="0.35">
      <c r="A1679" s="373"/>
      <c r="B1679" s="354"/>
      <c r="C1679" s="353"/>
      <c r="D1679" s="353"/>
      <c r="E1679" s="355"/>
      <c r="F1679" s="385"/>
      <c r="G1679" s="353"/>
      <c r="H1679" s="353"/>
      <c r="I1679" s="353"/>
      <c r="J1679" s="353"/>
      <c r="K1679" s="353"/>
      <c r="L1679" s="353"/>
      <c r="M1679" s="353"/>
      <c r="N1679" s="353"/>
      <c r="O1679" s="353"/>
      <c r="P1679" s="353"/>
      <c r="Q1679" s="353"/>
      <c r="R1679" s="353"/>
      <c r="S1679" s="353"/>
      <c r="T1679" s="353"/>
      <c r="U1679" s="353"/>
      <c r="V1679" s="353"/>
      <c r="W1679" s="353"/>
      <c r="X1679" s="353"/>
      <c r="Y1679" s="353"/>
      <c r="Z1679" s="353"/>
    </row>
    <row r="1680" spans="1:26" x14ac:dyDescent="0.35">
      <c r="A1680" s="373"/>
      <c r="B1680" s="354"/>
      <c r="C1680" s="353"/>
      <c r="D1680" s="353"/>
      <c r="E1680" s="355"/>
      <c r="F1680" s="385"/>
      <c r="G1680" s="353"/>
      <c r="H1680" s="353"/>
      <c r="I1680" s="353"/>
      <c r="J1680" s="353"/>
      <c r="K1680" s="353"/>
      <c r="L1680" s="353"/>
      <c r="M1680" s="353"/>
      <c r="N1680" s="353"/>
      <c r="O1680" s="353"/>
      <c r="P1680" s="353"/>
      <c r="Q1680" s="353"/>
      <c r="R1680" s="353"/>
      <c r="S1680" s="353"/>
      <c r="T1680" s="353"/>
      <c r="U1680" s="353"/>
      <c r="V1680" s="353"/>
      <c r="W1680" s="353"/>
      <c r="X1680" s="353"/>
      <c r="Y1680" s="353"/>
      <c r="Z1680" s="353"/>
    </row>
    <row r="1681" spans="1:26" x14ac:dyDescent="0.35">
      <c r="A1681" s="373"/>
      <c r="B1681" s="354"/>
      <c r="C1681" s="353"/>
      <c r="D1681" s="353"/>
      <c r="E1681" s="355"/>
      <c r="F1681" s="385"/>
      <c r="G1681" s="353"/>
      <c r="H1681" s="353"/>
      <c r="I1681" s="353"/>
      <c r="J1681" s="353"/>
      <c r="K1681" s="353"/>
      <c r="L1681" s="353"/>
      <c r="M1681" s="353"/>
      <c r="N1681" s="353"/>
      <c r="O1681" s="353"/>
      <c r="P1681" s="353"/>
      <c r="Q1681" s="353"/>
      <c r="R1681" s="353"/>
      <c r="S1681" s="353"/>
      <c r="T1681" s="353"/>
      <c r="U1681" s="353"/>
      <c r="V1681" s="353"/>
      <c r="W1681" s="353"/>
      <c r="X1681" s="353"/>
      <c r="Y1681" s="353"/>
      <c r="Z1681" s="353"/>
    </row>
    <row r="1682" spans="1:26" x14ac:dyDescent="0.35">
      <c r="A1682" s="373"/>
      <c r="B1682" s="354"/>
      <c r="C1682" s="353"/>
      <c r="D1682" s="353"/>
      <c r="E1682" s="355"/>
      <c r="F1682" s="385"/>
      <c r="G1682" s="353"/>
      <c r="H1682" s="353"/>
      <c r="I1682" s="353"/>
      <c r="J1682" s="353"/>
      <c r="K1682" s="353"/>
      <c r="L1682" s="353"/>
      <c r="M1682" s="353"/>
      <c r="N1682" s="353"/>
      <c r="O1682" s="353"/>
      <c r="P1682" s="353"/>
      <c r="Q1682" s="353"/>
      <c r="R1682" s="353"/>
      <c r="S1682" s="353"/>
      <c r="T1682" s="353"/>
      <c r="U1682" s="353"/>
      <c r="V1682" s="353"/>
      <c r="W1682" s="353"/>
      <c r="X1682" s="353"/>
      <c r="Y1682" s="353"/>
      <c r="Z1682" s="353"/>
    </row>
    <row r="1683" spans="1:26" x14ac:dyDescent="0.35">
      <c r="A1683" s="373"/>
      <c r="B1683" s="354"/>
      <c r="C1683" s="353"/>
      <c r="D1683" s="353"/>
      <c r="E1683" s="355"/>
      <c r="F1683" s="385"/>
      <c r="G1683" s="353"/>
      <c r="H1683" s="353"/>
      <c r="I1683" s="353"/>
      <c r="J1683" s="353"/>
      <c r="K1683" s="353"/>
      <c r="L1683" s="353"/>
      <c r="M1683" s="353"/>
      <c r="N1683" s="353"/>
      <c r="O1683" s="353"/>
      <c r="P1683" s="353"/>
      <c r="Q1683" s="353"/>
      <c r="R1683" s="353"/>
      <c r="S1683" s="353"/>
      <c r="T1683" s="353"/>
      <c r="U1683" s="353"/>
      <c r="V1683" s="353"/>
      <c r="W1683" s="353"/>
      <c r="X1683" s="353"/>
      <c r="Y1683" s="353"/>
      <c r="Z1683" s="353"/>
    </row>
    <row r="1684" spans="1:26" x14ac:dyDescent="0.35">
      <c r="A1684" s="373"/>
      <c r="B1684" s="354"/>
      <c r="C1684" s="353"/>
      <c r="D1684" s="353"/>
      <c r="E1684" s="355"/>
      <c r="F1684" s="385"/>
      <c r="G1684" s="353"/>
      <c r="H1684" s="353"/>
      <c r="I1684" s="353"/>
      <c r="J1684" s="353"/>
      <c r="K1684" s="353"/>
      <c r="L1684" s="353"/>
      <c r="M1684" s="353"/>
      <c r="N1684" s="353"/>
      <c r="O1684" s="353"/>
      <c r="P1684" s="353"/>
      <c r="Q1684" s="353"/>
      <c r="R1684" s="353"/>
      <c r="S1684" s="353"/>
      <c r="T1684" s="353"/>
      <c r="U1684" s="353"/>
      <c r="V1684" s="353"/>
      <c r="W1684" s="353"/>
      <c r="X1684" s="353"/>
      <c r="Y1684" s="353"/>
      <c r="Z1684" s="353"/>
    </row>
    <row r="1685" spans="1:26" x14ac:dyDescent="0.35">
      <c r="A1685" s="373"/>
      <c r="B1685" s="354"/>
      <c r="C1685" s="353"/>
      <c r="D1685" s="353"/>
      <c r="E1685" s="355"/>
      <c r="F1685" s="385"/>
      <c r="G1685" s="353"/>
      <c r="H1685" s="353"/>
      <c r="I1685" s="353"/>
      <c r="J1685" s="353"/>
      <c r="K1685" s="353"/>
      <c r="L1685" s="353"/>
      <c r="M1685" s="353"/>
      <c r="N1685" s="353"/>
      <c r="O1685" s="353"/>
      <c r="P1685" s="353"/>
      <c r="Q1685" s="353"/>
      <c r="R1685" s="353"/>
      <c r="S1685" s="353"/>
      <c r="T1685" s="353"/>
      <c r="U1685" s="353"/>
      <c r="V1685" s="353"/>
      <c r="W1685" s="353"/>
      <c r="X1685" s="353"/>
      <c r="Y1685" s="353"/>
      <c r="Z1685" s="353"/>
    </row>
    <row r="1686" spans="1:26" x14ac:dyDescent="0.35">
      <c r="A1686" s="373"/>
      <c r="B1686" s="354"/>
      <c r="C1686" s="353"/>
      <c r="D1686" s="353"/>
      <c r="E1686" s="355"/>
      <c r="F1686" s="385"/>
      <c r="G1686" s="353"/>
      <c r="H1686" s="353"/>
      <c r="I1686" s="353"/>
      <c r="J1686" s="353"/>
      <c r="K1686" s="353"/>
      <c r="L1686" s="353"/>
      <c r="M1686" s="353"/>
      <c r="N1686" s="353"/>
      <c r="O1686" s="353"/>
      <c r="P1686" s="353"/>
      <c r="Q1686" s="353"/>
      <c r="R1686" s="353"/>
      <c r="S1686" s="353"/>
      <c r="T1686" s="353"/>
      <c r="U1686" s="353"/>
      <c r="V1686" s="353"/>
      <c r="W1686" s="353"/>
      <c r="X1686" s="353"/>
      <c r="Y1686" s="353"/>
      <c r="Z1686" s="353"/>
    </row>
    <row r="1687" spans="1:26" x14ac:dyDescent="0.35">
      <c r="A1687" s="373"/>
      <c r="B1687" s="354"/>
      <c r="C1687" s="353"/>
      <c r="D1687" s="353"/>
      <c r="E1687" s="355"/>
      <c r="F1687" s="385"/>
      <c r="G1687" s="353"/>
      <c r="H1687" s="353"/>
      <c r="I1687" s="353"/>
      <c r="J1687" s="353"/>
      <c r="K1687" s="353"/>
      <c r="L1687" s="353"/>
      <c r="M1687" s="353"/>
      <c r="N1687" s="353"/>
      <c r="O1687" s="353"/>
      <c r="P1687" s="353"/>
      <c r="Q1687" s="353"/>
      <c r="R1687" s="353"/>
      <c r="S1687" s="353"/>
      <c r="T1687" s="353"/>
      <c r="U1687" s="353"/>
      <c r="V1687" s="353"/>
      <c r="W1687" s="353"/>
      <c r="X1687" s="353"/>
      <c r="Y1687" s="353"/>
      <c r="Z1687" s="353"/>
    </row>
    <row r="1688" spans="1:26" x14ac:dyDescent="0.35">
      <c r="A1688" s="373"/>
      <c r="B1688" s="354"/>
      <c r="C1688" s="353"/>
      <c r="D1688" s="353"/>
      <c r="E1688" s="355"/>
      <c r="F1688" s="385"/>
      <c r="G1688" s="353"/>
      <c r="H1688" s="353"/>
      <c r="I1688" s="353"/>
      <c r="J1688" s="353"/>
      <c r="K1688" s="353"/>
      <c r="L1688" s="353"/>
      <c r="M1688" s="353"/>
      <c r="N1688" s="353"/>
      <c r="O1688" s="353"/>
      <c r="P1688" s="353"/>
      <c r="Q1688" s="353"/>
      <c r="R1688" s="353"/>
      <c r="S1688" s="353"/>
      <c r="T1688" s="353"/>
      <c r="U1688" s="353"/>
      <c r="V1688" s="353"/>
      <c r="W1688" s="353"/>
      <c r="X1688" s="353"/>
      <c r="Y1688" s="353"/>
      <c r="Z1688" s="353"/>
    </row>
    <row r="1689" spans="1:26" x14ac:dyDescent="0.35">
      <c r="A1689" s="373"/>
      <c r="B1689" s="354"/>
      <c r="C1689" s="353"/>
      <c r="D1689" s="353"/>
      <c r="E1689" s="355"/>
      <c r="F1689" s="385"/>
      <c r="G1689" s="353"/>
      <c r="H1689" s="353"/>
      <c r="I1689" s="353"/>
      <c r="J1689" s="353"/>
      <c r="K1689" s="353"/>
      <c r="L1689" s="353"/>
      <c r="M1689" s="353"/>
      <c r="N1689" s="353"/>
      <c r="O1689" s="353"/>
      <c r="P1689" s="353"/>
      <c r="Q1689" s="353"/>
      <c r="R1689" s="353"/>
      <c r="S1689" s="353"/>
      <c r="T1689" s="353"/>
      <c r="U1689" s="353"/>
      <c r="V1689" s="353"/>
      <c r="W1689" s="353"/>
      <c r="X1689" s="353"/>
      <c r="Y1689" s="353"/>
      <c r="Z1689" s="353"/>
    </row>
    <row r="1690" spans="1:26" x14ac:dyDescent="0.35">
      <c r="A1690" s="373"/>
      <c r="B1690" s="354"/>
      <c r="C1690" s="353"/>
      <c r="D1690" s="353"/>
      <c r="E1690" s="355"/>
      <c r="F1690" s="385"/>
      <c r="G1690" s="353"/>
      <c r="H1690" s="353"/>
      <c r="I1690" s="353"/>
      <c r="J1690" s="353"/>
      <c r="K1690" s="353"/>
      <c r="L1690" s="353"/>
      <c r="M1690" s="353"/>
      <c r="N1690" s="353"/>
      <c r="O1690" s="353"/>
      <c r="P1690" s="353"/>
      <c r="Q1690" s="353"/>
      <c r="R1690" s="353"/>
      <c r="S1690" s="353"/>
      <c r="T1690" s="353"/>
      <c r="U1690" s="353"/>
      <c r="V1690" s="353"/>
      <c r="W1690" s="353"/>
      <c r="X1690" s="353"/>
      <c r="Y1690" s="353"/>
      <c r="Z1690" s="353"/>
    </row>
    <row r="1691" spans="1:26" x14ac:dyDescent="0.35">
      <c r="A1691" s="373"/>
      <c r="B1691" s="354"/>
      <c r="C1691" s="353"/>
      <c r="D1691" s="353"/>
      <c r="E1691" s="355"/>
      <c r="F1691" s="385"/>
      <c r="G1691" s="353"/>
      <c r="H1691" s="353"/>
      <c r="I1691" s="353"/>
      <c r="J1691" s="353"/>
      <c r="K1691" s="353"/>
      <c r="L1691" s="353"/>
      <c r="M1691" s="353"/>
      <c r="N1691" s="353"/>
      <c r="O1691" s="353"/>
      <c r="P1691" s="353"/>
      <c r="Q1691" s="353"/>
      <c r="R1691" s="353"/>
      <c r="S1691" s="353"/>
      <c r="T1691" s="353"/>
      <c r="U1691" s="353"/>
      <c r="V1691" s="353"/>
      <c r="W1691" s="353"/>
      <c r="X1691" s="353"/>
      <c r="Y1691" s="353"/>
      <c r="Z1691" s="353"/>
    </row>
    <row r="1692" spans="1:26" x14ac:dyDescent="0.35">
      <c r="A1692" s="373"/>
      <c r="B1692" s="354"/>
      <c r="C1692" s="353"/>
      <c r="D1692" s="353"/>
      <c r="E1692" s="355"/>
      <c r="F1692" s="385"/>
      <c r="G1692" s="353"/>
      <c r="H1692" s="353"/>
      <c r="I1692" s="353"/>
      <c r="J1692" s="353"/>
      <c r="K1692" s="353"/>
      <c r="L1692" s="353"/>
      <c r="M1692" s="353"/>
      <c r="N1692" s="353"/>
      <c r="O1692" s="353"/>
      <c r="P1692" s="353"/>
      <c r="Q1692" s="353"/>
      <c r="R1692" s="353"/>
      <c r="S1692" s="353"/>
      <c r="T1692" s="353"/>
      <c r="U1692" s="353"/>
      <c r="V1692" s="353"/>
      <c r="W1692" s="353"/>
      <c r="X1692" s="353"/>
      <c r="Y1692" s="353"/>
      <c r="Z1692" s="353"/>
    </row>
    <row r="1693" spans="1:26" x14ac:dyDescent="0.35">
      <c r="A1693" s="373"/>
      <c r="B1693" s="354"/>
      <c r="C1693" s="353"/>
      <c r="D1693" s="353"/>
      <c r="E1693" s="355"/>
      <c r="F1693" s="385"/>
      <c r="G1693" s="353"/>
      <c r="H1693" s="353"/>
      <c r="I1693" s="353"/>
      <c r="J1693" s="353"/>
      <c r="K1693" s="353"/>
      <c r="L1693" s="353"/>
      <c r="M1693" s="353"/>
      <c r="N1693" s="353"/>
      <c r="O1693" s="353"/>
      <c r="P1693" s="353"/>
      <c r="Q1693" s="353"/>
      <c r="R1693" s="353"/>
      <c r="S1693" s="353"/>
      <c r="T1693" s="353"/>
      <c r="U1693" s="353"/>
      <c r="V1693" s="353"/>
      <c r="W1693" s="353"/>
      <c r="X1693" s="353"/>
      <c r="Y1693" s="353"/>
      <c r="Z1693" s="353"/>
    </row>
    <row r="1694" spans="1:26" x14ac:dyDescent="0.35">
      <c r="A1694" s="373"/>
      <c r="B1694" s="354"/>
      <c r="C1694" s="353"/>
      <c r="D1694" s="353"/>
      <c r="E1694" s="355"/>
      <c r="F1694" s="385"/>
      <c r="G1694" s="353"/>
      <c r="H1694" s="353"/>
      <c r="I1694" s="353"/>
      <c r="J1694" s="353"/>
      <c r="K1694" s="353"/>
      <c r="L1694" s="353"/>
      <c r="M1694" s="353"/>
      <c r="N1694" s="353"/>
      <c r="O1694" s="353"/>
      <c r="P1694" s="353"/>
      <c r="Q1694" s="353"/>
      <c r="R1694" s="353"/>
      <c r="S1694" s="353"/>
      <c r="T1694" s="353"/>
      <c r="U1694" s="353"/>
      <c r="V1694" s="353"/>
      <c r="W1694" s="353"/>
      <c r="X1694" s="353"/>
      <c r="Y1694" s="353"/>
      <c r="Z1694" s="353"/>
    </row>
    <row r="1695" spans="1:26" x14ac:dyDescent="0.35">
      <c r="A1695" s="373"/>
      <c r="B1695" s="354"/>
      <c r="C1695" s="353"/>
      <c r="D1695" s="353"/>
      <c r="E1695" s="355"/>
      <c r="F1695" s="385"/>
      <c r="G1695" s="353"/>
      <c r="H1695" s="353"/>
      <c r="I1695" s="353"/>
      <c r="J1695" s="353"/>
      <c r="K1695" s="353"/>
      <c r="L1695" s="353"/>
      <c r="M1695" s="353"/>
      <c r="N1695" s="353"/>
      <c r="O1695" s="353"/>
      <c r="P1695" s="353"/>
      <c r="Q1695" s="353"/>
      <c r="R1695" s="353"/>
      <c r="S1695" s="353"/>
      <c r="T1695" s="353"/>
      <c r="U1695" s="353"/>
      <c r="V1695" s="353"/>
      <c r="W1695" s="353"/>
      <c r="X1695" s="353"/>
      <c r="Y1695" s="353"/>
      <c r="Z1695" s="353"/>
    </row>
    <row r="1696" spans="1:26" x14ac:dyDescent="0.35">
      <c r="A1696" s="373"/>
      <c r="B1696" s="354"/>
      <c r="C1696" s="353"/>
      <c r="D1696" s="353"/>
      <c r="E1696" s="355"/>
      <c r="F1696" s="385"/>
      <c r="G1696" s="353"/>
      <c r="H1696" s="353"/>
      <c r="I1696" s="353"/>
      <c r="J1696" s="353"/>
      <c r="K1696" s="353"/>
      <c r="L1696" s="353"/>
      <c r="M1696" s="353"/>
      <c r="N1696" s="353"/>
      <c r="O1696" s="353"/>
      <c r="P1696" s="353"/>
      <c r="Q1696" s="353"/>
      <c r="R1696" s="353"/>
      <c r="S1696" s="353"/>
      <c r="T1696" s="353"/>
      <c r="U1696" s="353"/>
      <c r="V1696" s="353"/>
      <c r="W1696" s="353"/>
      <c r="X1696" s="353"/>
      <c r="Y1696" s="353"/>
      <c r="Z1696" s="353"/>
    </row>
    <row r="1697" spans="1:26" x14ac:dyDescent="0.35">
      <c r="A1697" s="373"/>
      <c r="B1697" s="354"/>
      <c r="C1697" s="353"/>
      <c r="D1697" s="353"/>
      <c r="E1697" s="355"/>
      <c r="F1697" s="385"/>
      <c r="G1697" s="353"/>
      <c r="H1697" s="353"/>
      <c r="I1697" s="353"/>
      <c r="J1697" s="353"/>
      <c r="K1697" s="353"/>
      <c r="L1697" s="353"/>
      <c r="M1697" s="353"/>
      <c r="N1697" s="353"/>
      <c r="O1697" s="353"/>
      <c r="P1697" s="353"/>
      <c r="Q1697" s="353"/>
      <c r="R1697" s="353"/>
      <c r="S1697" s="353"/>
      <c r="T1697" s="353"/>
      <c r="U1697" s="353"/>
      <c r="V1697" s="353"/>
      <c r="W1697" s="353"/>
      <c r="X1697" s="353"/>
      <c r="Y1697" s="353"/>
      <c r="Z1697" s="353"/>
    </row>
    <row r="1698" spans="1:26" x14ac:dyDescent="0.35">
      <c r="A1698" s="373"/>
      <c r="B1698" s="354"/>
      <c r="C1698" s="353"/>
      <c r="D1698" s="353"/>
      <c r="E1698" s="355"/>
      <c r="F1698" s="385"/>
      <c r="G1698" s="353"/>
      <c r="H1698" s="353"/>
      <c r="I1698" s="353"/>
      <c r="J1698" s="353"/>
      <c r="K1698" s="353"/>
      <c r="L1698" s="353"/>
      <c r="M1698" s="353"/>
      <c r="N1698" s="353"/>
      <c r="O1698" s="353"/>
      <c r="P1698" s="353"/>
      <c r="Q1698" s="353"/>
      <c r="R1698" s="353"/>
      <c r="S1698" s="353"/>
      <c r="T1698" s="353"/>
      <c r="U1698" s="353"/>
      <c r="V1698" s="353"/>
      <c r="W1698" s="353"/>
      <c r="X1698" s="353"/>
      <c r="Y1698" s="353"/>
      <c r="Z1698" s="353"/>
    </row>
    <row r="1699" spans="1:26" x14ac:dyDescent="0.35">
      <c r="A1699" s="373"/>
      <c r="B1699" s="354"/>
      <c r="C1699" s="353"/>
      <c r="D1699" s="353"/>
      <c r="E1699" s="355"/>
      <c r="F1699" s="385"/>
      <c r="G1699" s="353"/>
      <c r="H1699" s="353"/>
      <c r="I1699" s="353"/>
      <c r="J1699" s="353"/>
      <c r="K1699" s="353"/>
      <c r="L1699" s="353"/>
      <c r="M1699" s="353"/>
      <c r="N1699" s="353"/>
      <c r="O1699" s="353"/>
      <c r="P1699" s="353"/>
      <c r="Q1699" s="353"/>
      <c r="R1699" s="353"/>
      <c r="S1699" s="353"/>
      <c r="T1699" s="353"/>
      <c r="U1699" s="353"/>
      <c r="V1699" s="353"/>
      <c r="W1699" s="353"/>
      <c r="X1699" s="353"/>
      <c r="Y1699" s="353"/>
      <c r="Z1699" s="353"/>
    </row>
    <row r="1700" spans="1:26" x14ac:dyDescent="0.35">
      <c r="A1700" s="373"/>
      <c r="B1700" s="354"/>
      <c r="C1700" s="353"/>
      <c r="D1700" s="353"/>
      <c r="E1700" s="355"/>
      <c r="F1700" s="385"/>
      <c r="G1700" s="353"/>
      <c r="H1700" s="353"/>
      <c r="I1700" s="353"/>
      <c r="J1700" s="353"/>
      <c r="K1700" s="353"/>
      <c r="L1700" s="353"/>
      <c r="M1700" s="353"/>
      <c r="N1700" s="353"/>
      <c r="O1700" s="353"/>
      <c r="P1700" s="353"/>
      <c r="Q1700" s="353"/>
      <c r="R1700" s="353"/>
      <c r="S1700" s="353"/>
      <c r="T1700" s="353"/>
      <c r="U1700" s="353"/>
      <c r="V1700" s="353"/>
      <c r="W1700" s="353"/>
      <c r="X1700" s="353"/>
      <c r="Y1700" s="353"/>
      <c r="Z1700" s="353"/>
    </row>
    <row r="1701" spans="1:26" x14ac:dyDescent="0.35">
      <c r="A1701" s="373"/>
      <c r="B1701" s="354"/>
      <c r="C1701" s="353"/>
      <c r="D1701" s="353"/>
      <c r="E1701" s="355"/>
      <c r="F1701" s="385"/>
      <c r="G1701" s="353"/>
      <c r="H1701" s="353"/>
      <c r="I1701" s="353"/>
      <c r="J1701" s="353"/>
      <c r="K1701" s="353"/>
      <c r="L1701" s="353"/>
      <c r="M1701" s="353"/>
      <c r="N1701" s="353"/>
      <c r="O1701" s="353"/>
      <c r="P1701" s="353"/>
      <c r="Q1701" s="353"/>
      <c r="R1701" s="353"/>
      <c r="S1701" s="353"/>
      <c r="T1701" s="353"/>
      <c r="U1701" s="353"/>
      <c r="V1701" s="353"/>
      <c r="W1701" s="353"/>
      <c r="X1701" s="353"/>
      <c r="Y1701" s="353"/>
      <c r="Z1701" s="353"/>
    </row>
    <row r="1702" spans="1:26" x14ac:dyDescent="0.35">
      <c r="A1702" s="373"/>
      <c r="B1702" s="354"/>
      <c r="C1702" s="353"/>
      <c r="D1702" s="353"/>
      <c r="E1702" s="355"/>
      <c r="F1702" s="385"/>
      <c r="G1702" s="353"/>
      <c r="H1702" s="353"/>
      <c r="I1702" s="353"/>
      <c r="J1702" s="353"/>
      <c r="K1702" s="353"/>
      <c r="L1702" s="353"/>
      <c r="M1702" s="353"/>
      <c r="N1702" s="353"/>
      <c r="O1702" s="353"/>
      <c r="P1702" s="353"/>
      <c r="Q1702" s="353"/>
      <c r="R1702" s="353"/>
      <c r="S1702" s="353"/>
      <c r="T1702" s="353"/>
      <c r="U1702" s="353"/>
      <c r="V1702" s="353"/>
      <c r="W1702" s="353"/>
      <c r="X1702" s="353"/>
      <c r="Y1702" s="353"/>
      <c r="Z1702" s="353"/>
    </row>
    <row r="1703" spans="1:26" x14ac:dyDescent="0.35">
      <c r="A1703" s="373"/>
      <c r="B1703" s="354"/>
      <c r="C1703" s="353"/>
      <c r="D1703" s="353"/>
      <c r="E1703" s="355"/>
      <c r="F1703" s="385"/>
      <c r="G1703" s="353"/>
      <c r="H1703" s="353"/>
      <c r="I1703" s="353"/>
      <c r="J1703" s="353"/>
      <c r="K1703" s="353"/>
      <c r="L1703" s="353"/>
      <c r="M1703" s="353"/>
      <c r="N1703" s="353"/>
      <c r="O1703" s="353"/>
      <c r="P1703" s="353"/>
      <c r="Q1703" s="353"/>
      <c r="R1703" s="353"/>
      <c r="S1703" s="353"/>
      <c r="T1703" s="353"/>
      <c r="U1703" s="353"/>
      <c r="V1703" s="353"/>
      <c r="W1703" s="353"/>
      <c r="X1703" s="353"/>
      <c r="Y1703" s="353"/>
      <c r="Z1703" s="353"/>
    </row>
    <row r="1704" spans="1:26" x14ac:dyDescent="0.35">
      <c r="A1704" s="373"/>
      <c r="B1704" s="354"/>
      <c r="C1704" s="353"/>
      <c r="D1704" s="353"/>
      <c r="E1704" s="355"/>
      <c r="F1704" s="385"/>
      <c r="G1704" s="353"/>
      <c r="H1704" s="353"/>
      <c r="I1704" s="353"/>
      <c r="J1704" s="353"/>
      <c r="K1704" s="353"/>
      <c r="L1704" s="353"/>
      <c r="M1704" s="353"/>
      <c r="N1704" s="353"/>
      <c r="O1704" s="353"/>
      <c r="P1704" s="353"/>
      <c r="Q1704" s="353"/>
      <c r="R1704" s="353"/>
      <c r="S1704" s="353"/>
      <c r="T1704" s="353"/>
      <c r="U1704" s="353"/>
      <c r="V1704" s="353"/>
      <c r="W1704" s="353"/>
      <c r="X1704" s="353"/>
      <c r="Y1704" s="353"/>
      <c r="Z1704" s="353"/>
    </row>
    <row r="1705" spans="1:26" x14ac:dyDescent="0.35">
      <c r="A1705" s="373"/>
      <c r="B1705" s="354"/>
      <c r="C1705" s="353"/>
      <c r="D1705" s="353"/>
      <c r="E1705" s="355"/>
      <c r="F1705" s="385"/>
      <c r="G1705" s="353"/>
      <c r="H1705" s="353"/>
      <c r="I1705" s="353"/>
      <c r="J1705" s="353"/>
      <c r="K1705" s="353"/>
      <c r="L1705" s="353"/>
      <c r="M1705" s="353"/>
      <c r="N1705" s="353"/>
      <c r="O1705" s="353"/>
      <c r="P1705" s="353"/>
      <c r="Q1705" s="353"/>
      <c r="R1705" s="353"/>
      <c r="S1705" s="353"/>
      <c r="T1705" s="353"/>
      <c r="U1705" s="353"/>
      <c r="V1705" s="353"/>
      <c r="W1705" s="353"/>
      <c r="X1705" s="353"/>
      <c r="Y1705" s="353"/>
      <c r="Z1705" s="353"/>
    </row>
    <row r="1706" spans="1:26" x14ac:dyDescent="0.35">
      <c r="A1706" s="373"/>
      <c r="B1706" s="354"/>
      <c r="C1706" s="353"/>
      <c r="D1706" s="353"/>
      <c r="E1706" s="355"/>
      <c r="F1706" s="385"/>
      <c r="G1706" s="353"/>
      <c r="H1706" s="353"/>
      <c r="I1706" s="353"/>
      <c r="J1706" s="353"/>
      <c r="K1706" s="353"/>
      <c r="L1706" s="353"/>
      <c r="M1706" s="353"/>
      <c r="N1706" s="353"/>
      <c r="O1706" s="353"/>
      <c r="P1706" s="353"/>
      <c r="Q1706" s="353"/>
      <c r="R1706" s="353"/>
      <c r="S1706" s="353"/>
      <c r="T1706" s="353"/>
      <c r="U1706" s="353"/>
      <c r="V1706" s="353"/>
      <c r="W1706" s="353"/>
      <c r="X1706" s="353"/>
      <c r="Y1706" s="353"/>
      <c r="Z1706" s="353"/>
    </row>
    <row r="1707" spans="1:26" x14ac:dyDescent="0.35">
      <c r="A1707" s="373"/>
      <c r="B1707" s="354"/>
      <c r="C1707" s="353"/>
      <c r="D1707" s="353"/>
      <c r="E1707" s="355"/>
      <c r="F1707" s="385"/>
      <c r="G1707" s="353"/>
      <c r="H1707" s="353"/>
      <c r="I1707" s="353"/>
      <c r="J1707" s="353"/>
      <c r="K1707" s="353"/>
      <c r="L1707" s="353"/>
      <c r="M1707" s="353"/>
      <c r="N1707" s="353"/>
      <c r="O1707" s="353"/>
      <c r="P1707" s="353"/>
      <c r="Q1707" s="353"/>
      <c r="R1707" s="353"/>
      <c r="S1707" s="353"/>
      <c r="T1707" s="353"/>
      <c r="U1707" s="353"/>
      <c r="V1707" s="353"/>
      <c r="W1707" s="353"/>
      <c r="X1707" s="353"/>
      <c r="Y1707" s="353"/>
      <c r="Z1707" s="353"/>
    </row>
    <row r="1708" spans="1:26" x14ac:dyDescent="0.35">
      <c r="A1708" s="373"/>
      <c r="B1708" s="354"/>
      <c r="C1708" s="353"/>
      <c r="D1708" s="353"/>
      <c r="E1708" s="355"/>
      <c r="F1708" s="385"/>
      <c r="G1708" s="353"/>
      <c r="H1708" s="353"/>
      <c r="I1708" s="353"/>
      <c r="J1708" s="353"/>
      <c r="K1708" s="353"/>
      <c r="L1708" s="353"/>
      <c r="M1708" s="353"/>
      <c r="N1708" s="353"/>
      <c r="O1708" s="353"/>
      <c r="P1708" s="353"/>
      <c r="Q1708" s="353"/>
      <c r="R1708" s="353"/>
      <c r="S1708" s="353"/>
      <c r="T1708" s="353"/>
      <c r="U1708" s="353"/>
      <c r="V1708" s="353"/>
      <c r="W1708" s="353"/>
      <c r="X1708" s="353"/>
      <c r="Y1708" s="353"/>
      <c r="Z1708" s="353"/>
    </row>
    <row r="1709" spans="1:26" x14ac:dyDescent="0.35">
      <c r="A1709" s="373"/>
      <c r="B1709" s="354"/>
      <c r="C1709" s="353"/>
      <c r="D1709" s="353"/>
      <c r="E1709" s="355"/>
      <c r="F1709" s="385"/>
      <c r="G1709" s="353"/>
      <c r="H1709" s="353"/>
      <c r="I1709" s="353"/>
      <c r="J1709" s="353"/>
      <c r="K1709" s="353"/>
      <c r="L1709" s="353"/>
      <c r="M1709" s="353"/>
      <c r="N1709" s="353"/>
      <c r="O1709" s="353"/>
      <c r="P1709" s="353"/>
      <c r="Q1709" s="353"/>
      <c r="R1709" s="353"/>
      <c r="S1709" s="353"/>
      <c r="T1709" s="353"/>
      <c r="U1709" s="353"/>
      <c r="V1709" s="353"/>
      <c r="W1709" s="353"/>
      <c r="X1709" s="353"/>
      <c r="Y1709" s="353"/>
      <c r="Z1709" s="353"/>
    </row>
    <row r="1710" spans="1:26" x14ac:dyDescent="0.35">
      <c r="A1710" s="373"/>
      <c r="B1710" s="354"/>
      <c r="C1710" s="353"/>
      <c r="D1710" s="353"/>
      <c r="E1710" s="355"/>
      <c r="F1710" s="385"/>
      <c r="G1710" s="353"/>
      <c r="H1710" s="353"/>
      <c r="I1710" s="353"/>
      <c r="J1710" s="353"/>
      <c r="K1710" s="353"/>
      <c r="L1710" s="353"/>
      <c r="M1710" s="353"/>
      <c r="N1710" s="353"/>
      <c r="O1710" s="353"/>
      <c r="P1710" s="353"/>
      <c r="Q1710" s="353"/>
      <c r="R1710" s="353"/>
      <c r="S1710" s="353"/>
      <c r="T1710" s="353"/>
      <c r="U1710" s="353"/>
      <c r="V1710" s="353"/>
      <c r="W1710" s="353"/>
      <c r="X1710" s="353"/>
      <c r="Y1710" s="353"/>
      <c r="Z1710" s="353"/>
    </row>
    <row r="1711" spans="1:26" x14ac:dyDescent="0.35">
      <c r="A1711" s="373"/>
      <c r="B1711" s="354"/>
      <c r="C1711" s="353"/>
      <c r="D1711" s="353"/>
      <c r="E1711" s="355"/>
      <c r="F1711" s="385"/>
      <c r="G1711" s="353"/>
      <c r="H1711" s="353"/>
      <c r="I1711" s="353"/>
      <c r="J1711" s="353"/>
      <c r="K1711" s="353"/>
      <c r="L1711" s="353"/>
      <c r="M1711" s="353"/>
      <c r="N1711" s="353"/>
      <c r="O1711" s="353"/>
      <c r="P1711" s="353"/>
      <c r="Q1711" s="353"/>
      <c r="R1711" s="353"/>
      <c r="S1711" s="353"/>
      <c r="T1711" s="353"/>
      <c r="U1711" s="353"/>
      <c r="V1711" s="353"/>
      <c r="W1711" s="353"/>
      <c r="X1711" s="353"/>
      <c r="Y1711" s="353"/>
      <c r="Z1711" s="353"/>
    </row>
    <row r="1712" spans="1:26" x14ac:dyDescent="0.35">
      <c r="A1712" s="373"/>
      <c r="B1712" s="354"/>
      <c r="C1712" s="353"/>
      <c r="D1712" s="353"/>
      <c r="E1712" s="355"/>
      <c r="F1712" s="385"/>
      <c r="G1712" s="353"/>
      <c r="H1712" s="353"/>
      <c r="I1712" s="353"/>
      <c r="J1712" s="353"/>
      <c r="K1712" s="353"/>
      <c r="L1712" s="353"/>
      <c r="M1712" s="353"/>
      <c r="N1712" s="353"/>
      <c r="O1712" s="353"/>
      <c r="P1712" s="353"/>
      <c r="Q1712" s="353"/>
      <c r="R1712" s="353"/>
      <c r="S1712" s="353"/>
      <c r="T1712" s="353"/>
      <c r="U1712" s="353"/>
      <c r="V1712" s="353"/>
      <c r="W1712" s="353"/>
      <c r="X1712" s="353"/>
      <c r="Y1712" s="353"/>
      <c r="Z1712" s="353"/>
    </row>
    <row r="1713" spans="1:26" x14ac:dyDescent="0.35">
      <c r="A1713" s="373"/>
      <c r="B1713" s="354"/>
      <c r="C1713" s="353"/>
      <c r="D1713" s="353"/>
      <c r="E1713" s="355"/>
      <c r="F1713" s="385"/>
      <c r="G1713" s="353"/>
      <c r="H1713" s="353"/>
      <c r="I1713" s="353"/>
      <c r="J1713" s="353"/>
      <c r="K1713" s="353"/>
      <c r="L1713" s="353"/>
      <c r="M1713" s="353"/>
      <c r="N1713" s="353"/>
      <c r="O1713" s="353"/>
      <c r="P1713" s="353"/>
      <c r="Q1713" s="353"/>
      <c r="R1713" s="353"/>
      <c r="S1713" s="353"/>
      <c r="T1713" s="353"/>
      <c r="U1713" s="353"/>
      <c r="V1713" s="353"/>
      <c r="W1713" s="353"/>
      <c r="X1713" s="353"/>
      <c r="Y1713" s="353"/>
      <c r="Z1713" s="353"/>
    </row>
    <row r="1714" spans="1:26" x14ac:dyDescent="0.35">
      <c r="A1714" s="373"/>
      <c r="B1714" s="354"/>
      <c r="C1714" s="353"/>
      <c r="D1714" s="353"/>
      <c r="E1714" s="355"/>
      <c r="F1714" s="385"/>
      <c r="G1714" s="353"/>
      <c r="H1714" s="353"/>
      <c r="I1714" s="353"/>
      <c r="J1714" s="353"/>
      <c r="K1714" s="353"/>
      <c r="L1714" s="353"/>
      <c r="M1714" s="353"/>
      <c r="N1714" s="353"/>
      <c r="O1714" s="353"/>
      <c r="P1714" s="353"/>
      <c r="Q1714" s="353"/>
      <c r="R1714" s="353"/>
      <c r="S1714" s="353"/>
      <c r="T1714" s="353"/>
      <c r="U1714" s="353"/>
      <c r="V1714" s="353"/>
      <c r="W1714" s="353"/>
      <c r="X1714" s="353"/>
      <c r="Y1714" s="353"/>
      <c r="Z1714" s="353"/>
    </row>
    <row r="1715" spans="1:26" x14ac:dyDescent="0.35">
      <c r="A1715" s="373"/>
      <c r="B1715" s="354"/>
      <c r="C1715" s="353"/>
      <c r="D1715" s="353"/>
      <c r="E1715" s="355"/>
      <c r="F1715" s="385"/>
      <c r="G1715" s="353"/>
      <c r="H1715" s="353"/>
      <c r="I1715" s="353"/>
      <c r="J1715" s="353"/>
      <c r="K1715" s="353"/>
      <c r="L1715" s="353"/>
      <c r="M1715" s="353"/>
      <c r="N1715" s="353"/>
      <c r="O1715" s="353"/>
      <c r="P1715" s="353"/>
      <c r="Q1715" s="353"/>
      <c r="R1715" s="353"/>
      <c r="S1715" s="353"/>
      <c r="T1715" s="353"/>
      <c r="U1715" s="353"/>
      <c r="V1715" s="353"/>
      <c r="W1715" s="353"/>
      <c r="X1715" s="353"/>
      <c r="Y1715" s="353"/>
      <c r="Z1715" s="353"/>
    </row>
    <row r="1716" spans="1:26" x14ac:dyDescent="0.35">
      <c r="A1716" s="373"/>
      <c r="B1716" s="354"/>
      <c r="C1716" s="353"/>
      <c r="D1716" s="353"/>
      <c r="E1716" s="355"/>
      <c r="F1716" s="385"/>
      <c r="G1716" s="353"/>
      <c r="H1716" s="353"/>
      <c r="I1716" s="353"/>
      <c r="J1716" s="353"/>
      <c r="K1716" s="353"/>
      <c r="L1716" s="353"/>
      <c r="M1716" s="353"/>
      <c r="N1716" s="353"/>
      <c r="O1716" s="353"/>
      <c r="P1716" s="353"/>
      <c r="Q1716" s="353"/>
      <c r="R1716" s="353"/>
      <c r="S1716" s="353"/>
      <c r="T1716" s="353"/>
      <c r="U1716" s="353"/>
      <c r="V1716" s="353"/>
      <c r="W1716" s="353"/>
      <c r="X1716" s="353"/>
      <c r="Y1716" s="353"/>
      <c r="Z1716" s="353"/>
    </row>
    <row r="1717" spans="1:26" x14ac:dyDescent="0.35">
      <c r="A1717" s="373"/>
      <c r="B1717" s="354"/>
      <c r="C1717" s="353"/>
      <c r="D1717" s="353"/>
      <c r="E1717" s="355"/>
      <c r="F1717" s="385"/>
      <c r="G1717" s="353"/>
      <c r="H1717" s="353"/>
      <c r="I1717" s="353"/>
      <c r="J1717" s="353"/>
      <c r="K1717" s="353"/>
      <c r="L1717" s="353"/>
      <c r="M1717" s="353"/>
      <c r="N1717" s="353"/>
      <c r="O1717" s="353"/>
      <c r="P1717" s="353"/>
      <c r="Q1717" s="353"/>
      <c r="R1717" s="353"/>
      <c r="S1717" s="353"/>
      <c r="T1717" s="353"/>
      <c r="U1717" s="353"/>
      <c r="V1717" s="353"/>
      <c r="W1717" s="353"/>
      <c r="X1717" s="353"/>
      <c r="Y1717" s="353"/>
      <c r="Z1717" s="353"/>
    </row>
    <row r="1718" spans="1:26" x14ac:dyDescent="0.35">
      <c r="A1718" s="373"/>
      <c r="B1718" s="354"/>
      <c r="C1718" s="353"/>
      <c r="D1718" s="353"/>
      <c r="E1718" s="355"/>
      <c r="F1718" s="385"/>
      <c r="G1718" s="353"/>
      <c r="H1718" s="353"/>
      <c r="I1718" s="353"/>
      <c r="J1718" s="353"/>
      <c r="K1718" s="353"/>
      <c r="L1718" s="353"/>
      <c r="M1718" s="353"/>
      <c r="N1718" s="353"/>
      <c r="O1718" s="353"/>
      <c r="P1718" s="353"/>
      <c r="Q1718" s="353"/>
      <c r="R1718" s="353"/>
      <c r="S1718" s="353"/>
      <c r="T1718" s="353"/>
      <c r="U1718" s="353"/>
      <c r="V1718" s="353"/>
      <c r="W1718" s="353"/>
      <c r="X1718" s="353"/>
      <c r="Y1718" s="353"/>
      <c r="Z1718" s="353"/>
    </row>
    <row r="1719" spans="1:26" x14ac:dyDescent="0.35">
      <c r="A1719" s="373"/>
      <c r="B1719" s="354"/>
      <c r="C1719" s="353"/>
      <c r="D1719" s="353"/>
      <c r="E1719" s="355"/>
      <c r="F1719" s="385"/>
      <c r="G1719" s="353"/>
      <c r="H1719" s="353"/>
      <c r="I1719" s="353"/>
      <c r="J1719" s="353"/>
      <c r="K1719" s="353"/>
      <c r="L1719" s="353"/>
      <c r="M1719" s="353"/>
      <c r="N1719" s="353"/>
      <c r="O1719" s="353"/>
      <c r="P1719" s="353"/>
      <c r="Q1719" s="353"/>
      <c r="R1719" s="353"/>
      <c r="S1719" s="353"/>
      <c r="T1719" s="353"/>
      <c r="U1719" s="353"/>
      <c r="V1719" s="353"/>
      <c r="W1719" s="353"/>
      <c r="X1719" s="353"/>
      <c r="Y1719" s="353"/>
      <c r="Z1719" s="353"/>
    </row>
    <row r="1720" spans="1:26" x14ac:dyDescent="0.35">
      <c r="A1720" s="373"/>
      <c r="B1720" s="354"/>
      <c r="C1720" s="353"/>
      <c r="D1720" s="353"/>
      <c r="E1720" s="355"/>
      <c r="F1720" s="385"/>
      <c r="G1720" s="353"/>
      <c r="H1720" s="353"/>
      <c r="I1720" s="353"/>
      <c r="J1720" s="353"/>
      <c r="K1720" s="353"/>
      <c r="L1720" s="353"/>
      <c r="M1720" s="353"/>
      <c r="N1720" s="353"/>
      <c r="O1720" s="353"/>
      <c r="P1720" s="353"/>
      <c r="Q1720" s="353"/>
      <c r="R1720" s="353"/>
      <c r="S1720" s="353"/>
      <c r="T1720" s="353"/>
      <c r="U1720" s="353"/>
      <c r="V1720" s="353"/>
      <c r="W1720" s="353"/>
      <c r="X1720" s="353"/>
      <c r="Y1720" s="353"/>
      <c r="Z1720" s="353"/>
    </row>
    <row r="1721" spans="1:26" x14ac:dyDescent="0.35">
      <c r="A1721" s="373"/>
      <c r="B1721" s="354"/>
      <c r="C1721" s="353"/>
      <c r="D1721" s="353"/>
      <c r="E1721" s="355"/>
      <c r="F1721" s="385"/>
      <c r="G1721" s="353"/>
      <c r="H1721" s="353"/>
      <c r="I1721" s="353"/>
      <c r="J1721" s="353"/>
      <c r="K1721" s="353"/>
      <c r="L1721" s="353"/>
      <c r="M1721" s="353"/>
      <c r="N1721" s="353"/>
      <c r="O1721" s="353"/>
      <c r="P1721" s="353"/>
      <c r="Q1721" s="353"/>
      <c r="R1721" s="353"/>
      <c r="S1721" s="353"/>
      <c r="T1721" s="353"/>
      <c r="U1721" s="353"/>
      <c r="V1721" s="353"/>
      <c r="W1721" s="353"/>
      <c r="X1721" s="353"/>
      <c r="Y1721" s="353"/>
      <c r="Z1721" s="353"/>
    </row>
    <row r="1722" spans="1:26" x14ac:dyDescent="0.35">
      <c r="A1722" s="373"/>
      <c r="B1722" s="354"/>
      <c r="C1722" s="353"/>
      <c r="D1722" s="353"/>
      <c r="E1722" s="355"/>
      <c r="F1722" s="385"/>
      <c r="G1722" s="353"/>
      <c r="H1722" s="353"/>
      <c r="I1722" s="353"/>
      <c r="J1722" s="353"/>
      <c r="K1722" s="353"/>
      <c r="L1722" s="353"/>
      <c r="M1722" s="353"/>
      <c r="N1722" s="353"/>
      <c r="O1722" s="353"/>
      <c r="P1722" s="353"/>
      <c r="Q1722" s="353"/>
      <c r="R1722" s="353"/>
      <c r="S1722" s="353"/>
      <c r="T1722" s="353"/>
      <c r="U1722" s="353"/>
      <c r="V1722" s="353"/>
      <c r="W1722" s="353"/>
      <c r="X1722" s="353"/>
      <c r="Y1722" s="353"/>
      <c r="Z1722" s="353"/>
    </row>
    <row r="1723" spans="1:26" x14ac:dyDescent="0.35">
      <c r="A1723" s="373"/>
      <c r="B1723" s="354"/>
      <c r="C1723" s="353"/>
      <c r="D1723" s="353"/>
      <c r="E1723" s="355"/>
      <c r="F1723" s="385"/>
      <c r="G1723" s="353"/>
      <c r="H1723" s="353"/>
      <c r="I1723" s="353"/>
      <c r="J1723" s="353"/>
      <c r="K1723" s="353"/>
      <c r="L1723" s="353"/>
      <c r="M1723" s="353"/>
      <c r="N1723" s="353"/>
      <c r="O1723" s="353"/>
      <c r="P1723" s="353"/>
      <c r="Q1723" s="353"/>
      <c r="R1723" s="353"/>
      <c r="S1723" s="353"/>
      <c r="T1723" s="353"/>
      <c r="U1723" s="353"/>
      <c r="V1723" s="353"/>
      <c r="W1723" s="353"/>
      <c r="X1723" s="353"/>
      <c r="Y1723" s="353"/>
      <c r="Z1723" s="353"/>
    </row>
    <row r="1724" spans="1:26" x14ac:dyDescent="0.35">
      <c r="A1724" s="373"/>
      <c r="B1724" s="354"/>
      <c r="C1724" s="353"/>
      <c r="D1724" s="353"/>
      <c r="E1724" s="355"/>
      <c r="F1724" s="385"/>
      <c r="G1724" s="353"/>
      <c r="H1724" s="353"/>
      <c r="I1724" s="353"/>
      <c r="J1724" s="353"/>
      <c r="K1724" s="353"/>
      <c r="L1724" s="353"/>
      <c r="M1724" s="353"/>
      <c r="N1724" s="353"/>
      <c r="O1724" s="353"/>
      <c r="P1724" s="353"/>
      <c r="Q1724" s="353"/>
      <c r="R1724" s="353"/>
      <c r="S1724" s="353"/>
      <c r="T1724" s="353"/>
      <c r="U1724" s="353"/>
      <c r="V1724" s="353"/>
      <c r="W1724" s="353"/>
      <c r="X1724" s="353"/>
      <c r="Y1724" s="353"/>
      <c r="Z1724" s="353"/>
    </row>
    <row r="1725" spans="1:26" x14ac:dyDescent="0.35">
      <c r="A1725" s="373"/>
      <c r="B1725" s="354"/>
      <c r="C1725" s="353"/>
      <c r="D1725" s="353"/>
      <c r="E1725" s="355"/>
      <c r="F1725" s="385"/>
      <c r="G1725" s="353"/>
      <c r="H1725" s="353"/>
      <c r="I1725" s="353"/>
      <c r="J1725" s="353"/>
      <c r="K1725" s="353"/>
      <c r="L1725" s="353"/>
      <c r="M1725" s="353"/>
      <c r="N1725" s="353"/>
      <c r="O1725" s="353"/>
      <c r="P1725" s="353"/>
      <c r="Q1725" s="353"/>
      <c r="R1725" s="353"/>
      <c r="S1725" s="353"/>
      <c r="T1725" s="353"/>
      <c r="U1725" s="353"/>
      <c r="V1725" s="353"/>
      <c r="W1725" s="353"/>
      <c r="X1725" s="353"/>
      <c r="Y1725" s="353"/>
      <c r="Z1725" s="353"/>
    </row>
    <row r="1726" spans="1:26" x14ac:dyDescent="0.35">
      <c r="A1726" s="373"/>
      <c r="B1726" s="354"/>
      <c r="C1726" s="353"/>
      <c r="D1726" s="353"/>
      <c r="E1726" s="355"/>
      <c r="F1726" s="385"/>
      <c r="G1726" s="353"/>
      <c r="H1726" s="353"/>
      <c r="I1726" s="353"/>
      <c r="J1726" s="353"/>
      <c r="K1726" s="353"/>
      <c r="L1726" s="353"/>
      <c r="M1726" s="353"/>
      <c r="N1726" s="353"/>
      <c r="O1726" s="353"/>
      <c r="P1726" s="353"/>
      <c r="Q1726" s="353"/>
      <c r="R1726" s="353"/>
      <c r="S1726" s="353"/>
      <c r="T1726" s="353"/>
      <c r="U1726" s="353"/>
      <c r="V1726" s="353"/>
      <c r="W1726" s="353"/>
      <c r="X1726" s="353"/>
      <c r="Y1726" s="353"/>
      <c r="Z1726" s="353"/>
    </row>
    <row r="1727" spans="1:26" x14ac:dyDescent="0.35">
      <c r="A1727" s="373"/>
      <c r="B1727" s="354"/>
      <c r="C1727" s="353"/>
      <c r="D1727" s="353"/>
      <c r="E1727" s="355"/>
      <c r="F1727" s="385"/>
      <c r="G1727" s="353"/>
      <c r="H1727" s="353"/>
      <c r="I1727" s="353"/>
      <c r="J1727" s="353"/>
      <c r="K1727" s="353"/>
      <c r="L1727" s="353"/>
      <c r="M1727" s="353"/>
      <c r="N1727" s="353"/>
      <c r="O1727" s="353"/>
      <c r="P1727" s="353"/>
      <c r="Q1727" s="353"/>
      <c r="R1727" s="353"/>
      <c r="S1727" s="353"/>
      <c r="T1727" s="353"/>
      <c r="U1727" s="353"/>
      <c r="V1727" s="353"/>
      <c r="W1727" s="353"/>
      <c r="X1727" s="353"/>
      <c r="Y1727" s="353"/>
      <c r="Z1727" s="353"/>
    </row>
    <row r="1728" spans="1:26" x14ac:dyDescent="0.35">
      <c r="A1728" s="373"/>
      <c r="B1728" s="354"/>
      <c r="C1728" s="353"/>
      <c r="D1728" s="353"/>
      <c r="E1728" s="355"/>
      <c r="F1728" s="385"/>
      <c r="G1728" s="353"/>
      <c r="H1728" s="353"/>
      <c r="I1728" s="353"/>
      <c r="J1728" s="353"/>
      <c r="K1728" s="353"/>
      <c r="L1728" s="353"/>
      <c r="M1728" s="353"/>
      <c r="N1728" s="353"/>
      <c r="O1728" s="353"/>
      <c r="P1728" s="353"/>
      <c r="Q1728" s="353"/>
      <c r="R1728" s="353"/>
      <c r="S1728" s="353"/>
      <c r="T1728" s="353"/>
      <c r="U1728" s="353"/>
      <c r="V1728" s="353"/>
      <c r="W1728" s="353"/>
      <c r="X1728" s="353"/>
      <c r="Y1728" s="353"/>
      <c r="Z1728" s="353"/>
    </row>
    <row r="1729" spans="1:26" x14ac:dyDescent="0.35">
      <c r="A1729" s="373"/>
      <c r="B1729" s="354"/>
      <c r="C1729" s="353"/>
      <c r="D1729" s="353"/>
      <c r="E1729" s="355"/>
      <c r="F1729" s="385"/>
      <c r="G1729" s="353"/>
      <c r="H1729" s="353"/>
      <c r="I1729" s="353"/>
      <c r="J1729" s="353"/>
      <c r="K1729" s="353"/>
      <c r="L1729" s="353"/>
      <c r="M1729" s="353"/>
      <c r="N1729" s="353"/>
      <c r="O1729" s="353"/>
      <c r="P1729" s="353"/>
      <c r="Q1729" s="353"/>
      <c r="R1729" s="353"/>
      <c r="S1729" s="353"/>
      <c r="T1729" s="353"/>
      <c r="U1729" s="353"/>
      <c r="V1729" s="353"/>
      <c r="W1729" s="353"/>
      <c r="X1729" s="353"/>
      <c r="Y1729" s="353"/>
      <c r="Z1729" s="353"/>
    </row>
    <row r="1730" spans="1:26" x14ac:dyDescent="0.35">
      <c r="A1730" s="373"/>
      <c r="B1730" s="354"/>
      <c r="C1730" s="353"/>
      <c r="D1730" s="353"/>
      <c r="E1730" s="355"/>
      <c r="F1730" s="385"/>
      <c r="G1730" s="353"/>
      <c r="H1730" s="353"/>
      <c r="I1730" s="353"/>
      <c r="J1730" s="353"/>
      <c r="K1730" s="353"/>
      <c r="L1730" s="353"/>
      <c r="M1730" s="353"/>
      <c r="N1730" s="353"/>
      <c r="O1730" s="353"/>
      <c r="P1730" s="353"/>
      <c r="Q1730" s="353"/>
      <c r="R1730" s="353"/>
      <c r="S1730" s="353"/>
      <c r="T1730" s="353"/>
      <c r="U1730" s="353"/>
      <c r="V1730" s="353"/>
      <c r="W1730" s="353"/>
      <c r="X1730" s="353"/>
      <c r="Y1730" s="353"/>
      <c r="Z1730" s="353"/>
    </row>
    <row r="1731" spans="1:26" x14ac:dyDescent="0.35">
      <c r="A1731" s="373"/>
      <c r="B1731" s="354"/>
      <c r="C1731" s="353"/>
      <c r="D1731" s="353"/>
      <c r="E1731" s="355"/>
      <c r="F1731" s="385"/>
      <c r="G1731" s="353"/>
      <c r="H1731" s="353"/>
      <c r="I1731" s="353"/>
      <c r="J1731" s="353"/>
      <c r="K1731" s="353"/>
      <c r="L1731" s="353"/>
      <c r="M1731" s="353"/>
      <c r="N1731" s="353"/>
      <c r="O1731" s="353"/>
      <c r="P1731" s="353"/>
      <c r="Q1731" s="353"/>
      <c r="R1731" s="353"/>
      <c r="S1731" s="353"/>
      <c r="T1731" s="353"/>
      <c r="U1731" s="353"/>
      <c r="V1731" s="353"/>
      <c r="W1731" s="353"/>
      <c r="X1731" s="353"/>
      <c r="Y1731" s="353"/>
      <c r="Z1731" s="353"/>
    </row>
    <row r="1732" spans="1:26" x14ac:dyDescent="0.35">
      <c r="A1732" s="373"/>
      <c r="B1732" s="354"/>
      <c r="C1732" s="353"/>
      <c r="D1732" s="353"/>
      <c r="E1732" s="355"/>
      <c r="F1732" s="385"/>
      <c r="G1732" s="353"/>
      <c r="H1732" s="353"/>
      <c r="I1732" s="353"/>
      <c r="J1732" s="353"/>
      <c r="K1732" s="353"/>
      <c r="L1732" s="353"/>
      <c r="M1732" s="353"/>
      <c r="N1732" s="353"/>
      <c r="O1732" s="353"/>
      <c r="P1732" s="353"/>
      <c r="Q1732" s="353"/>
      <c r="R1732" s="353"/>
      <c r="S1732" s="353"/>
      <c r="T1732" s="353"/>
      <c r="U1732" s="353"/>
      <c r="V1732" s="353"/>
      <c r="W1732" s="353"/>
      <c r="X1732" s="353"/>
      <c r="Y1732" s="353"/>
      <c r="Z1732" s="353"/>
    </row>
    <row r="1733" spans="1:26" x14ac:dyDescent="0.35">
      <c r="A1733" s="373"/>
      <c r="B1733" s="354"/>
      <c r="C1733" s="353"/>
      <c r="D1733" s="353"/>
      <c r="E1733" s="355"/>
      <c r="F1733" s="385"/>
      <c r="G1733" s="353"/>
      <c r="H1733" s="353"/>
      <c r="I1733" s="353"/>
      <c r="J1733" s="353"/>
      <c r="K1733" s="353"/>
      <c r="L1733" s="353"/>
      <c r="M1733" s="353"/>
      <c r="N1733" s="353"/>
      <c r="O1733" s="353"/>
      <c r="P1733" s="353"/>
      <c r="Q1733" s="353"/>
      <c r="R1733" s="353"/>
      <c r="S1733" s="353"/>
      <c r="T1733" s="353"/>
      <c r="U1733" s="353"/>
      <c r="V1733" s="353"/>
      <c r="W1733" s="353"/>
      <c r="X1733" s="353"/>
      <c r="Y1733" s="353"/>
      <c r="Z1733" s="353"/>
    </row>
    <row r="1734" spans="1:26" x14ac:dyDescent="0.35">
      <c r="A1734" s="373"/>
      <c r="B1734" s="354"/>
      <c r="C1734" s="353"/>
      <c r="D1734" s="353"/>
      <c r="E1734" s="355"/>
      <c r="F1734" s="385"/>
      <c r="G1734" s="353"/>
      <c r="H1734" s="353"/>
      <c r="I1734" s="353"/>
      <c r="J1734" s="353"/>
      <c r="K1734" s="353"/>
      <c r="L1734" s="353"/>
      <c r="M1734" s="353"/>
      <c r="N1734" s="353"/>
      <c r="O1734" s="353"/>
      <c r="P1734" s="353"/>
      <c r="Q1734" s="353"/>
      <c r="R1734" s="353"/>
      <c r="S1734" s="353"/>
      <c r="T1734" s="353"/>
      <c r="U1734" s="353"/>
      <c r="V1734" s="353"/>
      <c r="W1734" s="353"/>
      <c r="X1734" s="353"/>
      <c r="Y1734" s="353"/>
      <c r="Z1734" s="353"/>
    </row>
    <row r="1735" spans="1:26" x14ac:dyDescent="0.35">
      <c r="A1735" s="373"/>
      <c r="B1735" s="354"/>
      <c r="C1735" s="353"/>
      <c r="D1735" s="353"/>
      <c r="E1735" s="355"/>
      <c r="F1735" s="385"/>
      <c r="G1735" s="353"/>
      <c r="H1735" s="353"/>
      <c r="I1735" s="353"/>
      <c r="J1735" s="353"/>
      <c r="K1735" s="353"/>
      <c r="L1735" s="353"/>
      <c r="M1735" s="353"/>
      <c r="N1735" s="353"/>
      <c r="O1735" s="353"/>
      <c r="P1735" s="353"/>
      <c r="Q1735" s="353"/>
      <c r="R1735" s="353"/>
      <c r="S1735" s="353"/>
      <c r="T1735" s="353"/>
      <c r="U1735" s="353"/>
      <c r="V1735" s="353"/>
      <c r="W1735" s="353"/>
      <c r="X1735" s="353"/>
      <c r="Y1735" s="353"/>
      <c r="Z1735" s="353"/>
    </row>
    <row r="1736" spans="1:26" x14ac:dyDescent="0.35">
      <c r="A1736" s="373"/>
      <c r="B1736" s="354"/>
      <c r="C1736" s="353"/>
      <c r="D1736" s="353"/>
      <c r="E1736" s="355"/>
      <c r="F1736" s="385"/>
      <c r="G1736" s="353"/>
      <c r="H1736" s="353"/>
      <c r="I1736" s="353"/>
      <c r="J1736" s="353"/>
      <c r="K1736" s="353"/>
      <c r="L1736" s="353"/>
      <c r="M1736" s="353"/>
      <c r="N1736" s="353"/>
      <c r="O1736" s="353"/>
      <c r="P1736" s="353"/>
      <c r="Q1736" s="353"/>
      <c r="R1736" s="353"/>
      <c r="S1736" s="353"/>
      <c r="T1736" s="353"/>
      <c r="U1736" s="353"/>
      <c r="V1736" s="353"/>
      <c r="W1736" s="353"/>
      <c r="X1736" s="353"/>
      <c r="Y1736" s="353"/>
      <c r="Z1736" s="353"/>
    </row>
    <row r="1737" spans="1:26" x14ac:dyDescent="0.35">
      <c r="A1737" s="373"/>
      <c r="B1737" s="354"/>
      <c r="C1737" s="353"/>
      <c r="D1737" s="353"/>
      <c r="E1737" s="355"/>
      <c r="F1737" s="385"/>
      <c r="G1737" s="353"/>
      <c r="H1737" s="353"/>
      <c r="I1737" s="353"/>
      <c r="J1737" s="353"/>
      <c r="K1737" s="353"/>
      <c r="L1737" s="353"/>
      <c r="M1737" s="353"/>
      <c r="N1737" s="353"/>
      <c r="O1737" s="353"/>
      <c r="P1737" s="353"/>
      <c r="Q1737" s="353"/>
      <c r="R1737" s="353"/>
      <c r="S1737" s="353"/>
      <c r="T1737" s="353"/>
      <c r="U1737" s="353"/>
      <c r="V1737" s="353"/>
      <c r="W1737" s="353"/>
      <c r="X1737" s="353"/>
      <c r="Y1737" s="353"/>
      <c r="Z1737" s="353"/>
    </row>
    <row r="1738" spans="1:26" x14ac:dyDescent="0.35">
      <c r="A1738" s="373"/>
      <c r="B1738" s="354"/>
      <c r="C1738" s="353"/>
      <c r="D1738" s="353"/>
      <c r="E1738" s="355"/>
      <c r="F1738" s="385"/>
      <c r="G1738" s="353"/>
      <c r="H1738" s="353"/>
      <c r="I1738" s="353"/>
      <c r="J1738" s="353"/>
      <c r="K1738" s="353"/>
      <c r="L1738" s="353"/>
      <c r="M1738" s="353"/>
      <c r="N1738" s="353"/>
      <c r="O1738" s="353"/>
      <c r="P1738" s="353"/>
      <c r="Q1738" s="353"/>
      <c r="R1738" s="353"/>
      <c r="S1738" s="353"/>
      <c r="T1738" s="353"/>
      <c r="U1738" s="353"/>
      <c r="V1738" s="353"/>
      <c r="W1738" s="353"/>
      <c r="X1738" s="353"/>
      <c r="Y1738" s="353"/>
      <c r="Z1738" s="353"/>
    </row>
    <row r="1739" spans="1:26" x14ac:dyDescent="0.35">
      <c r="A1739" s="373"/>
      <c r="B1739" s="354"/>
      <c r="C1739" s="353"/>
      <c r="D1739" s="353"/>
      <c r="E1739" s="355"/>
      <c r="F1739" s="385"/>
      <c r="G1739" s="353"/>
      <c r="H1739" s="353"/>
      <c r="I1739" s="353"/>
      <c r="J1739" s="353"/>
      <c r="K1739" s="353"/>
      <c r="L1739" s="353"/>
      <c r="M1739" s="353"/>
      <c r="N1739" s="353"/>
      <c r="O1739" s="353"/>
      <c r="P1739" s="353"/>
      <c r="Q1739" s="353"/>
      <c r="R1739" s="353"/>
      <c r="S1739" s="353"/>
      <c r="T1739" s="353"/>
      <c r="U1739" s="353"/>
      <c r="V1739" s="353"/>
      <c r="W1739" s="353"/>
      <c r="X1739" s="353"/>
      <c r="Y1739" s="353"/>
      <c r="Z1739" s="353"/>
    </row>
    <row r="1740" spans="1:26" x14ac:dyDescent="0.35">
      <c r="A1740" s="373"/>
      <c r="B1740" s="354"/>
      <c r="C1740" s="353"/>
      <c r="D1740" s="353"/>
      <c r="E1740" s="355"/>
      <c r="F1740" s="385"/>
      <c r="G1740" s="353"/>
      <c r="H1740" s="353"/>
      <c r="I1740" s="353"/>
      <c r="J1740" s="353"/>
      <c r="K1740" s="353"/>
      <c r="L1740" s="353"/>
      <c r="M1740" s="353"/>
      <c r="N1740" s="353"/>
      <c r="O1740" s="353"/>
      <c r="P1740" s="353"/>
      <c r="Q1740" s="353"/>
      <c r="R1740" s="353"/>
      <c r="S1740" s="353"/>
      <c r="T1740" s="353"/>
      <c r="U1740" s="353"/>
      <c r="V1740" s="353"/>
      <c r="W1740" s="353"/>
      <c r="X1740" s="353"/>
      <c r="Y1740" s="353"/>
      <c r="Z1740" s="353"/>
    </row>
    <row r="1741" spans="1:26" x14ac:dyDescent="0.35">
      <c r="A1741" s="373"/>
      <c r="B1741" s="354"/>
      <c r="C1741" s="353"/>
      <c r="D1741" s="353"/>
      <c r="E1741" s="355"/>
      <c r="F1741" s="385"/>
      <c r="G1741" s="353"/>
      <c r="H1741" s="353"/>
      <c r="I1741" s="353"/>
      <c r="J1741" s="353"/>
      <c r="K1741" s="353"/>
      <c r="L1741" s="353"/>
      <c r="M1741" s="353"/>
      <c r="N1741" s="353"/>
      <c r="O1741" s="353"/>
      <c r="P1741" s="353"/>
      <c r="Q1741" s="353"/>
      <c r="R1741" s="353"/>
      <c r="S1741" s="353"/>
      <c r="T1741" s="353"/>
      <c r="U1741" s="353"/>
      <c r="V1741" s="353"/>
      <c r="W1741" s="353"/>
      <c r="X1741" s="353"/>
      <c r="Y1741" s="353"/>
      <c r="Z1741" s="353"/>
    </row>
    <row r="1742" spans="1:26" x14ac:dyDescent="0.35">
      <c r="A1742" s="373"/>
      <c r="B1742" s="354"/>
      <c r="C1742" s="353"/>
      <c r="D1742" s="353"/>
      <c r="E1742" s="355"/>
      <c r="F1742" s="385"/>
      <c r="G1742" s="353"/>
      <c r="H1742" s="353"/>
      <c r="I1742" s="353"/>
      <c r="J1742" s="353"/>
      <c r="K1742" s="353"/>
      <c r="L1742" s="353"/>
      <c r="M1742" s="353"/>
      <c r="N1742" s="353"/>
      <c r="O1742" s="353"/>
      <c r="P1742" s="353"/>
      <c r="Q1742" s="353"/>
      <c r="R1742" s="353"/>
      <c r="S1742" s="353"/>
      <c r="T1742" s="353"/>
      <c r="U1742" s="353"/>
      <c r="V1742" s="353"/>
      <c r="W1742" s="353"/>
      <c r="X1742" s="353"/>
      <c r="Y1742" s="353"/>
      <c r="Z1742" s="353"/>
    </row>
    <row r="1743" spans="1:26" x14ac:dyDescent="0.35">
      <c r="A1743" s="373"/>
      <c r="B1743" s="354"/>
      <c r="C1743" s="353"/>
      <c r="D1743" s="353"/>
      <c r="E1743" s="355"/>
      <c r="F1743" s="385"/>
      <c r="G1743" s="353"/>
      <c r="H1743" s="353"/>
      <c r="I1743" s="353"/>
      <c r="J1743" s="353"/>
      <c r="K1743" s="353"/>
      <c r="L1743" s="353"/>
      <c r="M1743" s="353"/>
      <c r="N1743" s="353"/>
      <c r="O1743" s="353"/>
      <c r="P1743" s="353"/>
      <c r="Q1743" s="353"/>
      <c r="R1743" s="353"/>
      <c r="S1743" s="353"/>
      <c r="T1743" s="353"/>
      <c r="U1743" s="353"/>
      <c r="V1743" s="353"/>
      <c r="W1743" s="353"/>
      <c r="X1743" s="353"/>
      <c r="Y1743" s="353"/>
      <c r="Z1743" s="353"/>
    </row>
    <row r="1744" spans="1:26" x14ac:dyDescent="0.35">
      <c r="A1744" s="373"/>
      <c r="B1744" s="354"/>
      <c r="C1744" s="353"/>
      <c r="D1744" s="353"/>
      <c r="E1744" s="355"/>
      <c r="F1744" s="385"/>
      <c r="G1744" s="353"/>
      <c r="H1744" s="353"/>
      <c r="I1744" s="353"/>
      <c r="J1744" s="353"/>
      <c r="K1744" s="353"/>
      <c r="L1744" s="353"/>
      <c r="M1744" s="353"/>
      <c r="N1744" s="353"/>
      <c r="O1744" s="353"/>
      <c r="P1744" s="353"/>
      <c r="Q1744" s="353"/>
      <c r="R1744" s="353"/>
      <c r="S1744" s="353"/>
      <c r="T1744" s="353"/>
      <c r="U1744" s="353"/>
      <c r="V1744" s="353"/>
      <c r="W1744" s="353"/>
      <c r="X1744" s="353"/>
      <c r="Y1744" s="353"/>
      <c r="Z1744" s="353"/>
    </row>
    <row r="1745" spans="1:26" x14ac:dyDescent="0.35">
      <c r="A1745" s="373"/>
      <c r="B1745" s="354"/>
      <c r="C1745" s="353"/>
      <c r="D1745" s="353"/>
      <c r="E1745" s="355"/>
      <c r="F1745" s="385"/>
      <c r="G1745" s="353"/>
      <c r="H1745" s="353"/>
      <c r="I1745" s="353"/>
      <c r="J1745" s="353"/>
      <c r="K1745" s="353"/>
      <c r="L1745" s="353"/>
      <c r="M1745" s="353"/>
      <c r="N1745" s="353"/>
      <c r="O1745" s="353"/>
      <c r="P1745" s="353"/>
      <c r="Q1745" s="353"/>
      <c r="R1745" s="353"/>
      <c r="S1745" s="353"/>
      <c r="T1745" s="353"/>
      <c r="U1745" s="353"/>
      <c r="V1745" s="353"/>
      <c r="W1745" s="353"/>
      <c r="X1745" s="353"/>
      <c r="Y1745" s="353"/>
      <c r="Z1745" s="353"/>
    </row>
    <row r="1746" spans="1:26" x14ac:dyDescent="0.35">
      <c r="A1746" s="373"/>
      <c r="B1746" s="354"/>
      <c r="C1746" s="353"/>
      <c r="D1746" s="353"/>
      <c r="E1746" s="355"/>
      <c r="F1746" s="385"/>
      <c r="G1746" s="353"/>
      <c r="H1746" s="353"/>
      <c r="I1746" s="353"/>
      <c r="J1746" s="353"/>
      <c r="K1746" s="353"/>
      <c r="L1746" s="353"/>
      <c r="M1746" s="353"/>
      <c r="N1746" s="353"/>
      <c r="O1746" s="353"/>
      <c r="P1746" s="353"/>
      <c r="Q1746" s="353"/>
      <c r="R1746" s="353"/>
      <c r="S1746" s="353"/>
      <c r="T1746" s="353"/>
      <c r="U1746" s="353"/>
      <c r="V1746" s="353"/>
      <c r="W1746" s="353"/>
      <c r="X1746" s="353"/>
      <c r="Y1746" s="353"/>
      <c r="Z1746" s="353"/>
    </row>
    <row r="1747" spans="1:26" x14ac:dyDescent="0.35">
      <c r="A1747" s="373"/>
      <c r="B1747" s="354"/>
      <c r="C1747" s="353"/>
      <c r="D1747" s="353"/>
      <c r="E1747" s="355"/>
      <c r="F1747" s="385"/>
      <c r="G1747" s="353"/>
      <c r="H1747" s="353"/>
      <c r="I1747" s="353"/>
      <c r="J1747" s="353"/>
      <c r="K1747" s="353"/>
      <c r="L1747" s="353"/>
      <c r="M1747" s="353"/>
      <c r="N1747" s="353"/>
      <c r="O1747" s="353"/>
      <c r="P1747" s="353"/>
      <c r="Q1747" s="353"/>
      <c r="R1747" s="353"/>
      <c r="S1747" s="353"/>
      <c r="T1747" s="353"/>
      <c r="U1747" s="353"/>
      <c r="V1747" s="353"/>
      <c r="W1747" s="353"/>
      <c r="X1747" s="353"/>
      <c r="Y1747" s="353"/>
      <c r="Z1747" s="353"/>
    </row>
    <row r="1748" spans="1:26" x14ac:dyDescent="0.35">
      <c r="A1748" s="373"/>
      <c r="B1748" s="354"/>
      <c r="C1748" s="353"/>
      <c r="D1748" s="353"/>
      <c r="E1748" s="355"/>
      <c r="F1748" s="385"/>
      <c r="G1748" s="353"/>
      <c r="H1748" s="353"/>
      <c r="I1748" s="353"/>
      <c r="J1748" s="353"/>
      <c r="K1748" s="353"/>
      <c r="L1748" s="353"/>
      <c r="M1748" s="353"/>
      <c r="N1748" s="353"/>
      <c r="O1748" s="353"/>
      <c r="P1748" s="353"/>
      <c r="Q1748" s="353"/>
      <c r="R1748" s="353"/>
      <c r="S1748" s="353"/>
      <c r="T1748" s="353"/>
      <c r="U1748" s="353"/>
      <c r="V1748" s="353"/>
      <c r="W1748" s="353"/>
      <c r="X1748" s="353"/>
      <c r="Y1748" s="353"/>
      <c r="Z1748" s="353"/>
    </row>
    <row r="1749" spans="1:26" x14ac:dyDescent="0.35">
      <c r="A1749" s="373"/>
      <c r="B1749" s="354"/>
      <c r="C1749" s="353"/>
      <c r="D1749" s="353"/>
      <c r="E1749" s="355"/>
      <c r="F1749" s="385"/>
      <c r="G1749" s="353"/>
      <c r="H1749" s="353"/>
      <c r="I1749" s="353"/>
      <c r="J1749" s="353"/>
      <c r="K1749" s="353"/>
      <c r="L1749" s="353"/>
      <c r="M1749" s="353"/>
      <c r="N1749" s="353"/>
      <c r="O1749" s="353"/>
      <c r="P1749" s="353"/>
      <c r="Q1749" s="353"/>
      <c r="R1749" s="353"/>
      <c r="S1749" s="353"/>
      <c r="T1749" s="353"/>
      <c r="U1749" s="353"/>
      <c r="V1749" s="353"/>
      <c r="W1749" s="353"/>
      <c r="X1749" s="353"/>
      <c r="Y1749" s="353"/>
      <c r="Z1749" s="353"/>
    </row>
    <row r="1750" spans="1:26" x14ac:dyDescent="0.35">
      <c r="A1750" s="373"/>
      <c r="B1750" s="354"/>
      <c r="C1750" s="353"/>
      <c r="D1750" s="353"/>
      <c r="E1750" s="355"/>
      <c r="F1750" s="385"/>
      <c r="G1750" s="353"/>
      <c r="H1750" s="353"/>
      <c r="I1750" s="353"/>
      <c r="J1750" s="353"/>
      <c r="K1750" s="353"/>
      <c r="L1750" s="353"/>
      <c r="M1750" s="353"/>
      <c r="N1750" s="353"/>
      <c r="O1750" s="353"/>
      <c r="P1750" s="353"/>
      <c r="Q1750" s="353"/>
      <c r="R1750" s="353"/>
      <c r="S1750" s="353"/>
      <c r="T1750" s="353"/>
      <c r="U1750" s="353"/>
      <c r="V1750" s="353"/>
      <c r="W1750" s="353"/>
      <c r="X1750" s="353"/>
      <c r="Y1750" s="353"/>
      <c r="Z1750" s="353"/>
    </row>
    <row r="1751" spans="1:26" x14ac:dyDescent="0.35">
      <c r="A1751" s="373"/>
      <c r="B1751" s="354"/>
      <c r="C1751" s="353"/>
      <c r="D1751" s="353"/>
      <c r="E1751" s="355"/>
      <c r="F1751" s="385"/>
      <c r="G1751" s="353"/>
      <c r="H1751" s="353"/>
      <c r="I1751" s="353"/>
      <c r="J1751" s="353"/>
      <c r="K1751" s="353"/>
      <c r="L1751" s="353"/>
      <c r="M1751" s="353"/>
      <c r="N1751" s="353"/>
      <c r="O1751" s="353"/>
      <c r="P1751" s="353"/>
      <c r="Q1751" s="353"/>
      <c r="R1751" s="353"/>
      <c r="S1751" s="353"/>
      <c r="T1751" s="353"/>
      <c r="U1751" s="353"/>
      <c r="V1751" s="353"/>
      <c r="W1751" s="353"/>
      <c r="X1751" s="353"/>
      <c r="Y1751" s="353"/>
      <c r="Z1751" s="353"/>
    </row>
    <row r="1752" spans="1:26" x14ac:dyDescent="0.35">
      <c r="A1752" s="373"/>
      <c r="B1752" s="354"/>
      <c r="C1752" s="353"/>
      <c r="D1752" s="353"/>
      <c r="E1752" s="355"/>
      <c r="F1752" s="385"/>
      <c r="G1752" s="353"/>
      <c r="H1752" s="353"/>
      <c r="I1752" s="353"/>
      <c r="J1752" s="353"/>
      <c r="K1752" s="353"/>
      <c r="L1752" s="353"/>
      <c r="M1752" s="353"/>
      <c r="N1752" s="353"/>
      <c r="O1752" s="353"/>
      <c r="P1752" s="353"/>
      <c r="Q1752" s="353"/>
      <c r="R1752" s="353"/>
      <c r="S1752" s="353"/>
      <c r="T1752" s="353"/>
      <c r="U1752" s="353"/>
      <c r="V1752" s="353"/>
      <c r="W1752" s="353"/>
      <c r="X1752" s="353"/>
      <c r="Y1752" s="353"/>
      <c r="Z1752" s="353"/>
    </row>
    <row r="1753" spans="1:26" x14ac:dyDescent="0.35">
      <c r="A1753" s="373"/>
      <c r="B1753" s="354"/>
      <c r="C1753" s="353"/>
      <c r="D1753" s="353"/>
      <c r="E1753" s="355"/>
      <c r="F1753" s="385"/>
      <c r="G1753" s="353"/>
      <c r="H1753" s="353"/>
      <c r="I1753" s="353"/>
      <c r="J1753" s="353"/>
      <c r="K1753" s="353"/>
      <c r="L1753" s="353"/>
      <c r="M1753" s="353"/>
      <c r="N1753" s="353"/>
      <c r="O1753" s="353"/>
      <c r="P1753" s="353"/>
      <c r="Q1753" s="353"/>
      <c r="R1753" s="353"/>
      <c r="S1753" s="353"/>
      <c r="T1753" s="353"/>
      <c r="U1753" s="353"/>
      <c r="V1753" s="353"/>
      <c r="W1753" s="353"/>
      <c r="X1753" s="353"/>
      <c r="Y1753" s="353"/>
      <c r="Z1753" s="353"/>
    </row>
    <row r="1754" spans="1:26" x14ac:dyDescent="0.35">
      <c r="A1754" s="373"/>
      <c r="B1754" s="354"/>
      <c r="C1754" s="353"/>
      <c r="D1754" s="353"/>
      <c r="E1754" s="355"/>
      <c r="F1754" s="385"/>
      <c r="G1754" s="353"/>
      <c r="H1754" s="353"/>
      <c r="I1754" s="353"/>
      <c r="J1754" s="353"/>
      <c r="K1754" s="353"/>
      <c r="L1754" s="353"/>
      <c r="M1754" s="353"/>
      <c r="N1754" s="353"/>
      <c r="O1754" s="353"/>
      <c r="P1754" s="353"/>
      <c r="Q1754" s="353"/>
      <c r="R1754" s="353"/>
      <c r="S1754" s="353"/>
      <c r="T1754" s="353"/>
      <c r="U1754" s="353"/>
      <c r="V1754" s="353"/>
      <c r="W1754" s="353"/>
      <c r="X1754" s="353"/>
      <c r="Y1754" s="353"/>
      <c r="Z1754" s="353"/>
    </row>
    <row r="1755" spans="1:26" x14ac:dyDescent="0.35">
      <c r="A1755" s="373"/>
      <c r="B1755" s="354"/>
      <c r="C1755" s="353"/>
      <c r="D1755" s="353"/>
      <c r="E1755" s="355"/>
      <c r="F1755" s="385"/>
      <c r="G1755" s="353"/>
      <c r="H1755" s="353"/>
      <c r="I1755" s="353"/>
      <c r="J1755" s="353"/>
      <c r="K1755" s="353"/>
      <c r="L1755" s="353"/>
      <c r="M1755" s="353"/>
      <c r="N1755" s="353"/>
      <c r="O1755" s="353"/>
      <c r="P1755" s="353"/>
      <c r="Q1755" s="353"/>
      <c r="R1755" s="353"/>
      <c r="S1755" s="353"/>
      <c r="T1755" s="353"/>
      <c r="U1755" s="353"/>
      <c r="V1755" s="353"/>
      <c r="W1755" s="353"/>
      <c r="X1755" s="353"/>
      <c r="Y1755" s="353"/>
      <c r="Z1755" s="353"/>
    </row>
    <row r="1756" spans="1:26" x14ac:dyDescent="0.35">
      <c r="A1756" s="373"/>
      <c r="B1756" s="354"/>
      <c r="C1756" s="353"/>
      <c r="D1756" s="353"/>
      <c r="E1756" s="355"/>
      <c r="F1756" s="385"/>
      <c r="G1756" s="353"/>
      <c r="H1756" s="353"/>
      <c r="I1756" s="353"/>
      <c r="J1756" s="353"/>
      <c r="K1756" s="353"/>
      <c r="L1756" s="353"/>
      <c r="M1756" s="353"/>
      <c r="N1756" s="353"/>
      <c r="O1756" s="353"/>
      <c r="P1756" s="353"/>
      <c r="Q1756" s="353"/>
      <c r="R1756" s="353"/>
      <c r="S1756" s="353"/>
      <c r="T1756" s="353"/>
      <c r="U1756" s="353"/>
      <c r="V1756" s="353"/>
      <c r="W1756" s="353"/>
      <c r="X1756" s="353"/>
      <c r="Y1756" s="353"/>
      <c r="Z1756" s="353"/>
    </row>
    <row r="1757" spans="1:26" x14ac:dyDescent="0.35">
      <c r="A1757" s="373"/>
      <c r="B1757" s="354"/>
      <c r="C1757" s="353"/>
      <c r="D1757" s="353"/>
      <c r="E1757" s="355"/>
      <c r="F1757" s="385"/>
      <c r="G1757" s="353"/>
      <c r="H1757" s="353"/>
      <c r="I1757" s="353"/>
      <c r="J1757" s="353"/>
      <c r="K1757" s="353"/>
      <c r="L1757" s="353"/>
      <c r="M1757" s="353"/>
      <c r="N1757" s="353"/>
      <c r="O1757" s="353"/>
      <c r="P1757" s="353"/>
      <c r="Q1757" s="353"/>
      <c r="R1757" s="353"/>
      <c r="S1757" s="353"/>
      <c r="T1757" s="353"/>
      <c r="U1757" s="353"/>
      <c r="V1757" s="353"/>
      <c r="W1757" s="353"/>
      <c r="X1757" s="353"/>
      <c r="Y1757" s="353"/>
      <c r="Z1757" s="353"/>
    </row>
    <row r="1758" spans="1:26" x14ac:dyDescent="0.35">
      <c r="A1758" s="373"/>
      <c r="B1758" s="354"/>
      <c r="C1758" s="353"/>
      <c r="D1758" s="353"/>
      <c r="E1758" s="355"/>
      <c r="F1758" s="385"/>
      <c r="G1758" s="353"/>
      <c r="H1758" s="353"/>
      <c r="I1758" s="353"/>
      <c r="J1758" s="353"/>
      <c r="K1758" s="353"/>
      <c r="L1758" s="353"/>
      <c r="M1758" s="353"/>
      <c r="N1758" s="353"/>
      <c r="O1758" s="353"/>
      <c r="P1758" s="353"/>
      <c r="Q1758" s="353"/>
      <c r="R1758" s="353"/>
      <c r="S1758" s="353"/>
      <c r="T1758" s="353"/>
      <c r="U1758" s="353"/>
      <c r="V1758" s="353"/>
      <c r="W1758" s="353"/>
      <c r="X1758" s="353"/>
      <c r="Y1758" s="353"/>
      <c r="Z1758" s="353"/>
    </row>
    <row r="1759" spans="1:26" x14ac:dyDescent="0.35">
      <c r="A1759" s="373"/>
      <c r="B1759" s="354"/>
      <c r="C1759" s="353"/>
      <c r="D1759" s="353"/>
      <c r="E1759" s="355"/>
      <c r="F1759" s="385"/>
      <c r="G1759" s="353"/>
      <c r="H1759" s="353"/>
      <c r="I1759" s="353"/>
      <c r="J1759" s="353"/>
      <c r="K1759" s="353"/>
      <c r="L1759" s="353"/>
      <c r="M1759" s="353"/>
      <c r="N1759" s="353"/>
      <c r="O1759" s="353"/>
      <c r="P1759" s="353"/>
      <c r="Q1759" s="353"/>
      <c r="R1759" s="353"/>
      <c r="S1759" s="353"/>
      <c r="T1759" s="353"/>
      <c r="U1759" s="353"/>
      <c r="V1759" s="353"/>
      <c r="W1759" s="353"/>
      <c r="X1759" s="353"/>
      <c r="Y1759" s="353"/>
      <c r="Z1759" s="353"/>
    </row>
  </sheetData>
  <autoFilter ref="A2:Z63" xr:uid="{4D25FA69-6662-4EBC-9FC5-B73F40A6ECB9}"/>
  <mergeCells count="4">
    <mergeCell ref="H1:M1"/>
    <mergeCell ref="X1:Z1"/>
    <mergeCell ref="N1:W1"/>
    <mergeCell ref="A1:G1"/>
  </mergeCells>
  <hyperlinks>
    <hyperlink ref="F3" r:id="rId1" xr:uid="{729811E9-435E-4641-B1F5-E3BFC148AAE8}"/>
    <hyperlink ref="F8" r:id="rId2" xr:uid="{A4682457-21F4-48D4-818C-B00ED5B89C66}"/>
    <hyperlink ref="F11" r:id="rId3" xr:uid="{6956E9B0-204E-4CB5-90E2-C19C0720F491}"/>
    <hyperlink ref="F18" r:id="rId4" xr:uid="{FB075564-3A5C-45FA-9CCF-8D6D2B2519DF}"/>
    <hyperlink ref="F17" r:id="rId5" xr:uid="{9969782B-84F3-422E-A37C-7924CEF1EF39}"/>
    <hyperlink ref="F21" r:id="rId6" xr:uid="{CF14B784-D4B2-4F60-95A7-2C0FBE01A86F}"/>
    <hyperlink ref="F20" r:id="rId7" xr:uid="{CF793C8B-DCCE-4B4C-B9AF-988F4481F86C}"/>
    <hyperlink ref="F19" r:id="rId8" xr:uid="{D69D2389-4A61-495F-8044-F54662310C4E}"/>
    <hyperlink ref="F22" r:id="rId9" xr:uid="{54A674C1-01CE-446F-9BDB-FA278ABAA849}"/>
    <hyperlink ref="F23" r:id="rId10" xr:uid="{57DA9487-4391-4EA2-ACE6-95F87F6116AC}"/>
    <hyperlink ref="F24" r:id="rId11" xr:uid="{820F3C6D-4BF3-424F-946A-5C527728ED3A}"/>
    <hyperlink ref="F52" r:id="rId12" xr:uid="{4025BEC7-2D69-48E5-A91E-B93554BA75C5}"/>
    <hyperlink ref="F28" r:id="rId13" xr:uid="{DEB5ED84-82AA-4429-8C11-80661CA4785B}"/>
    <hyperlink ref="F32" r:id="rId14" xr:uid="{BA9666BB-B712-4968-AA40-1C8FECB65025}"/>
    <hyperlink ref="F29" r:id="rId15" xr:uid="{C0868D54-92B0-4B02-8E55-84B93059B72E}"/>
    <hyperlink ref="F39" r:id="rId16" xr:uid="{1A72BBF7-49E4-4C2B-8B42-C1DF8B8DFD75}"/>
    <hyperlink ref="F40" r:id="rId17" xr:uid="{C5DFD265-66BC-43FA-BF19-2F8CB7E51B36}"/>
    <hyperlink ref="F42" r:id="rId18" xr:uid="{6914A299-FDDD-4A7A-8C44-95E1B8C4DA20}"/>
    <hyperlink ref="F41" r:id="rId19" xr:uid="{542785D8-31E0-4A35-A3BD-0EB1063EA9A4}"/>
    <hyperlink ref="F43" r:id="rId20" xr:uid="{39D90F53-0DF6-40C8-958B-258BAD61A09C}"/>
    <hyperlink ref="F45" r:id="rId21" xr:uid="{6B52F131-741D-4FFA-AB9E-B14689A4641E}"/>
    <hyperlink ref="F44" r:id="rId22" xr:uid="{4BF0134B-3B19-4135-A0ED-AD180AA7644D}"/>
    <hyperlink ref="F46" r:id="rId23" xr:uid="{AF4EECF3-2BD8-43BF-BB59-0C2BE9EDB3F3}"/>
    <hyperlink ref="F47" r:id="rId24" xr:uid="{07676712-952A-41BB-B00E-EF534E7939F7}"/>
    <hyperlink ref="F55" r:id="rId25" xr:uid="{B92C7947-6FC7-4A49-B6FF-5DBD1B0D9BB4}"/>
    <hyperlink ref="F56" r:id="rId26" xr:uid="{8DBA1E89-7E62-4417-9419-95FFAE1EAFCF}"/>
    <hyperlink ref="F57" r:id="rId27" xr:uid="{ABACA94B-1C31-4C68-AE05-9DEDA474C516}"/>
    <hyperlink ref="F62" r:id="rId28" xr:uid="{53FDE18C-2CEC-4708-B3A1-194AE344697E}"/>
    <hyperlink ref="F61" r:id="rId29" xr:uid="{BEFDD1B1-1E3F-4C21-923B-F43E06A613B4}"/>
    <hyperlink ref="F60" r:id="rId30" xr:uid="{822E97D5-3E37-4246-8C03-8D274AF69E1B}"/>
    <hyperlink ref="F63" r:id="rId31" xr:uid="{53A7040E-EA0D-4121-9BE9-81CDCA7F6675}"/>
    <hyperlink ref="F34" r:id="rId32" xr:uid="{EDCB0FDF-1D19-42A5-BA66-BB71CD4DF81D}"/>
    <hyperlink ref="F16" r:id="rId33" xr:uid="{BEAE4172-EF8F-4515-99F1-4B4EF365DBFE}"/>
    <hyperlink ref="F50" r:id="rId34" xr:uid="{3AD1A193-793E-41F8-A110-A77E613D5F13}"/>
    <hyperlink ref="F6" r:id="rId35" xr:uid="{4B317871-4115-4D31-95DE-6FFC0D582EC5}"/>
    <hyperlink ref="F10" r:id="rId36" xr:uid="{B7F59A4F-E64B-4234-98C5-AC9A0F976721}"/>
    <hyperlink ref="F4" r:id="rId37" xr:uid="{CA95C9BC-08A3-42C9-9B0E-6E9EC37B1025}"/>
    <hyperlink ref="F59" r:id="rId38" xr:uid="{6FEABE2A-0C47-4A09-A5F4-56C64F3D9078}"/>
    <hyperlink ref="F31" r:id="rId39" xr:uid="{FF0F189E-46B5-4D65-9073-E8A35D369171}"/>
    <hyperlink ref="F9" r:id="rId40" xr:uid="{42F881E6-DD0D-4A60-9BF3-2B9E40DC22AA}"/>
    <hyperlink ref="F33" r:id="rId41" xr:uid="{85CC7019-B13F-4B42-8528-B275F525EDA7}"/>
    <hyperlink ref="F54" r:id="rId42" xr:uid="{A7F0FD13-689F-4DBC-A2FA-33E01B99F3AE}"/>
    <hyperlink ref="F35" r:id="rId43" xr:uid="{BF3DA847-2F1E-41DA-9D19-D5503202A950}"/>
    <hyperlink ref="F26" r:id="rId44" xr:uid="{243C61FF-CFC4-46FE-958F-CFE1C2BB652C}"/>
    <hyperlink ref="F38" r:id="rId45" xr:uid="{66D0F502-59D2-E041-871B-5A693DAB184E}"/>
    <hyperlink ref="F49" r:id="rId46" xr:uid="{6AFCFAD8-50E8-425D-BAF8-A5183AEC1447}"/>
    <hyperlink ref="F51" r:id="rId47" xr:uid="{1C56CB9C-1A5B-4EE3-BE0C-1704508C805B}"/>
    <hyperlink ref="F7" r:id="rId48" xr:uid="{1E1B051C-A58D-4D2B-94A0-B6ACF3D34590}"/>
    <hyperlink ref="F27" r:id="rId49" xr:uid="{5AA441BE-E3B7-443A-9E8C-F996B867E9C2}"/>
    <hyperlink ref="F37" r:id="rId50" xr:uid="{B6EE20C4-999A-451E-9C2B-A4F289CBF077}"/>
    <hyperlink ref="F12" r:id="rId51" xr:uid="{14EC0022-2E34-4FAA-84DB-A810AF54C900}"/>
    <hyperlink ref="F5" r:id="rId52" xr:uid="{8BDF7FCF-D3A0-405D-8B62-51E646F20D84}"/>
    <hyperlink ref="F25" r:id="rId53" xr:uid="{499E5228-573B-4F51-B138-C03B7F19E6BD}"/>
    <hyperlink ref="F48" r:id="rId54" xr:uid="{3AA641EB-59D2-448B-9D8B-250473E26A16}"/>
    <hyperlink ref="F13" r:id="rId55" xr:uid="{F196A161-0244-424E-91FE-E62DBF392F9A}"/>
    <hyperlink ref="F53" r:id="rId56" xr:uid="{27A00F1E-6F03-485C-9F59-B261EDD1A7DB}"/>
    <hyperlink ref="F15" r:id="rId57" location="208585905" xr:uid="{21FE45BC-1D32-4A8B-8B0A-DC6313E8F413}"/>
    <hyperlink ref="F14" r:id="rId58" xr:uid="{76D874EF-BAA5-4EF3-BA5B-B55EFA545D58}"/>
    <hyperlink ref="F36" r:id="rId59" xr:uid="{D1140972-0FFE-42E6-BF20-06E85320C617}"/>
    <hyperlink ref="F30" r:id="rId60" xr:uid="{206290E1-82BA-44F5-A9E5-9D34508EC0B2}"/>
    <hyperlink ref="F58" r:id="rId61" xr:uid="{9B35BE5F-D15A-4E0D-82F3-2FA758AAE6FD}"/>
  </hyperlinks>
  <pageMargins left="0.7" right="0.7" top="0.75" bottom="0.75" header="0.3" footer="0.3"/>
  <pageSetup orientation="portrait" r:id="rId6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D025-6285-493C-A92C-ED4EBC336C61}">
  <dimension ref="A1:L74"/>
  <sheetViews>
    <sheetView topLeftCell="I1" zoomScale="97" zoomScaleNormal="85" workbookViewId="0">
      <selection activeCell="J5" sqref="J5"/>
    </sheetView>
  </sheetViews>
  <sheetFormatPr defaultColWidth="8.86328125" defaultRowHeight="13.5" x14ac:dyDescent="0.35"/>
  <cols>
    <col min="1" max="1" width="31.73046875" style="294" hidden="1" customWidth="1"/>
    <col min="2" max="2" width="0" style="294" hidden="1" customWidth="1"/>
    <col min="3" max="3" width="32.265625" style="294" hidden="1" customWidth="1"/>
    <col min="4" max="4" width="20.73046875" style="294" hidden="1" customWidth="1"/>
    <col min="5" max="8" width="0" style="294" hidden="1" customWidth="1"/>
    <col min="9" max="9" width="84.3984375" style="294" customWidth="1"/>
    <col min="10" max="10" width="25" style="294" customWidth="1"/>
    <col min="11" max="11" width="24.86328125" style="294" customWidth="1"/>
    <col min="12" max="12" width="20.73046875" style="294" customWidth="1"/>
    <col min="13" max="16384" width="8.86328125" style="294"/>
  </cols>
  <sheetData>
    <row r="1" spans="1:12" x14ac:dyDescent="0.35">
      <c r="A1" s="295" t="s">
        <v>1349</v>
      </c>
      <c r="C1" s="296" t="s">
        <v>1355</v>
      </c>
      <c r="D1" s="296" t="s">
        <v>1347</v>
      </c>
      <c r="I1" s="297" t="s">
        <v>1356</v>
      </c>
      <c r="K1" s="297" t="s">
        <v>1357</v>
      </c>
      <c r="L1" s="297" t="s">
        <v>1358</v>
      </c>
    </row>
    <row r="2" spans="1:12" x14ac:dyDescent="0.35">
      <c r="A2" s="298" t="s">
        <v>363</v>
      </c>
      <c r="C2" s="294" t="s">
        <v>183</v>
      </c>
      <c r="D2" s="294">
        <f>COUNTIF('Included Innovations'!D3:D58, "*Unknown*")</f>
        <v>4</v>
      </c>
      <c r="I2" s="299" t="s">
        <v>1359</v>
      </c>
      <c r="K2" s="294" t="s">
        <v>363</v>
      </c>
      <c r="L2" s="300">
        <v>18</v>
      </c>
    </row>
    <row r="3" spans="1:12" x14ac:dyDescent="0.35">
      <c r="A3" s="298" t="s">
        <v>363</v>
      </c>
      <c r="C3" s="294" t="s">
        <v>363</v>
      </c>
      <c r="D3" s="294">
        <f>COUNTIF(A:A, "*BMGF*")</f>
        <v>12</v>
      </c>
      <c r="I3" s="299" t="s">
        <v>363</v>
      </c>
      <c r="K3" s="294" t="s">
        <v>257</v>
      </c>
      <c r="L3" s="294">
        <v>8</v>
      </c>
    </row>
    <row r="4" spans="1:12" ht="27" x14ac:dyDescent="0.35">
      <c r="A4" s="298" t="s">
        <v>363</v>
      </c>
      <c r="C4" s="294" t="s">
        <v>257</v>
      </c>
      <c r="D4" s="294">
        <f>COUNTIF(A:A, "*WFP*")</f>
        <v>8</v>
      </c>
      <c r="I4" s="301" t="s">
        <v>1360</v>
      </c>
      <c r="K4" s="294" t="s">
        <v>1350</v>
      </c>
      <c r="L4" s="302">
        <v>6</v>
      </c>
    </row>
    <row r="5" spans="1:12" x14ac:dyDescent="0.35">
      <c r="A5" s="298" t="s">
        <v>363</v>
      </c>
      <c r="C5" s="294" t="s">
        <v>226</v>
      </c>
      <c r="D5" s="294">
        <f>COUNTIF(A:A, "*USAID*")</f>
        <v>7</v>
      </c>
      <c r="I5" s="299" t="s">
        <v>363</v>
      </c>
      <c r="K5" s="294" t="s">
        <v>183</v>
      </c>
      <c r="L5" s="294">
        <v>6</v>
      </c>
    </row>
    <row r="6" spans="1:12" x14ac:dyDescent="0.35">
      <c r="A6" s="298" t="s">
        <v>363</v>
      </c>
      <c r="C6" s="294" t="s">
        <v>402</v>
      </c>
      <c r="D6" s="294">
        <f>COUNTIF(A:A, "*UNICEF*")</f>
        <v>5</v>
      </c>
      <c r="I6" s="299" t="s">
        <v>363</v>
      </c>
      <c r="K6" s="294" t="s">
        <v>226</v>
      </c>
      <c r="L6" s="294">
        <v>5</v>
      </c>
    </row>
    <row r="7" spans="1:12" x14ac:dyDescent="0.35">
      <c r="A7" s="298" t="s">
        <v>363</v>
      </c>
      <c r="C7" s="294" t="s">
        <v>251</v>
      </c>
      <c r="D7" s="294">
        <f>COUNTIF(A:A, "*CGIAR*")</f>
        <v>4</v>
      </c>
      <c r="I7" s="299" t="s">
        <v>363</v>
      </c>
      <c r="K7" s="294" t="s">
        <v>402</v>
      </c>
      <c r="L7" s="294">
        <v>5</v>
      </c>
    </row>
    <row r="8" spans="1:12" x14ac:dyDescent="0.35">
      <c r="A8" s="303" t="s">
        <v>363</v>
      </c>
      <c r="C8" s="294" t="s">
        <v>502</v>
      </c>
      <c r="D8" s="294">
        <f>COUNTIF(A:A, "*FAO*")</f>
        <v>4</v>
      </c>
      <c r="I8" s="301" t="s">
        <v>363</v>
      </c>
      <c r="K8" s="294" t="s">
        <v>1285</v>
      </c>
      <c r="L8" s="294">
        <v>5</v>
      </c>
    </row>
    <row r="9" spans="1:12" x14ac:dyDescent="0.35">
      <c r="A9" s="298" t="s">
        <v>1361</v>
      </c>
      <c r="C9" s="294" t="s">
        <v>171</v>
      </c>
      <c r="D9" s="294">
        <f>COUNTIF(A:A, "*Grand Challenges Canada*")</f>
        <v>3</v>
      </c>
      <c r="I9" s="294" t="s">
        <v>363</v>
      </c>
      <c r="K9" s="294" t="s">
        <v>1351</v>
      </c>
      <c r="L9" s="294">
        <v>4</v>
      </c>
    </row>
    <row r="10" spans="1:12" x14ac:dyDescent="0.35">
      <c r="A10" s="303" t="s">
        <v>1362</v>
      </c>
      <c r="C10" s="304" t="s">
        <v>1363</v>
      </c>
      <c r="D10" s="294">
        <v>3</v>
      </c>
      <c r="E10" s="294" t="s">
        <v>1364</v>
      </c>
      <c r="I10" s="294" t="s">
        <v>363</v>
      </c>
      <c r="K10" s="294" t="s">
        <v>171</v>
      </c>
      <c r="L10" s="294">
        <v>3</v>
      </c>
    </row>
    <row r="11" spans="1:12" ht="13.9" customHeight="1" x14ac:dyDescent="0.35">
      <c r="A11" s="305" t="s">
        <v>1359</v>
      </c>
      <c r="C11" s="294" t="s">
        <v>1365</v>
      </c>
      <c r="D11" s="294">
        <v>3</v>
      </c>
      <c r="E11" s="294" t="s">
        <v>1366</v>
      </c>
      <c r="I11" s="299" t="s">
        <v>363</v>
      </c>
      <c r="K11" s="294" t="s">
        <v>502</v>
      </c>
      <c r="L11" s="294">
        <v>3</v>
      </c>
    </row>
    <row r="12" spans="1:12" x14ac:dyDescent="0.35">
      <c r="A12" s="298" t="s">
        <v>1367</v>
      </c>
      <c r="C12" s="294" t="s">
        <v>1011</v>
      </c>
      <c r="D12" s="294">
        <f>COUNTIF(A:A, "*CIFF*")</f>
        <v>2</v>
      </c>
      <c r="I12" s="294" t="s">
        <v>363</v>
      </c>
      <c r="K12" s="294" t="s">
        <v>1352</v>
      </c>
      <c r="L12" s="294">
        <v>3</v>
      </c>
    </row>
    <row r="13" spans="1:12" x14ac:dyDescent="0.35">
      <c r="A13" s="298" t="s">
        <v>633</v>
      </c>
      <c r="C13" s="294" t="s">
        <v>1368</v>
      </c>
      <c r="D13" s="294">
        <v>1</v>
      </c>
      <c r="I13" s="294" t="s">
        <v>1369</v>
      </c>
      <c r="K13" s="294" t="s">
        <v>235</v>
      </c>
      <c r="L13" s="302">
        <v>2</v>
      </c>
    </row>
    <row r="14" spans="1:12" x14ac:dyDescent="0.35">
      <c r="A14" s="303" t="s">
        <v>251</v>
      </c>
      <c r="C14" s="306" t="s">
        <v>1370</v>
      </c>
      <c r="D14" s="294">
        <v>1</v>
      </c>
      <c r="I14" s="294" t="s">
        <v>1369</v>
      </c>
      <c r="K14" s="294" t="s">
        <v>1011</v>
      </c>
      <c r="L14" s="294">
        <v>2</v>
      </c>
    </row>
    <row r="15" spans="1:12" x14ac:dyDescent="0.35">
      <c r="A15" s="298" t="s">
        <v>251</v>
      </c>
      <c r="C15" s="294" t="s">
        <v>1371</v>
      </c>
      <c r="D15" s="294">
        <v>1</v>
      </c>
      <c r="I15" s="299" t="s">
        <v>1372</v>
      </c>
      <c r="K15" s="294" t="s">
        <v>1353</v>
      </c>
      <c r="L15" s="294">
        <v>2</v>
      </c>
    </row>
    <row r="16" spans="1:12" x14ac:dyDescent="0.35">
      <c r="A16" s="307" t="s">
        <v>251</v>
      </c>
      <c r="C16" s="294" t="s">
        <v>1373</v>
      </c>
      <c r="D16" s="294">
        <v>1</v>
      </c>
      <c r="I16" s="299" t="s">
        <v>633</v>
      </c>
      <c r="K16" s="294" t="s">
        <v>903</v>
      </c>
      <c r="L16" s="294">
        <v>2</v>
      </c>
    </row>
    <row r="17" spans="1:12" x14ac:dyDescent="0.35">
      <c r="A17" s="298" t="s">
        <v>988</v>
      </c>
      <c r="C17" s="294" t="s">
        <v>1374</v>
      </c>
      <c r="D17" s="294">
        <v>1</v>
      </c>
      <c r="I17" s="299" t="s">
        <v>1375</v>
      </c>
      <c r="K17" s="294" t="s">
        <v>1354</v>
      </c>
      <c r="L17" s="294">
        <v>2</v>
      </c>
    </row>
    <row r="18" spans="1:12" x14ac:dyDescent="0.35">
      <c r="A18" s="303" t="s">
        <v>502</v>
      </c>
      <c r="C18" s="294" t="s">
        <v>1210</v>
      </c>
      <c r="D18" s="294">
        <v>1</v>
      </c>
      <c r="I18" s="299" t="s">
        <v>1375</v>
      </c>
    </row>
    <row r="19" spans="1:12" x14ac:dyDescent="0.35">
      <c r="A19" s="298" t="s">
        <v>502</v>
      </c>
      <c r="C19" s="294" t="s">
        <v>1376</v>
      </c>
      <c r="D19" s="294">
        <v>1</v>
      </c>
      <c r="I19" s="299" t="s">
        <v>1377</v>
      </c>
    </row>
    <row r="20" spans="1:12" x14ac:dyDescent="0.35">
      <c r="A20" s="298" t="s">
        <v>171</v>
      </c>
      <c r="C20" s="294" t="s">
        <v>1378</v>
      </c>
      <c r="D20" s="294">
        <v>1</v>
      </c>
      <c r="I20" s="294" t="s">
        <v>1351</v>
      </c>
    </row>
    <row r="21" spans="1:12" ht="12.4" customHeight="1" x14ac:dyDescent="0.35">
      <c r="A21" s="305" t="s">
        <v>1379</v>
      </c>
      <c r="C21" s="294" t="s">
        <v>1380</v>
      </c>
      <c r="D21" s="294">
        <v>1</v>
      </c>
      <c r="I21" s="294" t="s">
        <v>502</v>
      </c>
    </row>
    <row r="22" spans="1:12" ht="12.4" customHeight="1" x14ac:dyDescent="0.35">
      <c r="A22" s="308" t="s">
        <v>869</v>
      </c>
      <c r="C22" s="294" t="s">
        <v>1381</v>
      </c>
      <c r="D22" s="294">
        <v>1</v>
      </c>
      <c r="I22" s="299" t="s">
        <v>502</v>
      </c>
    </row>
    <row r="23" spans="1:12" ht="15" customHeight="1" x14ac:dyDescent="0.35">
      <c r="A23" s="305" t="s">
        <v>802</v>
      </c>
      <c r="C23" s="309" t="s">
        <v>1382</v>
      </c>
      <c r="D23" s="294">
        <v>1</v>
      </c>
      <c r="I23" s="299" t="s">
        <v>171</v>
      </c>
    </row>
    <row r="24" spans="1:12" ht="11.25" customHeight="1" x14ac:dyDescent="0.35">
      <c r="A24" s="305" t="s">
        <v>902</v>
      </c>
      <c r="C24" s="294" t="s">
        <v>903</v>
      </c>
      <c r="D24" s="294">
        <f>COUNTIF(A:A, "*Rockefeller Foundation*")</f>
        <v>1</v>
      </c>
      <c r="I24" s="299" t="s">
        <v>171</v>
      </c>
    </row>
    <row r="25" spans="1:12" ht="19.5" customHeight="1" x14ac:dyDescent="0.35">
      <c r="A25" s="305" t="s">
        <v>863</v>
      </c>
      <c r="C25" s="309" t="s">
        <v>1383</v>
      </c>
      <c r="D25" s="294">
        <v>1</v>
      </c>
      <c r="I25" s="294" t="s">
        <v>1384</v>
      </c>
    </row>
    <row r="26" spans="1:12" x14ac:dyDescent="0.35">
      <c r="A26" s="307" t="s">
        <v>1340</v>
      </c>
      <c r="C26" s="306" t="s">
        <v>1385</v>
      </c>
      <c r="D26" s="294">
        <v>1</v>
      </c>
      <c r="I26" s="299" t="s">
        <v>1386</v>
      </c>
    </row>
    <row r="27" spans="1:12" x14ac:dyDescent="0.35">
      <c r="A27" s="298" t="s">
        <v>402</v>
      </c>
      <c r="C27" s="306" t="s">
        <v>1387</v>
      </c>
      <c r="D27" s="294">
        <v>1</v>
      </c>
      <c r="I27" s="294" t="s">
        <v>1388</v>
      </c>
    </row>
    <row r="28" spans="1:12" x14ac:dyDescent="0.35">
      <c r="A28" s="298" t="s">
        <v>402</v>
      </c>
      <c r="C28" s="294" t="s">
        <v>1389</v>
      </c>
      <c r="D28" s="294">
        <v>1</v>
      </c>
      <c r="I28" s="294" t="s">
        <v>869</v>
      </c>
    </row>
    <row r="29" spans="1:12" x14ac:dyDescent="0.35">
      <c r="A29" s="298" t="s">
        <v>402</v>
      </c>
      <c r="C29" s="294" t="s">
        <v>1390</v>
      </c>
      <c r="D29" s="294">
        <v>1</v>
      </c>
      <c r="I29" s="294" t="s">
        <v>1391</v>
      </c>
    </row>
    <row r="30" spans="1:12" x14ac:dyDescent="0.35">
      <c r="A30" s="298" t="s">
        <v>402</v>
      </c>
      <c r="C30" s="294" t="s">
        <v>1392</v>
      </c>
      <c r="D30" s="294">
        <v>1</v>
      </c>
      <c r="I30" s="294" t="s">
        <v>1317</v>
      </c>
    </row>
    <row r="31" spans="1:12" x14ac:dyDescent="0.35">
      <c r="A31" s="307" t="s">
        <v>402</v>
      </c>
      <c r="C31" s="294" t="s">
        <v>1393</v>
      </c>
      <c r="D31" s="294">
        <v>1</v>
      </c>
      <c r="I31" s="294" t="s">
        <v>377</v>
      </c>
    </row>
    <row r="32" spans="1:12" x14ac:dyDescent="0.35">
      <c r="A32" s="298" t="s">
        <v>183</v>
      </c>
      <c r="C32" s="294" t="s">
        <v>1394</v>
      </c>
      <c r="D32" s="294">
        <v>1</v>
      </c>
      <c r="I32" s="294" t="s">
        <v>1306</v>
      </c>
    </row>
    <row r="33" spans="1:9" x14ac:dyDescent="0.35">
      <c r="A33" s="307" t="s">
        <v>183</v>
      </c>
      <c r="C33" s="294" t="s">
        <v>1395</v>
      </c>
      <c r="D33" s="294">
        <v>1</v>
      </c>
      <c r="I33" s="299" t="s">
        <v>802</v>
      </c>
    </row>
    <row r="34" spans="1:9" x14ac:dyDescent="0.35">
      <c r="A34" s="298" t="s">
        <v>183</v>
      </c>
      <c r="C34" s="294" t="s">
        <v>1396</v>
      </c>
      <c r="D34" s="294">
        <f>COUNTIF(A:A, "*SIDA*")</f>
        <v>1</v>
      </c>
      <c r="I34" s="294" t="s">
        <v>1266</v>
      </c>
    </row>
    <row r="35" spans="1:9" x14ac:dyDescent="0.35">
      <c r="A35" s="298" t="s">
        <v>183</v>
      </c>
      <c r="C35" s="294" t="s">
        <v>1397</v>
      </c>
      <c r="D35" s="294">
        <f>COUNTIF(A:A, "*GAC*")</f>
        <v>1</v>
      </c>
      <c r="I35" s="294" t="s">
        <v>1274</v>
      </c>
    </row>
    <row r="36" spans="1:9" x14ac:dyDescent="0.35">
      <c r="A36" s="298" t="s">
        <v>183</v>
      </c>
      <c r="C36" s="294" t="s">
        <v>881</v>
      </c>
      <c r="D36" s="294">
        <f>COUNTIF(A:A, "*World Bank*")</f>
        <v>1</v>
      </c>
      <c r="I36" s="294" t="s">
        <v>1398</v>
      </c>
    </row>
    <row r="37" spans="1:9" x14ac:dyDescent="0.35">
      <c r="A37" s="298" t="s">
        <v>183</v>
      </c>
      <c r="C37" s="294" t="s">
        <v>1399</v>
      </c>
      <c r="D37" s="294">
        <f>COUNTIF(A:A, "*Global Fund*")</f>
        <v>1</v>
      </c>
      <c r="I37" s="294" t="s">
        <v>554</v>
      </c>
    </row>
    <row r="38" spans="1:9" x14ac:dyDescent="0.35">
      <c r="A38" s="298" t="s">
        <v>183</v>
      </c>
      <c r="I38" s="299" t="s">
        <v>1302</v>
      </c>
    </row>
    <row r="39" spans="1:9" x14ac:dyDescent="0.35">
      <c r="A39" s="298" t="s">
        <v>183</v>
      </c>
      <c r="I39" s="299" t="s">
        <v>902</v>
      </c>
    </row>
    <row r="40" spans="1:9" x14ac:dyDescent="0.35">
      <c r="A40" s="298" t="s">
        <v>183</v>
      </c>
      <c r="I40" s="294" t="s">
        <v>1400</v>
      </c>
    </row>
    <row r="41" spans="1:9" x14ac:dyDescent="0.35">
      <c r="A41" s="298" t="s">
        <v>183</v>
      </c>
      <c r="I41" s="294" t="s">
        <v>1326</v>
      </c>
    </row>
    <row r="42" spans="1:9" x14ac:dyDescent="0.35">
      <c r="A42" s="298" t="s">
        <v>183</v>
      </c>
      <c r="I42" s="294" t="s">
        <v>1401</v>
      </c>
    </row>
    <row r="43" spans="1:9" x14ac:dyDescent="0.35">
      <c r="A43" s="298" t="s">
        <v>183</v>
      </c>
      <c r="I43" s="294" t="s">
        <v>1362</v>
      </c>
    </row>
    <row r="44" spans="1:9" x14ac:dyDescent="0.35">
      <c r="A44" s="307" t="s">
        <v>183</v>
      </c>
      <c r="I44" s="304" t="s">
        <v>1402</v>
      </c>
    </row>
    <row r="45" spans="1:9" x14ac:dyDescent="0.35">
      <c r="A45" s="298" t="s">
        <v>226</v>
      </c>
      <c r="I45" s="299" t="s">
        <v>1241</v>
      </c>
    </row>
    <row r="46" spans="1:9" x14ac:dyDescent="0.35">
      <c r="A46" s="298" t="s">
        <v>226</v>
      </c>
      <c r="I46" s="294" t="s">
        <v>1340</v>
      </c>
    </row>
    <row r="47" spans="1:9" x14ac:dyDescent="0.35">
      <c r="A47" s="310" t="s">
        <v>1086</v>
      </c>
      <c r="I47" s="299" t="s">
        <v>402</v>
      </c>
    </row>
    <row r="48" spans="1:9" ht="89.25" x14ac:dyDescent="0.35">
      <c r="A48" s="308" t="s">
        <v>1403</v>
      </c>
      <c r="I48" s="299" t="s">
        <v>402</v>
      </c>
    </row>
    <row r="49" spans="1:9" ht="25.5" x14ac:dyDescent="0.35">
      <c r="A49" s="305" t="s">
        <v>616</v>
      </c>
      <c r="I49" s="299" t="s">
        <v>402</v>
      </c>
    </row>
    <row r="50" spans="1:9" x14ac:dyDescent="0.35">
      <c r="A50" s="298" t="s">
        <v>1025</v>
      </c>
      <c r="I50" s="299" t="s">
        <v>402</v>
      </c>
    </row>
    <row r="51" spans="1:9" x14ac:dyDescent="0.35">
      <c r="A51" s="310" t="s">
        <v>1404</v>
      </c>
      <c r="I51" s="299" t="s">
        <v>402</v>
      </c>
    </row>
    <row r="52" spans="1:9" x14ac:dyDescent="0.35">
      <c r="A52" s="298" t="s">
        <v>257</v>
      </c>
      <c r="I52" s="294" t="s">
        <v>1405</v>
      </c>
    </row>
    <row r="53" spans="1:9" x14ac:dyDescent="0.35">
      <c r="A53" s="293" t="s">
        <v>257</v>
      </c>
      <c r="I53" s="294" t="s">
        <v>183</v>
      </c>
    </row>
    <row r="54" spans="1:9" x14ac:dyDescent="0.35">
      <c r="A54" s="291" t="s">
        <v>257</v>
      </c>
      <c r="I54" s="299" t="s">
        <v>183</v>
      </c>
    </row>
    <row r="55" spans="1:9" x14ac:dyDescent="0.35">
      <c r="A55" s="293" t="s">
        <v>257</v>
      </c>
      <c r="I55" s="299" t="s">
        <v>183</v>
      </c>
    </row>
    <row r="56" spans="1:9" x14ac:dyDescent="0.35">
      <c r="A56" s="293" t="s">
        <v>257</v>
      </c>
      <c r="I56" s="299" t="s">
        <v>183</v>
      </c>
    </row>
    <row r="57" spans="1:9" x14ac:dyDescent="0.35">
      <c r="A57" s="293" t="s">
        <v>257</v>
      </c>
      <c r="I57" s="294" t="s">
        <v>183</v>
      </c>
    </row>
    <row r="58" spans="1:9" x14ac:dyDescent="0.35">
      <c r="A58" s="310" t="s">
        <v>1406</v>
      </c>
      <c r="I58" s="299" t="s">
        <v>183</v>
      </c>
    </row>
    <row r="59" spans="1:9" x14ac:dyDescent="0.35">
      <c r="I59" s="299" t="s">
        <v>226</v>
      </c>
    </row>
    <row r="60" spans="1:9" x14ac:dyDescent="0.35">
      <c r="I60" s="294" t="s">
        <v>1261</v>
      </c>
    </row>
    <row r="61" spans="1:9" x14ac:dyDescent="0.35">
      <c r="I61" s="294" t="s">
        <v>1407</v>
      </c>
    </row>
    <row r="62" spans="1:9" x14ac:dyDescent="0.35">
      <c r="I62" s="299" t="s">
        <v>1025</v>
      </c>
    </row>
    <row r="63" spans="1:9" x14ac:dyDescent="0.35">
      <c r="I63" s="311" t="s">
        <v>1408</v>
      </c>
    </row>
    <row r="64" spans="1:9" x14ac:dyDescent="0.35">
      <c r="I64" s="299" t="s">
        <v>1219</v>
      </c>
    </row>
    <row r="65" spans="9:9" x14ac:dyDescent="0.35">
      <c r="I65" s="299" t="s">
        <v>257</v>
      </c>
    </row>
    <row r="66" spans="9:9" x14ac:dyDescent="0.35">
      <c r="I66" s="299" t="s">
        <v>257</v>
      </c>
    </row>
    <row r="67" spans="9:9" x14ac:dyDescent="0.35">
      <c r="I67" s="294" t="s">
        <v>257</v>
      </c>
    </row>
    <row r="68" spans="9:9" x14ac:dyDescent="0.35">
      <c r="I68" s="299" t="s">
        <v>257</v>
      </c>
    </row>
    <row r="69" spans="9:9" x14ac:dyDescent="0.35">
      <c r="I69" s="299" t="s">
        <v>257</v>
      </c>
    </row>
    <row r="70" spans="9:9" x14ac:dyDescent="0.35">
      <c r="I70" s="299" t="s">
        <v>257</v>
      </c>
    </row>
    <row r="71" spans="9:9" x14ac:dyDescent="0.35">
      <c r="I71" s="311" t="s">
        <v>1409</v>
      </c>
    </row>
    <row r="72" spans="9:9" x14ac:dyDescent="0.35">
      <c r="I72" s="311" t="s">
        <v>1409</v>
      </c>
    </row>
    <row r="74" spans="9:9" ht="13.9" x14ac:dyDescent="0.35">
      <c r="I74" s="312"/>
    </row>
  </sheetData>
  <autoFilter ref="K1:L17" xr:uid="{9FAEEA2A-2543-4045-8A9F-826655010958}">
    <sortState xmlns:xlrd2="http://schemas.microsoft.com/office/spreadsheetml/2017/richdata2" ref="K2:L17">
      <sortCondition descending="1" ref="L1:L17"/>
    </sortState>
  </autoFilter>
  <sortState xmlns:xlrd2="http://schemas.microsoft.com/office/spreadsheetml/2017/richdata2" ref="I2:I1048576">
    <sortCondition ref="I2:I1048576"/>
  </sortState>
  <conditionalFormatting sqref="A1:A1048576">
    <cfRule type="duplicateValues" dxfId="15" priority="1"/>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0440-5F74-43B5-8AFB-4A56596576F2}">
  <dimension ref="A1:I146"/>
  <sheetViews>
    <sheetView topLeftCell="A75" workbookViewId="0">
      <selection activeCell="E100" sqref="E100"/>
    </sheetView>
  </sheetViews>
  <sheetFormatPr defaultColWidth="8.86328125" defaultRowHeight="13.5" x14ac:dyDescent="0.35"/>
  <cols>
    <col min="1" max="1" width="103.86328125" style="294" customWidth="1"/>
    <col min="2" max="2" width="17.86328125" style="294" customWidth="1"/>
    <col min="3" max="6" width="8.86328125" style="294"/>
    <col min="7" max="7" width="9" style="294" hidden="1" customWidth="1"/>
    <col min="8" max="16384" width="8.86328125" style="294"/>
  </cols>
  <sheetData>
    <row r="1" spans="1:9" ht="27" hidden="1" x14ac:dyDescent="0.35">
      <c r="A1" s="313" t="s">
        <v>1410</v>
      </c>
      <c r="B1" s="313" t="s">
        <v>1411</v>
      </c>
      <c r="I1" s="294" t="s">
        <v>1412</v>
      </c>
    </row>
    <row r="2" spans="1:9" hidden="1" x14ac:dyDescent="0.35">
      <c r="A2" s="294" t="s">
        <v>296</v>
      </c>
      <c r="B2" s="294">
        <v>7</v>
      </c>
      <c r="I2" s="294" t="s">
        <v>1413</v>
      </c>
    </row>
    <row r="3" spans="1:9" hidden="1" x14ac:dyDescent="0.35">
      <c r="A3" s="294" t="s">
        <v>245</v>
      </c>
      <c r="B3" s="294">
        <v>7</v>
      </c>
      <c r="I3" s="294" t="s">
        <v>1414</v>
      </c>
    </row>
    <row r="4" spans="1:9" hidden="1" x14ac:dyDescent="0.35">
      <c r="A4" s="294" t="s">
        <v>176</v>
      </c>
      <c r="B4" s="294">
        <v>5</v>
      </c>
      <c r="I4" s="294" t="s">
        <v>177</v>
      </c>
    </row>
    <row r="5" spans="1:9" hidden="1" x14ac:dyDescent="0.35">
      <c r="A5" s="294" t="s">
        <v>197</v>
      </c>
      <c r="B5" s="294">
        <v>5</v>
      </c>
      <c r="I5" s="294" t="s">
        <v>1090</v>
      </c>
    </row>
    <row r="6" spans="1:9" hidden="1" x14ac:dyDescent="0.35">
      <c r="A6" s="294" t="s">
        <v>1415</v>
      </c>
      <c r="B6" s="294">
        <v>4</v>
      </c>
      <c r="I6" s="294" t="s">
        <v>539</v>
      </c>
    </row>
    <row r="7" spans="1:9" hidden="1" x14ac:dyDescent="0.35">
      <c r="A7" s="294" t="s">
        <v>1416</v>
      </c>
      <c r="B7" s="294">
        <v>4</v>
      </c>
      <c r="I7" s="294" t="s">
        <v>920</v>
      </c>
    </row>
    <row r="8" spans="1:9" hidden="1" x14ac:dyDescent="0.35">
      <c r="A8" s="294" t="s">
        <v>324</v>
      </c>
      <c r="B8" s="294">
        <v>4</v>
      </c>
      <c r="I8" s="294" t="s">
        <v>393</v>
      </c>
    </row>
    <row r="9" spans="1:9" hidden="1" x14ac:dyDescent="0.35">
      <c r="A9" s="294" t="s">
        <v>655</v>
      </c>
      <c r="B9" s="294">
        <v>4</v>
      </c>
      <c r="I9" s="294" t="s">
        <v>669</v>
      </c>
    </row>
    <row r="10" spans="1:9" hidden="1" x14ac:dyDescent="0.35">
      <c r="A10" s="294" t="s">
        <v>187</v>
      </c>
      <c r="B10" s="294">
        <v>4</v>
      </c>
      <c r="I10" s="294" t="s">
        <v>669</v>
      </c>
    </row>
    <row r="11" spans="1:9" hidden="1" x14ac:dyDescent="0.35">
      <c r="A11" s="294" t="s">
        <v>319</v>
      </c>
      <c r="B11" s="294">
        <v>4</v>
      </c>
    </row>
    <row r="12" spans="1:9" hidden="1" x14ac:dyDescent="0.35">
      <c r="A12" s="294" t="s">
        <v>1417</v>
      </c>
      <c r="B12" s="294">
        <v>3</v>
      </c>
      <c r="I12" s="294" t="s">
        <v>791</v>
      </c>
    </row>
    <row r="13" spans="1:9" hidden="1" x14ac:dyDescent="0.35">
      <c r="A13" s="294" t="s">
        <v>1418</v>
      </c>
      <c r="B13" s="294">
        <v>3</v>
      </c>
      <c r="I13" s="294" t="s">
        <v>884</v>
      </c>
    </row>
    <row r="14" spans="1:9" hidden="1" x14ac:dyDescent="0.35">
      <c r="A14" s="294" t="s">
        <v>1115</v>
      </c>
      <c r="B14" s="294">
        <v>3</v>
      </c>
      <c r="I14" s="294" t="s">
        <v>1115</v>
      </c>
    </row>
    <row r="15" spans="1:9" hidden="1" x14ac:dyDescent="0.35">
      <c r="A15" s="294" t="s">
        <v>345</v>
      </c>
      <c r="B15" s="294">
        <v>3</v>
      </c>
      <c r="I15" s="294" t="s">
        <v>1007</v>
      </c>
    </row>
    <row r="16" spans="1:9" hidden="1" x14ac:dyDescent="0.35">
      <c r="A16" s="294" t="s">
        <v>1419</v>
      </c>
      <c r="B16" s="294">
        <v>3</v>
      </c>
      <c r="I16" s="294" t="s">
        <v>296</v>
      </c>
    </row>
    <row r="17" spans="1:9" hidden="1" x14ac:dyDescent="0.35">
      <c r="A17" s="294" t="s">
        <v>1420</v>
      </c>
      <c r="B17" s="294">
        <v>3</v>
      </c>
      <c r="I17" s="294" t="s">
        <v>262</v>
      </c>
    </row>
    <row r="18" spans="1:9" hidden="1" x14ac:dyDescent="0.35">
      <c r="A18" s="294" t="s">
        <v>1421</v>
      </c>
      <c r="B18" s="294">
        <v>3</v>
      </c>
      <c r="I18" s="294" t="s">
        <v>176</v>
      </c>
    </row>
    <row r="19" spans="1:9" hidden="1" x14ac:dyDescent="0.35">
      <c r="A19" s="294" t="s">
        <v>480</v>
      </c>
      <c r="B19" s="294">
        <v>3</v>
      </c>
      <c r="I19" s="294" t="s">
        <v>176</v>
      </c>
    </row>
    <row r="20" spans="1:9" hidden="1" x14ac:dyDescent="0.35">
      <c r="A20" s="294" t="s">
        <v>1422</v>
      </c>
      <c r="B20" s="294">
        <v>3</v>
      </c>
      <c r="I20" s="294" t="s">
        <v>176</v>
      </c>
    </row>
    <row r="21" spans="1:9" hidden="1" x14ac:dyDescent="0.35">
      <c r="A21" s="294" t="s">
        <v>1423</v>
      </c>
      <c r="B21" s="294">
        <v>3</v>
      </c>
      <c r="I21" s="294" t="s">
        <v>893</v>
      </c>
    </row>
    <row r="22" spans="1:9" hidden="1" x14ac:dyDescent="0.35">
      <c r="A22" s="294" t="s">
        <v>1424</v>
      </c>
      <c r="B22" s="294">
        <v>2</v>
      </c>
      <c r="I22" s="294" t="s">
        <v>1058</v>
      </c>
    </row>
    <row r="23" spans="1:9" hidden="1" x14ac:dyDescent="0.35">
      <c r="A23" s="294" t="s">
        <v>1102</v>
      </c>
      <c r="B23" s="294">
        <v>2</v>
      </c>
      <c r="I23" s="294" t="s">
        <v>245</v>
      </c>
    </row>
    <row r="24" spans="1:9" hidden="1" x14ac:dyDescent="0.35">
      <c r="A24" s="294" t="s">
        <v>1425</v>
      </c>
      <c r="B24" s="294">
        <v>2</v>
      </c>
    </row>
    <row r="25" spans="1:9" hidden="1" x14ac:dyDescent="0.35">
      <c r="A25" s="294" t="s">
        <v>1426</v>
      </c>
      <c r="B25" s="294">
        <v>2</v>
      </c>
    </row>
    <row r="26" spans="1:9" hidden="1" x14ac:dyDescent="0.35">
      <c r="A26" s="294" t="s">
        <v>1427</v>
      </c>
      <c r="B26" s="294">
        <v>2</v>
      </c>
      <c r="I26" s="294" t="s">
        <v>245</v>
      </c>
    </row>
    <row r="27" spans="1:9" hidden="1" x14ac:dyDescent="0.35">
      <c r="A27" s="294" t="s">
        <v>1428</v>
      </c>
      <c r="B27" s="294">
        <v>2</v>
      </c>
      <c r="I27" s="294" t="s">
        <v>245</v>
      </c>
    </row>
    <row r="28" spans="1:9" hidden="1" x14ac:dyDescent="0.35">
      <c r="A28" s="294" t="s">
        <v>262</v>
      </c>
      <c r="B28" s="294">
        <v>2</v>
      </c>
      <c r="I28" s="294" t="s">
        <v>422</v>
      </c>
    </row>
    <row r="29" spans="1:9" hidden="1" x14ac:dyDescent="0.35">
      <c r="A29" s="294" t="s">
        <v>1429</v>
      </c>
      <c r="B29" s="294">
        <v>2</v>
      </c>
    </row>
    <row r="30" spans="1:9" hidden="1" x14ac:dyDescent="0.35">
      <c r="A30" s="294" t="s">
        <v>1430</v>
      </c>
      <c r="B30" s="294">
        <v>2</v>
      </c>
      <c r="I30" s="294" t="s">
        <v>635</v>
      </c>
    </row>
    <row r="31" spans="1:9" hidden="1" x14ac:dyDescent="0.35">
      <c r="A31" s="294" t="s">
        <v>1431</v>
      </c>
      <c r="B31" s="294">
        <v>2</v>
      </c>
      <c r="I31" s="294" t="s">
        <v>480</v>
      </c>
    </row>
    <row r="32" spans="1:9" hidden="1" x14ac:dyDescent="0.35">
      <c r="A32" s="294" t="s">
        <v>991</v>
      </c>
      <c r="B32" s="294">
        <v>2</v>
      </c>
      <c r="I32" s="294" t="s">
        <v>204</v>
      </c>
    </row>
    <row r="33" spans="1:9" hidden="1" x14ac:dyDescent="0.35">
      <c r="A33" s="294" t="s">
        <v>821</v>
      </c>
      <c r="B33" s="294">
        <v>2</v>
      </c>
      <c r="I33" s="294" t="s">
        <v>197</v>
      </c>
    </row>
    <row r="34" spans="1:9" hidden="1" x14ac:dyDescent="0.35">
      <c r="A34" s="294" t="s">
        <v>1432</v>
      </c>
      <c r="B34" s="294">
        <v>2</v>
      </c>
      <c r="I34" s="294" t="s">
        <v>197</v>
      </c>
    </row>
    <row r="35" spans="1:9" hidden="1" x14ac:dyDescent="0.35">
      <c r="A35" s="294" t="s">
        <v>1433</v>
      </c>
      <c r="B35" s="294">
        <v>2</v>
      </c>
    </row>
    <row r="36" spans="1:9" hidden="1" x14ac:dyDescent="0.35">
      <c r="A36" s="294" t="s">
        <v>1434</v>
      </c>
      <c r="B36" s="294">
        <v>1</v>
      </c>
      <c r="I36" s="294" t="s">
        <v>991</v>
      </c>
    </row>
    <row r="37" spans="1:9" hidden="1" x14ac:dyDescent="0.35">
      <c r="A37" s="294" t="s">
        <v>1435</v>
      </c>
      <c r="B37" s="294">
        <v>1</v>
      </c>
      <c r="I37" s="294" t="s">
        <v>324</v>
      </c>
    </row>
    <row r="38" spans="1:9" hidden="1" x14ac:dyDescent="0.35">
      <c r="A38" s="294" t="s">
        <v>1436</v>
      </c>
      <c r="B38" s="294">
        <v>1</v>
      </c>
      <c r="I38" s="294" t="s">
        <v>324</v>
      </c>
    </row>
    <row r="39" spans="1:9" hidden="1" x14ac:dyDescent="0.35">
      <c r="A39" s="294" t="s">
        <v>1437</v>
      </c>
      <c r="B39" s="294">
        <v>1</v>
      </c>
      <c r="I39" s="294" t="s">
        <v>849</v>
      </c>
    </row>
    <row r="40" spans="1:9" hidden="1" x14ac:dyDescent="0.35">
      <c r="A40" s="294" t="s">
        <v>1438</v>
      </c>
      <c r="B40" s="294">
        <v>1</v>
      </c>
      <c r="I40" s="294" t="s">
        <v>594</v>
      </c>
    </row>
    <row r="41" spans="1:9" hidden="1" x14ac:dyDescent="0.35">
      <c r="A41" s="294" t="s">
        <v>1439</v>
      </c>
      <c r="B41" s="294">
        <v>1</v>
      </c>
      <c r="I41" s="294" t="s">
        <v>187</v>
      </c>
    </row>
    <row r="42" spans="1:9" hidden="1" x14ac:dyDescent="0.35">
      <c r="A42" s="294" t="s">
        <v>1440</v>
      </c>
      <c r="B42" s="294">
        <v>1</v>
      </c>
      <c r="I42" s="294" t="s">
        <v>1246</v>
      </c>
    </row>
    <row r="43" spans="1:9" hidden="1" x14ac:dyDescent="0.35">
      <c r="A43" s="294" t="s">
        <v>393</v>
      </c>
      <c r="B43" s="294">
        <v>1</v>
      </c>
      <c r="I43" s="294" t="s">
        <v>1441</v>
      </c>
    </row>
    <row r="44" spans="1:9" hidden="1" x14ac:dyDescent="0.35">
      <c r="A44" s="294" t="s">
        <v>276</v>
      </c>
      <c r="B44" s="294">
        <v>1</v>
      </c>
      <c r="I44" s="307"/>
    </row>
    <row r="45" spans="1:9" hidden="1" x14ac:dyDescent="0.35">
      <c r="A45" s="294" t="s">
        <v>1442</v>
      </c>
      <c r="B45" s="294">
        <v>1</v>
      </c>
      <c r="I45" s="314"/>
    </row>
    <row r="46" spans="1:9" hidden="1" x14ac:dyDescent="0.35">
      <c r="A46" s="294" t="s">
        <v>1443</v>
      </c>
      <c r="B46" s="294">
        <v>1</v>
      </c>
    </row>
    <row r="47" spans="1:9" hidden="1" x14ac:dyDescent="0.35">
      <c r="A47" s="294" t="s">
        <v>1444</v>
      </c>
      <c r="B47" s="294">
        <v>1</v>
      </c>
    </row>
    <row r="48" spans="1:9" hidden="1" x14ac:dyDescent="0.35">
      <c r="A48" s="294" t="s">
        <v>1445</v>
      </c>
      <c r="B48" s="294">
        <v>1</v>
      </c>
    </row>
    <row r="49" spans="1:2" hidden="1" x14ac:dyDescent="0.35">
      <c r="A49" s="294" t="s">
        <v>1446</v>
      </c>
      <c r="B49" s="294">
        <v>1</v>
      </c>
    </row>
    <row r="50" spans="1:2" hidden="1" x14ac:dyDescent="0.35">
      <c r="A50" s="294" t="s">
        <v>1447</v>
      </c>
      <c r="B50" s="294">
        <v>1</v>
      </c>
    </row>
    <row r="51" spans="1:2" hidden="1" x14ac:dyDescent="0.35">
      <c r="A51" s="294" t="s">
        <v>1448</v>
      </c>
      <c r="B51" s="294">
        <v>1</v>
      </c>
    </row>
    <row r="52" spans="1:2" hidden="1" x14ac:dyDescent="0.35">
      <c r="A52" s="294" t="s">
        <v>1095</v>
      </c>
      <c r="B52" s="294">
        <v>1</v>
      </c>
    </row>
    <row r="53" spans="1:2" hidden="1" x14ac:dyDescent="0.35">
      <c r="A53" s="294" t="s">
        <v>1263</v>
      </c>
      <c r="B53" s="294">
        <v>1</v>
      </c>
    </row>
    <row r="54" spans="1:2" hidden="1" x14ac:dyDescent="0.35">
      <c r="A54" s="294" t="s">
        <v>1449</v>
      </c>
      <c r="B54" s="294">
        <v>1</v>
      </c>
    </row>
    <row r="55" spans="1:2" hidden="1" x14ac:dyDescent="0.35">
      <c r="A55" s="294" t="s">
        <v>1450</v>
      </c>
      <c r="B55" s="294">
        <v>1</v>
      </c>
    </row>
    <row r="56" spans="1:2" hidden="1" x14ac:dyDescent="0.35">
      <c r="A56" s="294" t="s">
        <v>1451</v>
      </c>
      <c r="B56" s="294">
        <v>1</v>
      </c>
    </row>
    <row r="57" spans="1:2" hidden="1" x14ac:dyDescent="0.35">
      <c r="A57" s="294" t="s">
        <v>204</v>
      </c>
      <c r="B57" s="294">
        <v>1</v>
      </c>
    </row>
    <row r="58" spans="1:2" hidden="1" x14ac:dyDescent="0.35">
      <c r="A58" s="294" t="s">
        <v>1452</v>
      </c>
      <c r="B58" s="294">
        <v>1</v>
      </c>
    </row>
    <row r="59" spans="1:2" hidden="1" x14ac:dyDescent="0.35">
      <c r="A59" s="294" t="s">
        <v>454</v>
      </c>
      <c r="B59" s="294">
        <v>1</v>
      </c>
    </row>
    <row r="60" spans="1:2" hidden="1" x14ac:dyDescent="0.35">
      <c r="A60" s="294" t="s">
        <v>1453</v>
      </c>
      <c r="B60" s="294">
        <v>1</v>
      </c>
    </row>
    <row r="61" spans="1:2" hidden="1" x14ac:dyDescent="0.35">
      <c r="A61" s="294" t="s">
        <v>1454</v>
      </c>
      <c r="B61" s="294">
        <v>1</v>
      </c>
    </row>
    <row r="62" spans="1:2" hidden="1" x14ac:dyDescent="0.35">
      <c r="A62" s="294" t="s">
        <v>1455</v>
      </c>
      <c r="B62" s="294">
        <v>1</v>
      </c>
    </row>
    <row r="63" spans="1:2" hidden="1" x14ac:dyDescent="0.35">
      <c r="A63" s="294" t="s">
        <v>1456</v>
      </c>
      <c r="B63" s="294">
        <v>1</v>
      </c>
    </row>
    <row r="64" spans="1:2" hidden="1" x14ac:dyDescent="0.35">
      <c r="A64" s="294" t="s">
        <v>1457</v>
      </c>
      <c r="B64" s="294">
        <v>1</v>
      </c>
    </row>
    <row r="65" spans="1:3" hidden="1" x14ac:dyDescent="0.35">
      <c r="A65" s="294" t="s">
        <v>1458</v>
      </c>
      <c r="B65" s="294">
        <v>1</v>
      </c>
    </row>
    <row r="66" spans="1:3" hidden="1" x14ac:dyDescent="0.35">
      <c r="A66" s="294" t="s">
        <v>1459</v>
      </c>
      <c r="B66" s="294">
        <v>1</v>
      </c>
    </row>
    <row r="67" spans="1:3" hidden="1" x14ac:dyDescent="0.35">
      <c r="A67" s="294" t="s">
        <v>1460</v>
      </c>
      <c r="B67" s="294">
        <v>1</v>
      </c>
    </row>
    <row r="68" spans="1:3" hidden="1" x14ac:dyDescent="0.35"/>
    <row r="69" spans="1:3" hidden="1" x14ac:dyDescent="0.35"/>
    <row r="70" spans="1:3" hidden="1" x14ac:dyDescent="0.35"/>
    <row r="71" spans="1:3" hidden="1" x14ac:dyDescent="0.35"/>
    <row r="72" spans="1:3" hidden="1" x14ac:dyDescent="0.35"/>
    <row r="73" spans="1:3" hidden="1" x14ac:dyDescent="0.35"/>
    <row r="74" spans="1:3" hidden="1" x14ac:dyDescent="0.35"/>
    <row r="75" spans="1:3" x14ac:dyDescent="0.35">
      <c r="B75" s="297" t="s">
        <v>1348</v>
      </c>
      <c r="C75" s="297" t="s">
        <v>1358</v>
      </c>
    </row>
    <row r="76" spans="1:3" x14ac:dyDescent="0.35">
      <c r="A76" s="315" t="s">
        <v>1283</v>
      </c>
      <c r="B76" s="294" t="s">
        <v>332</v>
      </c>
      <c r="C76" s="294">
        <v>16</v>
      </c>
    </row>
    <row r="77" spans="1:3" x14ac:dyDescent="0.35">
      <c r="A77" s="315" t="s">
        <v>1268</v>
      </c>
      <c r="B77" s="294" t="s">
        <v>176</v>
      </c>
      <c r="C77" s="294">
        <v>9</v>
      </c>
    </row>
    <row r="78" spans="1:3" x14ac:dyDescent="0.35">
      <c r="A78" s="316" t="s">
        <v>1461</v>
      </c>
      <c r="B78" s="294" t="s">
        <v>296</v>
      </c>
      <c r="C78" s="294">
        <v>9</v>
      </c>
    </row>
    <row r="79" spans="1:3" x14ac:dyDescent="0.35">
      <c r="A79" s="315" t="s">
        <v>1462</v>
      </c>
      <c r="B79" s="294" t="s">
        <v>245</v>
      </c>
      <c r="C79" s="294">
        <v>6</v>
      </c>
    </row>
    <row r="80" spans="1:3" x14ac:dyDescent="0.35">
      <c r="A80" s="315" t="s">
        <v>1291</v>
      </c>
      <c r="B80" s="294" t="s">
        <v>1423</v>
      </c>
      <c r="C80" s="294">
        <v>5</v>
      </c>
    </row>
    <row r="81" spans="1:3" x14ac:dyDescent="0.35">
      <c r="A81" s="316" t="s">
        <v>2822</v>
      </c>
      <c r="B81" s="294" t="s">
        <v>1115</v>
      </c>
      <c r="C81" s="294">
        <v>5</v>
      </c>
    </row>
    <row r="82" spans="1:3" x14ac:dyDescent="0.35">
      <c r="A82" s="315" t="s">
        <v>1227</v>
      </c>
      <c r="B82" s="294" t="s">
        <v>197</v>
      </c>
      <c r="C82" s="294">
        <v>5</v>
      </c>
    </row>
    <row r="83" spans="1:3" x14ac:dyDescent="0.35">
      <c r="A83" s="316" t="s">
        <v>393</v>
      </c>
      <c r="B83" s="294" t="s">
        <v>655</v>
      </c>
      <c r="C83" s="294">
        <v>5</v>
      </c>
    </row>
    <row r="84" spans="1:3" x14ac:dyDescent="0.35">
      <c r="A84" s="316" t="s">
        <v>669</v>
      </c>
      <c r="B84" s="294" t="s">
        <v>319</v>
      </c>
      <c r="C84" s="294">
        <v>5</v>
      </c>
    </row>
    <row r="85" spans="1:3" x14ac:dyDescent="0.35">
      <c r="A85" s="316" t="s">
        <v>884</v>
      </c>
      <c r="B85" s="294" t="s">
        <v>1420</v>
      </c>
      <c r="C85" s="294">
        <v>5</v>
      </c>
    </row>
    <row r="86" spans="1:3" x14ac:dyDescent="0.35">
      <c r="A86" s="315" t="s">
        <v>1463</v>
      </c>
      <c r="B86" s="294" t="s">
        <v>480</v>
      </c>
      <c r="C86" s="294">
        <v>5</v>
      </c>
    </row>
    <row r="87" spans="1:3" x14ac:dyDescent="0.35">
      <c r="A87" s="316" t="s">
        <v>594</v>
      </c>
      <c r="B87" s="294" t="s">
        <v>183</v>
      </c>
      <c r="C87" s="294">
        <v>5</v>
      </c>
    </row>
    <row r="88" spans="1:3" x14ac:dyDescent="0.35">
      <c r="A88" s="316" t="s">
        <v>1299</v>
      </c>
      <c r="B88" s="294" t="s">
        <v>187</v>
      </c>
      <c r="C88" s="294">
        <v>4</v>
      </c>
    </row>
    <row r="89" spans="1:3" x14ac:dyDescent="0.35">
      <c r="A89" s="315" t="s">
        <v>1258</v>
      </c>
      <c r="B89" s="294" t="s">
        <v>1464</v>
      </c>
      <c r="C89" s="294">
        <v>4</v>
      </c>
    </row>
    <row r="90" spans="1:3" x14ac:dyDescent="0.35">
      <c r="A90" s="316" t="s">
        <v>2823</v>
      </c>
      <c r="B90" s="294" t="s">
        <v>1417</v>
      </c>
      <c r="C90" s="294">
        <v>4</v>
      </c>
    </row>
    <row r="91" spans="1:3" x14ac:dyDescent="0.35">
      <c r="A91" s="316" t="s">
        <v>332</v>
      </c>
      <c r="B91" s="294" t="s">
        <v>991</v>
      </c>
      <c r="C91" s="294">
        <v>4</v>
      </c>
    </row>
    <row r="92" spans="1:3" x14ac:dyDescent="0.35">
      <c r="A92" s="316" t="s">
        <v>454</v>
      </c>
      <c r="B92" s="294" t="s">
        <v>1456</v>
      </c>
      <c r="C92" s="294">
        <v>4</v>
      </c>
    </row>
    <row r="93" spans="1:3" x14ac:dyDescent="0.35">
      <c r="A93" s="317" t="s">
        <v>1441</v>
      </c>
      <c r="B93" s="294" t="s">
        <v>1415</v>
      </c>
      <c r="C93" s="294">
        <v>3</v>
      </c>
    </row>
    <row r="94" spans="1:3" x14ac:dyDescent="0.35">
      <c r="A94" s="316" t="s">
        <v>920</v>
      </c>
      <c r="B94" s="294" t="s">
        <v>324</v>
      </c>
      <c r="C94" s="294">
        <v>3</v>
      </c>
    </row>
    <row r="95" spans="1:3" x14ac:dyDescent="0.35">
      <c r="A95" s="316" t="s">
        <v>791</v>
      </c>
      <c r="B95" s="294" t="s">
        <v>345</v>
      </c>
      <c r="C95" s="294">
        <v>3</v>
      </c>
    </row>
    <row r="96" spans="1:3" x14ac:dyDescent="0.35">
      <c r="A96" s="315" t="s">
        <v>1288</v>
      </c>
      <c r="B96" s="294" t="s">
        <v>1419</v>
      </c>
      <c r="C96" s="294">
        <v>3</v>
      </c>
    </row>
    <row r="97" spans="1:3" x14ac:dyDescent="0.35">
      <c r="A97" s="316" t="s">
        <v>1115</v>
      </c>
      <c r="B97" s="294" t="s">
        <v>1421</v>
      </c>
      <c r="C97" s="294">
        <v>3</v>
      </c>
    </row>
    <row r="98" spans="1:3" x14ac:dyDescent="0.35">
      <c r="A98" s="316" t="s">
        <v>332</v>
      </c>
      <c r="B98" s="294" t="s">
        <v>1426</v>
      </c>
      <c r="C98" s="294">
        <v>3</v>
      </c>
    </row>
    <row r="99" spans="1:3" x14ac:dyDescent="0.35">
      <c r="A99" s="315" t="s">
        <v>332</v>
      </c>
      <c r="B99" s="294" t="s">
        <v>262</v>
      </c>
      <c r="C99" s="294">
        <v>3</v>
      </c>
    </row>
    <row r="100" spans="1:3" x14ac:dyDescent="0.35">
      <c r="A100" s="316" t="s">
        <v>332</v>
      </c>
      <c r="B100" s="294" t="s">
        <v>821</v>
      </c>
      <c r="C100" s="294">
        <v>3</v>
      </c>
    </row>
    <row r="101" spans="1:3" x14ac:dyDescent="0.35">
      <c r="A101" s="316" t="s">
        <v>539</v>
      </c>
      <c r="B101" s="294" t="s">
        <v>1416</v>
      </c>
      <c r="C101" s="294">
        <v>2</v>
      </c>
    </row>
    <row r="102" spans="1:3" x14ac:dyDescent="0.35">
      <c r="A102" s="315" t="s">
        <v>1246</v>
      </c>
      <c r="B102" s="294" t="s">
        <v>1424</v>
      </c>
      <c r="C102" s="294">
        <v>2</v>
      </c>
    </row>
    <row r="103" spans="1:3" x14ac:dyDescent="0.35">
      <c r="A103" s="316" t="s">
        <v>332</v>
      </c>
      <c r="B103" s="294" t="s">
        <v>1102</v>
      </c>
      <c r="C103" s="294">
        <v>2</v>
      </c>
    </row>
    <row r="104" spans="1:3" x14ac:dyDescent="0.35">
      <c r="A104" s="316" t="s">
        <v>332</v>
      </c>
      <c r="B104" s="294" t="s">
        <v>1425</v>
      </c>
      <c r="C104" s="294">
        <v>2</v>
      </c>
    </row>
    <row r="105" spans="1:3" x14ac:dyDescent="0.35">
      <c r="A105" s="316" t="s">
        <v>332</v>
      </c>
      <c r="B105" s="294" t="s">
        <v>1430</v>
      </c>
      <c r="C105" s="294">
        <v>2</v>
      </c>
    </row>
    <row r="106" spans="1:3" x14ac:dyDescent="0.35">
      <c r="A106" s="316" t="s">
        <v>332</v>
      </c>
      <c r="B106" s="294" t="s">
        <v>1433</v>
      </c>
      <c r="C106" s="294">
        <v>2</v>
      </c>
    </row>
    <row r="107" spans="1:3" x14ac:dyDescent="0.35">
      <c r="A107" s="316" t="s">
        <v>332</v>
      </c>
      <c r="B107" s="294" t="s">
        <v>1435</v>
      </c>
      <c r="C107" s="294">
        <v>2</v>
      </c>
    </row>
    <row r="108" spans="1:3" x14ac:dyDescent="0.35">
      <c r="A108" s="316" t="s">
        <v>296</v>
      </c>
      <c r="B108" s="294" t="s">
        <v>1440</v>
      </c>
      <c r="C108" s="294">
        <v>2</v>
      </c>
    </row>
    <row r="109" spans="1:3" x14ac:dyDescent="0.35">
      <c r="A109" s="316" t="s">
        <v>1058</v>
      </c>
      <c r="B109" s="294" t="s">
        <v>1263</v>
      </c>
      <c r="C109" s="294">
        <v>2</v>
      </c>
    </row>
    <row r="110" spans="1:3" x14ac:dyDescent="0.35">
      <c r="A110" s="316" t="s">
        <v>991</v>
      </c>
      <c r="B110" s="294" t="s">
        <v>454</v>
      </c>
      <c r="C110" s="294">
        <v>2</v>
      </c>
    </row>
    <row r="111" spans="1:3" x14ac:dyDescent="0.35">
      <c r="A111" s="316" t="s">
        <v>849</v>
      </c>
      <c r="B111" s="294" t="s">
        <v>1455</v>
      </c>
      <c r="C111" s="294">
        <v>2</v>
      </c>
    </row>
    <row r="112" spans="1:3" x14ac:dyDescent="0.35">
      <c r="A112" s="318" t="s">
        <v>669</v>
      </c>
      <c r="B112" s="294" t="s">
        <v>1418</v>
      </c>
      <c r="C112" s="294">
        <v>1</v>
      </c>
    </row>
    <row r="113" spans="1:3" x14ac:dyDescent="0.35">
      <c r="A113" s="315" t="s">
        <v>1465</v>
      </c>
      <c r="B113" s="294" t="s">
        <v>1422</v>
      </c>
      <c r="C113" s="294">
        <v>1</v>
      </c>
    </row>
    <row r="114" spans="1:3" x14ac:dyDescent="0.35">
      <c r="A114" s="316" t="s">
        <v>332</v>
      </c>
      <c r="B114" s="294" t="s">
        <v>1428</v>
      </c>
      <c r="C114" s="294">
        <v>1</v>
      </c>
    </row>
    <row r="115" spans="1:3" x14ac:dyDescent="0.35">
      <c r="A115" s="316" t="s">
        <v>332</v>
      </c>
      <c r="B115" s="294" t="s">
        <v>1429</v>
      </c>
      <c r="C115" s="294">
        <v>1</v>
      </c>
    </row>
    <row r="116" spans="1:3" x14ac:dyDescent="0.35">
      <c r="A116" s="316" t="s">
        <v>332</v>
      </c>
      <c r="B116" s="294" t="s">
        <v>2824</v>
      </c>
      <c r="C116" s="294">
        <v>1</v>
      </c>
    </row>
    <row r="117" spans="1:3" x14ac:dyDescent="0.35">
      <c r="A117" s="316" t="s">
        <v>332</v>
      </c>
      <c r="B117" s="294" t="s">
        <v>1434</v>
      </c>
      <c r="C117" s="294">
        <v>1</v>
      </c>
    </row>
    <row r="118" spans="1:3" x14ac:dyDescent="0.35">
      <c r="A118" s="315" t="s">
        <v>332</v>
      </c>
      <c r="B118" s="294" t="s">
        <v>1436</v>
      </c>
      <c r="C118" s="294">
        <v>1</v>
      </c>
    </row>
    <row r="119" spans="1:3" x14ac:dyDescent="0.35">
      <c r="A119" s="316" t="s">
        <v>332</v>
      </c>
      <c r="B119" s="294" t="s">
        <v>1437</v>
      </c>
      <c r="C119" s="294">
        <v>1</v>
      </c>
    </row>
    <row r="120" spans="1:3" x14ac:dyDescent="0.35">
      <c r="A120" s="316" t="s">
        <v>332</v>
      </c>
      <c r="B120" s="294" t="s">
        <v>1438</v>
      </c>
      <c r="C120" s="294">
        <v>1</v>
      </c>
    </row>
    <row r="121" spans="1:3" x14ac:dyDescent="0.35">
      <c r="A121" s="316" t="s">
        <v>1330</v>
      </c>
      <c r="B121" s="294" t="s">
        <v>1439</v>
      </c>
      <c r="C121" s="294">
        <v>1</v>
      </c>
    </row>
    <row r="122" spans="1:3" x14ac:dyDescent="0.35">
      <c r="A122" s="315" t="s">
        <v>296</v>
      </c>
      <c r="B122" s="294" t="s">
        <v>393</v>
      </c>
      <c r="C122" s="294">
        <v>1</v>
      </c>
    </row>
    <row r="123" spans="1:3" x14ac:dyDescent="0.35">
      <c r="A123" s="316" t="s">
        <v>1229</v>
      </c>
      <c r="B123" s="294" t="s">
        <v>276</v>
      </c>
      <c r="C123" s="294">
        <v>1</v>
      </c>
    </row>
    <row r="124" spans="1:3" x14ac:dyDescent="0.35">
      <c r="A124" s="316" t="s">
        <v>262</v>
      </c>
      <c r="B124" s="294" t="s">
        <v>1442</v>
      </c>
      <c r="C124" s="294">
        <v>1</v>
      </c>
    </row>
    <row r="125" spans="1:3" x14ac:dyDescent="0.35">
      <c r="A125" s="316" t="s">
        <v>176</v>
      </c>
      <c r="B125" s="294" t="s">
        <v>1445</v>
      </c>
      <c r="C125" s="294">
        <v>1</v>
      </c>
    </row>
    <row r="126" spans="1:3" x14ac:dyDescent="0.35">
      <c r="A126" s="315" t="s">
        <v>176</v>
      </c>
      <c r="B126" s="294" t="s">
        <v>1446</v>
      </c>
      <c r="C126" s="294">
        <v>1</v>
      </c>
    </row>
    <row r="127" spans="1:3" x14ac:dyDescent="0.35">
      <c r="A127" s="316" t="s">
        <v>176</v>
      </c>
      <c r="B127" s="294" t="s">
        <v>1447</v>
      </c>
      <c r="C127" s="294">
        <v>1</v>
      </c>
    </row>
    <row r="128" spans="1:3" x14ac:dyDescent="0.35">
      <c r="A128" s="315" t="s">
        <v>1263</v>
      </c>
      <c r="B128" s="294" t="s">
        <v>1448</v>
      </c>
      <c r="C128" s="294">
        <v>1</v>
      </c>
    </row>
    <row r="129" spans="1:3" x14ac:dyDescent="0.35">
      <c r="A129" s="316" t="s">
        <v>893</v>
      </c>
      <c r="B129" s="294" t="s">
        <v>1095</v>
      </c>
      <c r="C129" s="294">
        <v>1</v>
      </c>
    </row>
    <row r="130" spans="1:3" x14ac:dyDescent="0.35">
      <c r="A130" s="316" t="s">
        <v>245</v>
      </c>
      <c r="B130" s="294" t="s">
        <v>1449</v>
      </c>
      <c r="C130" s="294">
        <v>1</v>
      </c>
    </row>
    <row r="131" spans="1:3" x14ac:dyDescent="0.35">
      <c r="A131" s="316" t="s">
        <v>422</v>
      </c>
      <c r="B131" s="294" t="s">
        <v>1450</v>
      </c>
      <c r="C131" s="294">
        <v>1</v>
      </c>
    </row>
    <row r="132" spans="1:3" x14ac:dyDescent="0.35">
      <c r="A132" s="316" t="s">
        <v>635</v>
      </c>
      <c r="B132" s="294" t="s">
        <v>1451</v>
      </c>
      <c r="C132" s="294">
        <v>1</v>
      </c>
    </row>
    <row r="133" spans="1:3" x14ac:dyDescent="0.35">
      <c r="A133" s="316" t="s">
        <v>204</v>
      </c>
      <c r="B133" s="294" t="s">
        <v>204</v>
      </c>
      <c r="C133" s="294">
        <v>1</v>
      </c>
    </row>
    <row r="134" spans="1:3" x14ac:dyDescent="0.35">
      <c r="A134" s="316" t="s">
        <v>197</v>
      </c>
      <c r="B134" s="294" t="s">
        <v>1452</v>
      </c>
      <c r="C134" s="294">
        <v>1</v>
      </c>
    </row>
    <row r="135" spans="1:3" x14ac:dyDescent="0.35">
      <c r="A135" s="316" t="s">
        <v>324</v>
      </c>
      <c r="B135" s="294" t="s">
        <v>1453</v>
      </c>
      <c r="C135" s="294">
        <v>1</v>
      </c>
    </row>
    <row r="136" spans="1:3" x14ac:dyDescent="0.35">
      <c r="A136" s="316" t="s">
        <v>324</v>
      </c>
      <c r="B136" s="294" t="s">
        <v>1454</v>
      </c>
      <c r="C136" s="294">
        <v>1</v>
      </c>
    </row>
    <row r="137" spans="1:3" x14ac:dyDescent="0.35">
      <c r="A137" s="315" t="s">
        <v>1466</v>
      </c>
    </row>
    <row r="138" spans="1:3" x14ac:dyDescent="0.35">
      <c r="A138" s="315" t="s">
        <v>1467</v>
      </c>
    </row>
    <row r="139" spans="1:3" x14ac:dyDescent="0.35">
      <c r="A139" s="316" t="s">
        <v>187</v>
      </c>
    </row>
    <row r="140" spans="1:3" x14ac:dyDescent="0.35">
      <c r="A140" s="316" t="s">
        <v>183</v>
      </c>
    </row>
    <row r="141" spans="1:3" x14ac:dyDescent="0.35">
      <c r="A141" s="316" t="s">
        <v>183</v>
      </c>
    </row>
    <row r="142" spans="1:3" x14ac:dyDescent="0.35">
      <c r="A142" s="315" t="s">
        <v>183</v>
      </c>
    </row>
    <row r="143" spans="1:3" x14ac:dyDescent="0.35">
      <c r="A143" s="315" t="s">
        <v>183</v>
      </c>
    </row>
    <row r="144" spans="1:3" x14ac:dyDescent="0.35">
      <c r="A144" s="316" t="s">
        <v>183</v>
      </c>
    </row>
    <row r="145" spans="1:1" x14ac:dyDescent="0.35">
      <c r="A145" s="315" t="s">
        <v>1313</v>
      </c>
    </row>
    <row r="146" spans="1:1" x14ac:dyDescent="0.35">
      <c r="A146" s="315" t="s">
        <v>1423</v>
      </c>
    </row>
  </sheetData>
  <sortState xmlns:xlrd2="http://schemas.microsoft.com/office/spreadsheetml/2017/richdata2" ref="A76:C146">
    <sortCondition descending="1" ref="C76:C146"/>
  </sortState>
  <conditionalFormatting sqref="I44:I45">
    <cfRule type="duplicateValues" dxfId="14"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F36D-F24B-48E7-ADEB-666F396D98F1}">
  <dimension ref="A1:AN34"/>
  <sheetViews>
    <sheetView zoomScale="80" zoomScaleNormal="80" workbookViewId="0">
      <pane xSplit="2" ySplit="3" topLeftCell="C4" activePane="bottomRight" state="frozen"/>
      <selection pane="topRight" activeCell="A4" sqref="A4:XFD134"/>
      <selection pane="bottomLeft" activeCell="A4" sqref="A4:XFD134"/>
      <selection pane="bottomRight" activeCell="B2" sqref="B2"/>
    </sheetView>
  </sheetViews>
  <sheetFormatPr defaultColWidth="8.86328125" defaultRowHeight="14.25" x14ac:dyDescent="0.45"/>
  <cols>
    <col min="2" max="2" width="23" style="48" customWidth="1"/>
    <col min="8" max="8" width="16.73046875" customWidth="1"/>
  </cols>
  <sheetData>
    <row r="1" spans="1:40" s="106" customFormat="1" ht="15.75" customHeight="1" x14ac:dyDescent="0.45">
      <c r="A1" s="105"/>
      <c r="B1" s="579" t="s">
        <v>127</v>
      </c>
      <c r="C1" s="579"/>
      <c r="D1" s="579"/>
      <c r="E1" s="579"/>
      <c r="F1" s="579"/>
      <c r="G1" s="579"/>
      <c r="H1" s="580" t="s">
        <v>128</v>
      </c>
      <c r="I1" s="581"/>
      <c r="J1" s="581"/>
      <c r="K1" s="581"/>
      <c r="L1" s="582"/>
      <c r="M1" s="125"/>
      <c r="N1" s="583" t="s">
        <v>129</v>
      </c>
      <c r="O1" s="583"/>
      <c r="P1" s="583"/>
      <c r="Q1" s="583"/>
      <c r="R1" s="583"/>
      <c r="S1" s="584"/>
      <c r="T1" s="584"/>
      <c r="U1" s="584"/>
      <c r="V1" s="584"/>
      <c r="W1" s="584"/>
      <c r="X1" s="584"/>
      <c r="Y1" s="584"/>
      <c r="Z1" s="576" t="s">
        <v>132</v>
      </c>
      <c r="AA1" s="578"/>
      <c r="AB1" s="576" t="s">
        <v>133</v>
      </c>
      <c r="AC1" s="577"/>
      <c r="AD1" s="577"/>
      <c r="AE1" s="578"/>
      <c r="AF1" s="105"/>
      <c r="AG1" s="105"/>
      <c r="AH1" s="105"/>
      <c r="AI1" s="105"/>
      <c r="AJ1" s="105"/>
      <c r="AK1" s="105"/>
      <c r="AL1" s="105"/>
      <c r="AM1" s="105"/>
      <c r="AN1" s="105"/>
    </row>
    <row r="2" spans="1:40" s="106" customFormat="1" ht="15.75" customHeight="1" x14ac:dyDescent="0.45">
      <c r="A2" s="105">
        <v>1</v>
      </c>
      <c r="B2" s="283">
        <v>2</v>
      </c>
      <c r="C2" s="119">
        <v>3</v>
      </c>
      <c r="D2" s="119">
        <v>4</v>
      </c>
      <c r="E2" s="283">
        <v>5</v>
      </c>
      <c r="F2" s="283">
        <v>6</v>
      </c>
      <c r="G2" s="283">
        <v>7</v>
      </c>
      <c r="H2" s="125">
        <v>8</v>
      </c>
      <c r="I2" s="125">
        <v>9</v>
      </c>
      <c r="J2" s="125"/>
      <c r="K2" s="125"/>
      <c r="L2" s="125"/>
      <c r="M2" s="125"/>
      <c r="N2" s="284"/>
      <c r="O2" s="284"/>
      <c r="P2" s="284"/>
      <c r="Q2" s="284"/>
      <c r="R2" s="284"/>
      <c r="S2" s="285"/>
      <c r="T2" s="285"/>
      <c r="U2" s="285"/>
      <c r="V2" s="285"/>
      <c r="W2" s="285"/>
      <c r="X2" s="285"/>
      <c r="Y2" s="285"/>
      <c r="Z2" s="105"/>
      <c r="AA2" s="105"/>
      <c r="AB2" s="105" t="s">
        <v>134</v>
      </c>
      <c r="AC2" s="105" t="s">
        <v>135</v>
      </c>
      <c r="AD2" s="105" t="s">
        <v>136</v>
      </c>
      <c r="AE2" s="105" t="s">
        <v>137</v>
      </c>
      <c r="AF2" s="105"/>
      <c r="AG2" s="105"/>
      <c r="AH2" s="105"/>
      <c r="AI2" s="105"/>
      <c r="AJ2" s="105"/>
      <c r="AK2" s="105"/>
      <c r="AL2" s="105"/>
      <c r="AM2" s="105"/>
      <c r="AN2" s="105"/>
    </row>
    <row r="3" spans="1:40" s="112" customFormat="1" ht="102" customHeight="1" x14ac:dyDescent="0.45">
      <c r="A3" s="107" t="s">
        <v>1468</v>
      </c>
      <c r="B3" s="108" t="s">
        <v>138</v>
      </c>
      <c r="C3" s="109" t="s">
        <v>139</v>
      </c>
      <c r="D3" s="109" t="s">
        <v>140</v>
      </c>
      <c r="E3" s="108" t="s">
        <v>141</v>
      </c>
      <c r="F3" s="108" t="s">
        <v>142</v>
      </c>
      <c r="G3" s="109" t="s">
        <v>143</v>
      </c>
      <c r="H3" s="110" t="s">
        <v>144</v>
      </c>
      <c r="I3" s="110" t="s">
        <v>145</v>
      </c>
      <c r="J3" s="110" t="s">
        <v>146</v>
      </c>
      <c r="K3" s="110" t="s">
        <v>155</v>
      </c>
      <c r="L3" s="110" t="s">
        <v>156</v>
      </c>
      <c r="M3" s="110" t="s">
        <v>157</v>
      </c>
      <c r="N3" s="111" t="s">
        <v>13</v>
      </c>
      <c r="O3" s="111" t="s">
        <v>15</v>
      </c>
      <c r="P3" s="111" t="s">
        <v>16</v>
      </c>
      <c r="Q3" s="111" t="s">
        <v>17</v>
      </c>
      <c r="R3" s="111" t="s">
        <v>18</v>
      </c>
      <c r="S3" s="108" t="s">
        <v>1469</v>
      </c>
      <c r="T3" s="108" t="s">
        <v>1470</v>
      </c>
      <c r="U3" s="108" t="s">
        <v>1471</v>
      </c>
      <c r="V3" s="108" t="s">
        <v>1472</v>
      </c>
      <c r="W3" s="108" t="s">
        <v>1473</v>
      </c>
      <c r="X3" s="108" t="s">
        <v>162</v>
      </c>
      <c r="Y3" s="107" t="s">
        <v>164</v>
      </c>
      <c r="Z3" s="107" t="s">
        <v>165</v>
      </c>
      <c r="AA3" s="107" t="s">
        <v>166</v>
      </c>
      <c r="AB3" s="107"/>
      <c r="AC3" s="107"/>
      <c r="AD3" s="107"/>
      <c r="AE3" s="107"/>
      <c r="AF3" s="107" t="s">
        <v>1474</v>
      </c>
      <c r="AG3" s="107"/>
      <c r="AH3" s="107"/>
      <c r="AI3" s="107"/>
      <c r="AJ3" s="107"/>
      <c r="AK3" s="107"/>
      <c r="AL3" s="107"/>
      <c r="AM3" s="107"/>
      <c r="AN3" s="107"/>
    </row>
    <row r="4" spans="1:40" s="112" customFormat="1" ht="23.25" customHeight="1" x14ac:dyDescent="0.45">
      <c r="A4" s="107">
        <v>133</v>
      </c>
      <c r="B4" s="182" t="s">
        <v>1475</v>
      </c>
      <c r="C4" s="107" t="s">
        <v>1476</v>
      </c>
      <c r="D4" s="107"/>
      <c r="E4" s="107"/>
      <c r="F4" s="107" t="s">
        <v>190</v>
      </c>
      <c r="G4" s="180" t="s">
        <v>1477</v>
      </c>
      <c r="H4" s="121" t="s">
        <v>6</v>
      </c>
      <c r="I4" s="107" t="s">
        <v>28</v>
      </c>
      <c r="J4" s="107" t="s">
        <v>965</v>
      </c>
      <c r="K4" s="107"/>
      <c r="L4" s="107"/>
      <c r="M4" s="107"/>
      <c r="N4" s="113" t="s">
        <v>174</v>
      </c>
      <c r="O4" s="107"/>
      <c r="P4" s="107"/>
      <c r="Q4" s="107"/>
      <c r="R4" s="107"/>
      <c r="S4" s="107"/>
      <c r="T4" s="107"/>
      <c r="U4" s="107"/>
      <c r="V4" s="107">
        <f>COUNTA(N4:R4)</f>
        <v>1</v>
      </c>
      <c r="W4" s="107"/>
      <c r="X4" s="107"/>
      <c r="Y4" s="107"/>
      <c r="Z4" s="121" t="s">
        <v>1478</v>
      </c>
      <c r="AA4" s="107" t="s">
        <v>277</v>
      </c>
      <c r="AB4" s="107" t="s">
        <v>278</v>
      </c>
      <c r="AC4" s="107"/>
      <c r="AD4" s="107"/>
      <c r="AE4" s="107"/>
      <c r="AF4" s="107"/>
      <c r="AG4" s="107"/>
      <c r="AH4" s="107"/>
      <c r="AI4" s="107"/>
      <c r="AJ4" s="107"/>
      <c r="AK4" s="107"/>
      <c r="AL4" s="107"/>
      <c r="AM4" s="107"/>
      <c r="AN4" s="107"/>
    </row>
    <row r="5" spans="1:40" s="120" customFormat="1" ht="23.25" customHeight="1" x14ac:dyDescent="0.45">
      <c r="A5" s="112">
        <v>66</v>
      </c>
      <c r="B5" s="107" t="s">
        <v>1479</v>
      </c>
      <c r="C5" s="112" t="s">
        <v>1480</v>
      </c>
      <c r="D5" s="112"/>
      <c r="E5" s="107"/>
      <c r="F5" s="107" t="s">
        <v>190</v>
      </c>
      <c r="G5" s="112" t="s">
        <v>1481</v>
      </c>
      <c r="H5" s="107" t="s">
        <v>1482</v>
      </c>
      <c r="I5" s="107" t="s">
        <v>29</v>
      </c>
      <c r="J5" s="107" t="s">
        <v>1483</v>
      </c>
      <c r="K5" s="107" t="s">
        <v>1484</v>
      </c>
      <c r="L5" s="121" t="s">
        <v>213</v>
      </c>
      <c r="M5" s="107" t="s">
        <v>919</v>
      </c>
      <c r="N5" s="107"/>
      <c r="O5" s="107"/>
      <c r="P5" s="107"/>
      <c r="Q5" s="113"/>
      <c r="R5" s="107"/>
      <c r="S5" s="112"/>
      <c r="T5" s="112"/>
      <c r="U5" s="112"/>
      <c r="V5" s="112"/>
      <c r="W5" s="112"/>
      <c r="X5" s="112"/>
      <c r="Y5" s="120" t="s">
        <v>1485</v>
      </c>
      <c r="Z5" s="112" t="s">
        <v>277</v>
      </c>
      <c r="AA5" s="112" t="s">
        <v>410</v>
      </c>
      <c r="AB5" s="112"/>
      <c r="AC5" s="112"/>
      <c r="AD5" s="112"/>
      <c r="AE5" s="107"/>
      <c r="AF5" s="112"/>
      <c r="AG5" s="112"/>
      <c r="AH5" s="112"/>
      <c r="AI5" s="112"/>
      <c r="AJ5" s="112"/>
      <c r="AK5" s="112"/>
      <c r="AL5" s="112"/>
      <c r="AM5" s="112"/>
      <c r="AN5" s="112"/>
    </row>
    <row r="6" spans="1:40" s="112" customFormat="1" ht="23.25" customHeight="1" x14ac:dyDescent="0.45">
      <c r="A6" s="112">
        <v>64</v>
      </c>
      <c r="B6" s="107" t="s">
        <v>1486</v>
      </c>
      <c r="C6" s="112" t="s">
        <v>1487</v>
      </c>
      <c r="E6" s="107"/>
      <c r="F6" s="107" t="s">
        <v>190</v>
      </c>
      <c r="G6" s="112" t="s">
        <v>1488</v>
      </c>
      <c r="H6" s="107" t="s">
        <v>1482</v>
      </c>
      <c r="I6" s="107" t="s">
        <v>29</v>
      </c>
      <c r="J6" s="107" t="s">
        <v>965</v>
      </c>
      <c r="K6" s="107" t="s">
        <v>1489</v>
      </c>
      <c r="L6" s="121" t="s">
        <v>213</v>
      </c>
      <c r="M6" s="107" t="s">
        <v>919</v>
      </c>
      <c r="N6" s="107"/>
      <c r="O6" s="107"/>
      <c r="P6" s="107"/>
      <c r="Q6" s="113"/>
      <c r="R6" s="107"/>
      <c r="Y6" s="120" t="s">
        <v>1478</v>
      </c>
      <c r="Z6" s="112" t="s">
        <v>277</v>
      </c>
      <c r="AA6" s="112" t="s">
        <v>278</v>
      </c>
      <c r="AC6" s="112" t="s">
        <v>174</v>
      </c>
      <c r="AE6" s="107" t="s">
        <v>925</v>
      </c>
    </row>
    <row r="7" spans="1:40" s="112" customFormat="1" ht="23.25" customHeight="1" x14ac:dyDescent="0.45">
      <c r="A7" s="107">
        <v>45</v>
      </c>
      <c r="B7" s="138" t="s">
        <v>1490</v>
      </c>
      <c r="C7" s="116" t="s">
        <v>1491</v>
      </c>
      <c r="E7" s="116" t="s">
        <v>1492</v>
      </c>
      <c r="F7" s="116"/>
      <c r="G7" s="117" t="s">
        <v>1493</v>
      </c>
      <c r="H7" s="107" t="s">
        <v>179</v>
      </c>
      <c r="I7" s="107"/>
      <c r="J7" s="107"/>
      <c r="K7" s="107"/>
      <c r="L7" s="107" t="s">
        <v>463</v>
      </c>
      <c r="M7" s="107"/>
      <c r="N7" s="107" t="s">
        <v>285</v>
      </c>
      <c r="O7" s="107" t="s">
        <v>275</v>
      </c>
      <c r="P7" s="107"/>
      <c r="Q7" s="113" t="s">
        <v>275</v>
      </c>
      <c r="R7" s="107"/>
      <c r="S7" s="116" t="s">
        <v>1494</v>
      </c>
      <c r="V7" s="116" t="s">
        <v>471</v>
      </c>
      <c r="W7" s="116" t="s">
        <v>332</v>
      </c>
      <c r="X7" s="116" t="s">
        <v>198</v>
      </c>
      <c r="Y7" s="112" t="s">
        <v>465</v>
      </c>
    </row>
    <row r="8" spans="1:40" s="112" customFormat="1" ht="23.25" customHeight="1" x14ac:dyDescent="0.45">
      <c r="A8" s="107">
        <v>41</v>
      </c>
      <c r="B8" s="138" t="s">
        <v>1495</v>
      </c>
      <c r="C8" s="122" t="s">
        <v>1496</v>
      </c>
      <c r="E8" s="116" t="s">
        <v>1497</v>
      </c>
      <c r="F8" s="116"/>
      <c r="G8" s="117" t="s">
        <v>1498</v>
      </c>
      <c r="H8" s="107" t="s">
        <v>179</v>
      </c>
      <c r="I8" s="107" t="s">
        <v>805</v>
      </c>
      <c r="J8" s="107"/>
      <c r="K8" s="107" t="s">
        <v>1499</v>
      </c>
      <c r="L8" s="107" t="s">
        <v>463</v>
      </c>
      <c r="M8" s="107"/>
      <c r="N8" s="107" t="s">
        <v>285</v>
      </c>
      <c r="O8" s="107" t="s">
        <v>275</v>
      </c>
      <c r="P8" s="107"/>
      <c r="Q8" s="113"/>
      <c r="R8" s="107"/>
      <c r="S8" s="116" t="s">
        <v>1494</v>
      </c>
      <c r="V8" s="116" t="s">
        <v>175</v>
      </c>
      <c r="W8" s="116" t="s">
        <v>1500</v>
      </c>
      <c r="X8" s="116" t="s">
        <v>198</v>
      </c>
      <c r="Y8" s="112" t="s">
        <v>465</v>
      </c>
    </row>
    <row r="9" spans="1:40" s="112" customFormat="1" ht="23.25" customHeight="1" x14ac:dyDescent="0.45">
      <c r="A9" s="112">
        <v>138</v>
      </c>
      <c r="B9" s="107" t="s">
        <v>1501</v>
      </c>
      <c r="C9" s="112" t="s">
        <v>1502</v>
      </c>
      <c r="E9" s="107"/>
      <c r="F9" s="107" t="s">
        <v>190</v>
      </c>
      <c r="G9" s="112" t="s">
        <v>1503</v>
      </c>
      <c r="H9" s="107" t="s">
        <v>179</v>
      </c>
      <c r="I9" s="107" t="s">
        <v>193</v>
      </c>
      <c r="J9" s="107"/>
      <c r="K9" s="107" t="s">
        <v>1504</v>
      </c>
      <c r="L9" s="107"/>
      <c r="M9" s="107"/>
      <c r="N9" s="107"/>
      <c r="O9" s="107"/>
      <c r="P9" s="107"/>
      <c r="Q9" s="113"/>
      <c r="R9" s="107"/>
      <c r="Y9" s="120" t="s">
        <v>760</v>
      </c>
      <c r="Z9" s="112" t="s">
        <v>377</v>
      </c>
      <c r="AE9" s="107"/>
    </row>
    <row r="10" spans="1:40" s="112" customFormat="1" ht="23.25" customHeight="1" x14ac:dyDescent="0.45">
      <c r="A10" s="112">
        <v>146</v>
      </c>
      <c r="B10" s="107" t="s">
        <v>1505</v>
      </c>
      <c r="C10" s="112" t="s">
        <v>1506</v>
      </c>
      <c r="E10" s="107"/>
      <c r="F10" s="107" t="s">
        <v>190</v>
      </c>
      <c r="G10" s="112" t="s">
        <v>1507</v>
      </c>
      <c r="H10" s="107" t="s">
        <v>1508</v>
      </c>
      <c r="I10" s="107" t="s">
        <v>1509</v>
      </c>
      <c r="J10" s="107"/>
      <c r="K10" s="107" t="s">
        <v>1510</v>
      </c>
      <c r="L10" s="107"/>
      <c r="M10" s="107"/>
      <c r="N10" s="107"/>
      <c r="O10" s="107"/>
      <c r="P10" s="107"/>
      <c r="Q10" s="113"/>
      <c r="R10" s="107"/>
      <c r="Y10" s="120" t="s">
        <v>1511</v>
      </c>
      <c r="AE10" s="107"/>
    </row>
    <row r="11" spans="1:40" s="112" customFormat="1" ht="23.25" customHeight="1" x14ac:dyDescent="0.45">
      <c r="A11" s="112">
        <v>54</v>
      </c>
      <c r="B11" s="107" t="s">
        <v>432</v>
      </c>
      <c r="C11" s="112" t="s">
        <v>1512</v>
      </c>
      <c r="E11" s="107"/>
      <c r="F11" s="107" t="s">
        <v>427</v>
      </c>
      <c r="G11" s="118" t="s">
        <v>434</v>
      </c>
      <c r="H11" s="107" t="s">
        <v>179</v>
      </c>
      <c r="I11" s="107" t="s">
        <v>25</v>
      </c>
      <c r="J11" s="107" t="s">
        <v>805</v>
      </c>
      <c r="K11" s="107" t="s">
        <v>1513</v>
      </c>
      <c r="L11" s="107" t="s">
        <v>493</v>
      </c>
      <c r="M11" s="107"/>
      <c r="N11" s="107"/>
      <c r="O11" s="107" t="s">
        <v>174</v>
      </c>
      <c r="P11" s="107"/>
      <c r="Q11" s="113"/>
      <c r="R11" s="107"/>
      <c r="S11" s="112" t="s">
        <v>1514</v>
      </c>
      <c r="W11" s="112" t="s">
        <v>332</v>
      </c>
      <c r="X11" s="112" t="s">
        <v>445</v>
      </c>
      <c r="Y11" s="112" t="s">
        <v>557</v>
      </c>
      <c r="Z11" s="112" t="s">
        <v>377</v>
      </c>
      <c r="AA11" s="112" t="s">
        <v>558</v>
      </c>
      <c r="AC11" s="112" t="s">
        <v>174</v>
      </c>
      <c r="AD11" s="112" t="s">
        <v>174</v>
      </c>
      <c r="AE11" s="107" t="s">
        <v>399</v>
      </c>
    </row>
    <row r="12" spans="1:40" s="112" customFormat="1" ht="39.4" x14ac:dyDescent="0.45">
      <c r="A12" s="112">
        <v>27</v>
      </c>
      <c r="B12" s="138" t="s">
        <v>1515</v>
      </c>
      <c r="C12" s="122" t="s">
        <v>1516</v>
      </c>
      <c r="E12" s="116" t="s">
        <v>1517</v>
      </c>
      <c r="F12" s="116"/>
      <c r="G12" s="114" t="s">
        <v>1518</v>
      </c>
      <c r="H12" s="107"/>
      <c r="I12" s="107"/>
      <c r="J12" s="107"/>
      <c r="K12" s="107" t="s">
        <v>1519</v>
      </c>
      <c r="L12" s="107"/>
      <c r="M12" s="107"/>
      <c r="N12" s="107" t="s">
        <v>285</v>
      </c>
      <c r="O12" s="107"/>
      <c r="P12" s="107"/>
      <c r="Q12" s="113"/>
      <c r="R12" s="107" t="s">
        <v>275</v>
      </c>
      <c r="S12" s="116" t="s">
        <v>1494</v>
      </c>
      <c r="V12" s="116" t="s">
        <v>383</v>
      </c>
      <c r="W12" s="116" t="s">
        <v>1520</v>
      </c>
      <c r="X12" s="116" t="s">
        <v>268</v>
      </c>
      <c r="Y12" s="112" t="s">
        <v>465</v>
      </c>
      <c r="AF12" s="107" t="e">
        <f>VLOOKUP($B12, '3. Data innovations'!$B$3:$AI$96, 1, FALSE)</f>
        <v>#N/A</v>
      </c>
    </row>
    <row r="13" spans="1:40" s="112" customFormat="1" ht="26.25" x14ac:dyDescent="0.45">
      <c r="A13" s="107">
        <v>29</v>
      </c>
      <c r="B13" s="115" t="s">
        <v>1521</v>
      </c>
      <c r="C13" s="116" t="s">
        <v>1522</v>
      </c>
      <c r="E13" s="116" t="s">
        <v>1523</v>
      </c>
      <c r="F13" s="116"/>
      <c r="G13" s="114" t="s">
        <v>1524</v>
      </c>
      <c r="H13" s="107" t="s">
        <v>1482</v>
      </c>
      <c r="I13" s="107"/>
      <c r="J13" s="107"/>
      <c r="K13" s="107"/>
      <c r="L13" s="107"/>
      <c r="M13" s="107" t="s">
        <v>1525</v>
      </c>
      <c r="N13" s="107" t="s">
        <v>285</v>
      </c>
      <c r="O13" s="107"/>
      <c r="P13" s="107"/>
      <c r="Q13" s="113"/>
      <c r="R13" s="107"/>
      <c r="S13" s="116" t="s">
        <v>1494</v>
      </c>
      <c r="V13" s="116" t="s">
        <v>1526</v>
      </c>
      <c r="W13" s="116" t="s">
        <v>1527</v>
      </c>
      <c r="X13" s="116" t="s">
        <v>198</v>
      </c>
      <c r="Y13" s="112" t="s">
        <v>465</v>
      </c>
    </row>
    <row r="14" spans="1:40" s="112" customFormat="1" ht="52.5" x14ac:dyDescent="0.45">
      <c r="A14" s="112">
        <v>12</v>
      </c>
      <c r="B14" s="116" t="s">
        <v>1528</v>
      </c>
      <c r="C14" s="116" t="s">
        <v>1529</v>
      </c>
      <c r="D14" s="107"/>
      <c r="E14" s="116" t="s">
        <v>171</v>
      </c>
      <c r="F14" s="116"/>
      <c r="G14" s="114" t="s">
        <v>1530</v>
      </c>
      <c r="H14" s="107" t="s">
        <v>1508</v>
      </c>
      <c r="I14" s="107" t="s">
        <v>1531</v>
      </c>
      <c r="J14" s="107" t="s">
        <v>29</v>
      </c>
      <c r="K14" s="107" t="s">
        <v>1532</v>
      </c>
      <c r="L14" s="107" t="s">
        <v>195</v>
      </c>
      <c r="M14" s="107" t="s">
        <v>274</v>
      </c>
      <c r="N14" s="107" t="s">
        <v>285</v>
      </c>
      <c r="O14" s="107" t="s">
        <v>275</v>
      </c>
      <c r="P14" s="107"/>
      <c r="Q14" s="113"/>
      <c r="R14" s="107"/>
      <c r="S14" s="116" t="s">
        <v>1514</v>
      </c>
      <c r="V14" s="116" t="s">
        <v>471</v>
      </c>
      <c r="W14" s="116" t="s">
        <v>176</v>
      </c>
      <c r="X14" s="116" t="s">
        <v>198</v>
      </c>
      <c r="Y14" s="120" t="s">
        <v>1511</v>
      </c>
      <c r="Z14" s="112" t="s">
        <v>277</v>
      </c>
      <c r="AA14" s="112" t="s">
        <v>278</v>
      </c>
      <c r="AE14" s="107" t="s">
        <v>288</v>
      </c>
    </row>
    <row r="15" spans="1:40" s="112" customFormat="1" ht="315" x14ac:dyDescent="0.45">
      <c r="A15" s="107">
        <v>148</v>
      </c>
      <c r="B15" s="182" t="s">
        <v>1533</v>
      </c>
      <c r="C15" s="107"/>
      <c r="D15" s="107"/>
      <c r="E15" s="107"/>
      <c r="F15" s="107" t="s">
        <v>190</v>
      </c>
      <c r="G15" s="180" t="s">
        <v>1534</v>
      </c>
      <c r="H15" s="107" t="s">
        <v>1535</v>
      </c>
      <c r="I15" s="107" t="s">
        <v>193</v>
      </c>
      <c r="J15" s="107"/>
      <c r="K15" s="107"/>
      <c r="L15" s="107" t="s">
        <v>174</v>
      </c>
      <c r="M15" s="107"/>
      <c r="N15" s="113"/>
      <c r="O15" s="107"/>
      <c r="P15" s="107"/>
      <c r="Q15" s="107"/>
      <c r="R15" s="107"/>
      <c r="S15" s="107">
        <v>0</v>
      </c>
      <c r="T15" s="107" t="s">
        <v>480</v>
      </c>
      <c r="U15" s="107"/>
      <c r="V15" s="107">
        <f>COUNTA(N15:R15)</f>
        <v>0</v>
      </c>
      <c r="W15" s="126" t="s">
        <v>1536</v>
      </c>
      <c r="X15" s="107"/>
      <c r="Y15" s="107"/>
      <c r="Z15" s="107"/>
      <c r="AA15" s="107"/>
      <c r="AB15" s="107"/>
      <c r="AC15" s="107"/>
      <c r="AD15" s="107"/>
      <c r="AE15" s="107"/>
      <c r="AF15" s="107"/>
      <c r="AG15" s="107"/>
      <c r="AH15" s="107"/>
      <c r="AI15" s="107"/>
      <c r="AJ15" s="107"/>
      <c r="AK15" s="107"/>
      <c r="AL15" s="107"/>
      <c r="AM15" s="107"/>
      <c r="AN15" s="107"/>
    </row>
    <row r="16" spans="1:40" s="112" customFormat="1" ht="409.5" x14ac:dyDescent="0.45">
      <c r="A16" s="107">
        <v>87</v>
      </c>
      <c r="B16" s="182" t="s">
        <v>1537</v>
      </c>
      <c r="C16" s="107" t="s">
        <v>1538</v>
      </c>
      <c r="D16" s="107"/>
      <c r="E16" s="107"/>
      <c r="F16" s="107" t="s">
        <v>190</v>
      </c>
      <c r="G16" s="180" t="s">
        <v>1539</v>
      </c>
      <c r="H16" s="107" t="s">
        <v>7</v>
      </c>
      <c r="I16" s="107" t="s">
        <v>193</v>
      </c>
      <c r="J16" s="107" t="s">
        <v>592</v>
      </c>
      <c r="K16" s="107"/>
      <c r="L16" s="107"/>
      <c r="M16" s="107"/>
      <c r="N16" s="113"/>
      <c r="O16" s="107"/>
      <c r="P16" s="107"/>
      <c r="Q16" s="107"/>
      <c r="R16" s="107"/>
      <c r="S16" s="107">
        <v>3</v>
      </c>
      <c r="T16" s="107" t="s">
        <v>176</v>
      </c>
      <c r="U16" s="107"/>
      <c r="V16" s="107"/>
      <c r="W16" s="107">
        <f>COUNTA(N16:R16)</f>
        <v>0</v>
      </c>
      <c r="X16" s="107"/>
      <c r="Y16" s="107" t="s">
        <v>277</v>
      </c>
      <c r="Z16" s="107" t="s">
        <v>278</v>
      </c>
      <c r="AA16" s="107"/>
      <c r="AB16" s="107"/>
      <c r="AC16" s="107" t="s">
        <v>174</v>
      </c>
      <c r="AD16" s="107"/>
      <c r="AE16" s="107"/>
      <c r="AF16" s="107"/>
      <c r="AG16" s="107"/>
      <c r="AH16" s="107"/>
      <c r="AI16" s="107"/>
      <c r="AJ16" s="107"/>
      <c r="AK16" s="107"/>
      <c r="AL16" s="107"/>
      <c r="AM16" s="107"/>
      <c r="AN16" s="107"/>
    </row>
    <row r="17" spans="1:40" s="112" customFormat="1" ht="409.5" x14ac:dyDescent="0.45">
      <c r="A17" s="107">
        <v>124</v>
      </c>
      <c r="B17" s="184" t="s">
        <v>1540</v>
      </c>
      <c r="C17" s="107" t="s">
        <v>1541</v>
      </c>
      <c r="D17" s="107"/>
      <c r="E17" s="107"/>
      <c r="F17" s="107" t="s">
        <v>190</v>
      </c>
      <c r="G17" s="180" t="s">
        <v>1542</v>
      </c>
      <c r="H17" s="121" t="s">
        <v>6</v>
      </c>
      <c r="I17" s="107" t="s">
        <v>29</v>
      </c>
      <c r="J17" s="107" t="s">
        <v>965</v>
      </c>
      <c r="K17" s="107"/>
      <c r="L17" s="107"/>
      <c r="M17" s="107"/>
      <c r="N17" s="113"/>
      <c r="O17" s="107"/>
      <c r="P17" s="107"/>
      <c r="Q17" s="107"/>
      <c r="R17" s="107"/>
      <c r="S17" s="107"/>
      <c r="T17" s="107"/>
      <c r="U17" s="107"/>
      <c r="V17" s="107">
        <f>COUNTA(N17:R17)</f>
        <v>0</v>
      </c>
      <c r="W17" s="107"/>
      <c r="X17" s="107"/>
      <c r="Y17" s="107"/>
      <c r="Z17" s="121" t="s">
        <v>1478</v>
      </c>
      <c r="AA17" s="107"/>
      <c r="AB17" s="107"/>
      <c r="AC17" s="107"/>
      <c r="AD17" s="107"/>
      <c r="AE17" s="107"/>
      <c r="AF17" s="107"/>
      <c r="AG17" s="107"/>
      <c r="AH17" s="107"/>
      <c r="AI17" s="107"/>
      <c r="AJ17" s="107"/>
      <c r="AK17" s="107"/>
      <c r="AL17" s="107"/>
      <c r="AM17" s="107"/>
      <c r="AN17" s="107"/>
    </row>
    <row r="18" spans="1:40" s="112" customFormat="1" ht="65.650000000000006" x14ac:dyDescent="0.45">
      <c r="A18" s="112">
        <v>115</v>
      </c>
      <c r="B18" s="107" t="s">
        <v>1543</v>
      </c>
      <c r="C18" s="112" t="s">
        <v>1544</v>
      </c>
      <c r="E18" s="107"/>
      <c r="F18" s="107" t="s">
        <v>190</v>
      </c>
      <c r="G18" s="112" t="s">
        <v>1545</v>
      </c>
      <c r="H18" s="107" t="s">
        <v>179</v>
      </c>
      <c r="I18" s="107" t="s">
        <v>26</v>
      </c>
      <c r="J18" s="107"/>
      <c r="K18" s="107" t="s">
        <v>1546</v>
      </c>
      <c r="L18" s="107"/>
      <c r="M18" s="107"/>
      <c r="N18" s="107"/>
      <c r="O18" s="107"/>
      <c r="P18" s="107"/>
      <c r="Q18" s="113"/>
      <c r="R18" s="107"/>
      <c r="Y18" s="120" t="s">
        <v>1547</v>
      </c>
      <c r="AE18" s="107"/>
    </row>
    <row r="19" spans="1:40" s="112" customFormat="1" ht="144.4" x14ac:dyDescent="0.45">
      <c r="A19" s="112">
        <v>145</v>
      </c>
      <c r="B19" s="107" t="s">
        <v>1548</v>
      </c>
      <c r="E19" s="107"/>
      <c r="F19" s="107" t="s">
        <v>190</v>
      </c>
      <c r="G19" s="112" t="s">
        <v>1549</v>
      </c>
      <c r="H19" s="107" t="s">
        <v>1508</v>
      </c>
      <c r="I19" s="107" t="s">
        <v>1509</v>
      </c>
      <c r="J19" s="107"/>
      <c r="K19" s="107" t="s">
        <v>1550</v>
      </c>
      <c r="L19" s="121" t="s">
        <v>213</v>
      </c>
      <c r="M19" s="107" t="s">
        <v>478</v>
      </c>
      <c r="N19" s="107"/>
      <c r="O19" s="107"/>
      <c r="P19" s="107"/>
      <c r="Q19" s="113"/>
      <c r="R19" s="107"/>
      <c r="Y19" s="120" t="s">
        <v>1511</v>
      </c>
      <c r="Z19" s="112" t="s">
        <v>277</v>
      </c>
      <c r="AA19" s="112" t="s">
        <v>1551</v>
      </c>
      <c r="AC19" s="112" t="s">
        <v>174</v>
      </c>
      <c r="AE19" s="107"/>
    </row>
    <row r="20" spans="1:40" s="112" customFormat="1" ht="65.650000000000006" x14ac:dyDescent="0.45">
      <c r="A20" s="112">
        <v>84</v>
      </c>
      <c r="B20" s="107" t="s">
        <v>1552</v>
      </c>
      <c r="C20" s="112" t="s">
        <v>1553</v>
      </c>
      <c r="E20" s="107"/>
      <c r="F20" s="107" t="s">
        <v>190</v>
      </c>
      <c r="G20" s="112" t="s">
        <v>1554</v>
      </c>
      <c r="H20" s="107" t="s">
        <v>1482</v>
      </c>
      <c r="I20" s="107" t="s">
        <v>193</v>
      </c>
      <c r="J20" s="107"/>
      <c r="K20" s="107" t="s">
        <v>1555</v>
      </c>
      <c r="L20" s="107"/>
      <c r="M20" s="107" t="s">
        <v>1556</v>
      </c>
      <c r="N20" s="107"/>
      <c r="O20" s="107"/>
      <c r="P20" s="107"/>
      <c r="Q20" s="113"/>
      <c r="R20" s="107"/>
      <c r="Y20" s="120" t="s">
        <v>1557</v>
      </c>
      <c r="AE20" s="107"/>
    </row>
    <row r="21" spans="1:40" s="112" customFormat="1" ht="52.5" x14ac:dyDescent="0.45">
      <c r="A21" s="112">
        <v>107</v>
      </c>
      <c r="B21" s="107" t="s">
        <v>1558</v>
      </c>
      <c r="E21" s="107"/>
      <c r="F21" s="107" t="s">
        <v>190</v>
      </c>
      <c r="G21" s="112" t="s">
        <v>1559</v>
      </c>
      <c r="H21" s="107" t="s">
        <v>1560</v>
      </c>
      <c r="I21" s="107" t="s">
        <v>478</v>
      </c>
      <c r="J21" s="107"/>
      <c r="K21" s="107" t="s">
        <v>1561</v>
      </c>
      <c r="L21" s="107"/>
      <c r="M21" s="107"/>
      <c r="N21" s="107"/>
      <c r="O21" s="107"/>
      <c r="P21" s="107"/>
      <c r="Q21" s="113"/>
      <c r="R21" s="107"/>
      <c r="AE21" s="107"/>
    </row>
    <row r="22" spans="1:40" s="112" customFormat="1" ht="409.5" x14ac:dyDescent="0.45">
      <c r="A22" s="107">
        <v>118</v>
      </c>
      <c r="B22" s="108" t="s">
        <v>1562</v>
      </c>
      <c r="C22" s="107" t="s">
        <v>1563</v>
      </c>
      <c r="D22" s="107"/>
      <c r="E22" s="107"/>
      <c r="F22" s="107" t="s">
        <v>190</v>
      </c>
      <c r="G22" s="107" t="s">
        <v>1564</v>
      </c>
      <c r="H22" s="107" t="s">
        <v>1565</v>
      </c>
      <c r="I22" s="107" t="s">
        <v>29</v>
      </c>
      <c r="J22" s="107" t="s">
        <v>25</v>
      </c>
      <c r="K22" s="107" t="s">
        <v>1566</v>
      </c>
      <c r="L22" s="107"/>
      <c r="M22" s="107"/>
      <c r="N22" s="107"/>
      <c r="O22" s="107"/>
      <c r="P22" s="107"/>
      <c r="Q22" s="113"/>
      <c r="R22" s="107"/>
      <c r="S22" s="107">
        <f>VLOOKUP(B22, 'GIE 94 relevant innovations'!$B$2:$AI$96, 5, FALSE)</f>
        <v>0</v>
      </c>
      <c r="T22" s="107">
        <f>VLOOKUP(B22, 'GIE 94 relevant innovations'!$B$2:$AI$96, 11, FALSE)</f>
        <v>0</v>
      </c>
      <c r="U22" s="107"/>
      <c r="V22" s="149" t="s">
        <v>898</v>
      </c>
      <c r="W22" s="107"/>
      <c r="X22" s="107"/>
      <c r="Y22" s="107"/>
      <c r="Z22" s="107"/>
      <c r="AA22" s="107"/>
      <c r="AB22" s="107"/>
      <c r="AC22" s="107"/>
      <c r="AD22" s="107"/>
      <c r="AE22" s="107"/>
      <c r="AF22" s="107"/>
      <c r="AG22" s="107"/>
      <c r="AH22" s="107"/>
      <c r="AI22" s="107"/>
      <c r="AJ22" s="107"/>
      <c r="AK22" s="107"/>
      <c r="AL22" s="107"/>
      <c r="AM22" s="107"/>
      <c r="AN22" s="107"/>
    </row>
    <row r="23" spans="1:40" s="112" customFormat="1" ht="39.4" x14ac:dyDescent="0.45">
      <c r="A23" s="121">
        <v>13</v>
      </c>
      <c r="B23" s="122" t="s">
        <v>894</v>
      </c>
      <c r="C23" s="122" t="s">
        <v>1567</v>
      </c>
      <c r="D23" s="121"/>
      <c r="E23" s="122" t="s">
        <v>363</v>
      </c>
      <c r="F23" s="122" t="s">
        <v>190</v>
      </c>
      <c r="G23" s="124" t="s">
        <v>1568</v>
      </c>
      <c r="H23" s="107" t="s">
        <v>1508</v>
      </c>
      <c r="I23" s="121" t="s">
        <v>1531</v>
      </c>
      <c r="J23" s="121"/>
      <c r="K23" s="121" t="s">
        <v>1569</v>
      </c>
      <c r="L23" s="121" t="s">
        <v>1570</v>
      </c>
      <c r="M23" s="121" t="s">
        <v>214</v>
      </c>
      <c r="N23" s="121" t="s">
        <v>285</v>
      </c>
      <c r="O23" s="121" t="s">
        <v>275</v>
      </c>
      <c r="P23" s="121"/>
      <c r="Q23" s="123"/>
      <c r="R23" s="121"/>
      <c r="S23" s="122" t="s">
        <v>1514</v>
      </c>
      <c r="T23" s="120"/>
      <c r="U23" s="120"/>
      <c r="V23" s="122" t="s">
        <v>471</v>
      </c>
      <c r="W23" s="122" t="s">
        <v>821</v>
      </c>
      <c r="X23" s="122" t="s">
        <v>198</v>
      </c>
      <c r="Y23" s="120" t="s">
        <v>1511</v>
      </c>
      <c r="Z23" s="120" t="s">
        <v>277</v>
      </c>
      <c r="AA23" s="112" t="s">
        <v>410</v>
      </c>
      <c r="AB23" s="120"/>
      <c r="AC23" s="120" t="s">
        <v>174</v>
      </c>
      <c r="AD23" s="120"/>
      <c r="AE23" s="121"/>
      <c r="AF23" s="120"/>
      <c r="AG23" s="120"/>
      <c r="AH23" s="120"/>
      <c r="AI23" s="120"/>
      <c r="AJ23" s="120"/>
      <c r="AK23" s="120"/>
      <c r="AL23" s="120"/>
      <c r="AM23" s="120"/>
      <c r="AN23" s="120"/>
    </row>
    <row r="24" spans="1:40" s="112" customFormat="1" ht="409.5" x14ac:dyDescent="0.45">
      <c r="A24" s="107">
        <v>139</v>
      </c>
      <c r="B24" s="184" t="s">
        <v>1571</v>
      </c>
      <c r="C24" s="107" t="s">
        <v>1572</v>
      </c>
      <c r="D24" s="107"/>
      <c r="E24" s="107"/>
      <c r="F24" s="107" t="s">
        <v>190</v>
      </c>
      <c r="G24" s="180" t="s">
        <v>1573</v>
      </c>
      <c r="H24" s="107" t="s">
        <v>8</v>
      </c>
      <c r="I24" s="107" t="s">
        <v>28</v>
      </c>
      <c r="J24" s="107"/>
      <c r="K24" s="107"/>
      <c r="L24" s="107"/>
      <c r="M24" s="107"/>
      <c r="N24" s="113"/>
      <c r="O24" s="107"/>
      <c r="P24" s="107"/>
      <c r="Q24" s="107"/>
      <c r="R24" s="107"/>
      <c r="S24" s="107">
        <v>0</v>
      </c>
      <c r="T24" s="107" t="s">
        <v>1574</v>
      </c>
      <c r="U24" s="107"/>
      <c r="V24" s="107">
        <f>COUNTA(N24:R24)</f>
        <v>0</v>
      </c>
      <c r="W24" s="107"/>
      <c r="X24" s="107" t="s">
        <v>277</v>
      </c>
      <c r="Y24" s="107" t="s">
        <v>1575</v>
      </c>
      <c r="Z24" s="107"/>
      <c r="AA24" s="107"/>
      <c r="AB24" s="107" t="s">
        <v>174</v>
      </c>
      <c r="AC24" s="107" t="s">
        <v>387</v>
      </c>
      <c r="AD24" s="107"/>
      <c r="AE24" s="107"/>
      <c r="AF24" s="107"/>
      <c r="AG24" s="107"/>
      <c r="AH24" s="107"/>
      <c r="AI24" s="107"/>
      <c r="AJ24" s="107"/>
      <c r="AK24" s="107"/>
      <c r="AL24" s="107"/>
      <c r="AM24" s="107"/>
      <c r="AN24" s="107"/>
    </row>
    <row r="25" spans="1:40" s="112" customFormat="1" ht="409.5" x14ac:dyDescent="0.45">
      <c r="A25" s="107">
        <v>86</v>
      </c>
      <c r="B25" s="185" t="s">
        <v>1576</v>
      </c>
      <c r="C25" s="107" t="s">
        <v>1577</v>
      </c>
      <c r="D25" s="107"/>
      <c r="E25" s="107"/>
      <c r="F25" s="107" t="s">
        <v>190</v>
      </c>
      <c r="G25" s="180" t="s">
        <v>1578</v>
      </c>
      <c r="H25" s="107" t="s">
        <v>7</v>
      </c>
      <c r="I25" s="107" t="s">
        <v>26</v>
      </c>
      <c r="J25" s="107"/>
      <c r="K25" s="107"/>
      <c r="L25" s="107"/>
      <c r="M25" s="107"/>
      <c r="N25" s="113"/>
      <c r="O25" s="107"/>
      <c r="P25" s="107"/>
      <c r="Q25" s="107"/>
      <c r="R25" s="107"/>
      <c r="S25" s="107">
        <v>4</v>
      </c>
      <c r="T25" s="107" t="s">
        <v>1435</v>
      </c>
      <c r="U25" s="107"/>
      <c r="V25" s="107">
        <f>COUNTA(N25:R25)</f>
        <v>0</v>
      </c>
      <c r="W25" s="126" t="s">
        <v>1579</v>
      </c>
      <c r="X25" s="107" t="s">
        <v>277</v>
      </c>
      <c r="Y25" s="107"/>
      <c r="Z25" s="107"/>
      <c r="AA25" s="107"/>
      <c r="AB25" s="107"/>
      <c r="AC25" s="107"/>
      <c r="AD25" s="107"/>
      <c r="AE25" s="107"/>
      <c r="AF25" s="107"/>
      <c r="AG25" s="107"/>
      <c r="AH25" s="107"/>
      <c r="AI25" s="107"/>
      <c r="AJ25" s="107"/>
      <c r="AK25" s="107"/>
      <c r="AL25" s="107"/>
      <c r="AM25" s="107"/>
      <c r="AN25" s="107"/>
    </row>
    <row r="26" spans="1:40" s="112" customFormat="1" ht="57" x14ac:dyDescent="0.45">
      <c r="A26" s="112">
        <v>30</v>
      </c>
      <c r="B26" s="138" t="s">
        <v>1580</v>
      </c>
      <c r="C26" s="116" t="s">
        <v>1581</v>
      </c>
      <c r="E26" s="116" t="s">
        <v>226</v>
      </c>
      <c r="F26" s="116"/>
      <c r="G26" s="114" t="s">
        <v>1582</v>
      </c>
      <c r="H26" s="107" t="s">
        <v>179</v>
      </c>
      <c r="I26" s="107" t="s">
        <v>22</v>
      </c>
      <c r="J26" s="107"/>
      <c r="K26" s="107"/>
      <c r="L26" s="107" t="s">
        <v>463</v>
      </c>
      <c r="M26" s="107" t="s">
        <v>196</v>
      </c>
      <c r="N26" s="107" t="s">
        <v>285</v>
      </c>
      <c r="O26" s="107" t="s">
        <v>275</v>
      </c>
      <c r="P26" s="107"/>
      <c r="Q26" s="113"/>
      <c r="R26" s="107"/>
      <c r="S26" s="116" t="s">
        <v>1494</v>
      </c>
      <c r="V26" s="116" t="s">
        <v>1583</v>
      </c>
      <c r="W26" s="116" t="s">
        <v>1584</v>
      </c>
      <c r="X26" s="116" t="s">
        <v>445</v>
      </c>
      <c r="Y26" s="112" t="s">
        <v>465</v>
      </c>
    </row>
    <row r="27" spans="1:40" s="107" customFormat="1" ht="28.5" customHeight="1" x14ac:dyDescent="0.45">
      <c r="A27" s="112">
        <v>128</v>
      </c>
      <c r="B27" s="107" t="s">
        <v>1585</v>
      </c>
      <c r="C27" s="112"/>
      <c r="D27" s="112"/>
      <c r="F27" s="107" t="s">
        <v>190</v>
      </c>
      <c r="G27" s="112" t="s">
        <v>1586</v>
      </c>
      <c r="H27" s="107" t="s">
        <v>179</v>
      </c>
      <c r="I27" s="107" t="s">
        <v>928</v>
      </c>
      <c r="K27" s="107" t="s">
        <v>1587</v>
      </c>
      <c r="Q27" s="113"/>
      <c r="S27" s="112"/>
      <c r="T27" s="112"/>
      <c r="U27" s="112"/>
      <c r="V27" s="112"/>
      <c r="W27" s="112"/>
      <c r="X27" s="112"/>
      <c r="Y27" s="112"/>
      <c r="Z27" s="112"/>
      <c r="AA27" s="112"/>
      <c r="AB27" s="112"/>
      <c r="AC27" s="112"/>
      <c r="AD27" s="112"/>
      <c r="AF27" s="112"/>
      <c r="AG27" s="112"/>
      <c r="AH27" s="112"/>
      <c r="AI27" s="112"/>
      <c r="AJ27" s="112"/>
      <c r="AK27" s="112"/>
      <c r="AL27" s="112"/>
      <c r="AM27" s="112"/>
      <c r="AN27" s="112"/>
    </row>
    <row r="28" spans="1:40" s="107" customFormat="1" ht="28.5" customHeight="1" x14ac:dyDescent="0.45">
      <c r="A28" s="112">
        <v>40</v>
      </c>
      <c r="B28" s="138" t="s">
        <v>1588</v>
      </c>
      <c r="C28" s="116" t="s">
        <v>1589</v>
      </c>
      <c r="D28" s="112"/>
      <c r="E28" s="116" t="s">
        <v>1590</v>
      </c>
      <c r="F28" s="116"/>
      <c r="G28" s="117" t="s">
        <v>1591</v>
      </c>
      <c r="H28" s="107" t="s">
        <v>179</v>
      </c>
      <c r="I28" s="107" t="s">
        <v>193</v>
      </c>
      <c r="K28" s="107" t="s">
        <v>1592</v>
      </c>
      <c r="L28" s="107" t="s">
        <v>463</v>
      </c>
      <c r="M28" s="107" t="s">
        <v>382</v>
      </c>
      <c r="N28" s="107" t="s">
        <v>285</v>
      </c>
      <c r="O28" s="107" t="s">
        <v>275</v>
      </c>
      <c r="Q28" s="113"/>
      <c r="S28" s="116" t="s">
        <v>1494</v>
      </c>
      <c r="T28" s="112"/>
      <c r="U28" s="112"/>
      <c r="V28" s="116" t="s">
        <v>471</v>
      </c>
      <c r="W28" s="116" t="s">
        <v>1593</v>
      </c>
      <c r="X28" s="116" t="s">
        <v>198</v>
      </c>
      <c r="Y28" s="112" t="s">
        <v>465</v>
      </c>
      <c r="Z28" s="112"/>
      <c r="AA28" s="112"/>
      <c r="AB28" s="112"/>
      <c r="AC28" s="112"/>
      <c r="AD28" s="112"/>
      <c r="AE28" s="112"/>
      <c r="AF28" s="112"/>
      <c r="AG28" s="112"/>
      <c r="AH28" s="112"/>
      <c r="AI28" s="112"/>
      <c r="AJ28" s="112"/>
      <c r="AK28" s="112"/>
      <c r="AL28" s="112"/>
      <c r="AM28" s="112"/>
      <c r="AN28" s="112"/>
    </row>
    <row r="29" spans="1:40" s="107" customFormat="1" ht="28.5" customHeight="1" x14ac:dyDescent="0.45">
      <c r="A29" s="112">
        <v>150</v>
      </c>
      <c r="B29" s="107" t="s">
        <v>1594</v>
      </c>
      <c r="C29" s="112" t="s">
        <v>1595</v>
      </c>
      <c r="D29" s="112"/>
      <c r="F29" s="107" t="s">
        <v>190</v>
      </c>
      <c r="G29" s="112" t="s">
        <v>1596</v>
      </c>
      <c r="H29" s="107" t="s">
        <v>1482</v>
      </c>
      <c r="I29" s="107" t="s">
        <v>29</v>
      </c>
      <c r="J29" s="107" t="s">
        <v>965</v>
      </c>
      <c r="K29" s="107" t="s">
        <v>1597</v>
      </c>
      <c r="L29" s="121" t="s">
        <v>213</v>
      </c>
      <c r="M29" s="107" t="s">
        <v>1598</v>
      </c>
      <c r="Q29" s="113"/>
      <c r="S29" s="112"/>
      <c r="T29" s="112"/>
      <c r="U29" s="112"/>
      <c r="V29" s="112"/>
      <c r="W29" s="112"/>
      <c r="X29" s="112"/>
      <c r="Y29" s="120" t="s">
        <v>1478</v>
      </c>
      <c r="Z29" s="112"/>
      <c r="AA29" s="112"/>
      <c r="AB29" s="112"/>
      <c r="AC29" s="112"/>
      <c r="AD29" s="112"/>
      <c r="AE29" s="112"/>
      <c r="AF29" s="112"/>
      <c r="AG29" s="112"/>
      <c r="AH29" s="112"/>
      <c r="AI29" s="112"/>
      <c r="AJ29" s="112"/>
      <c r="AK29" s="112"/>
      <c r="AL29" s="112"/>
      <c r="AM29" s="112"/>
      <c r="AN29" s="112"/>
    </row>
    <row r="30" spans="1:40" s="107" customFormat="1" ht="28.5" customHeight="1" x14ac:dyDescent="0.45">
      <c r="A30" s="112">
        <v>91</v>
      </c>
      <c r="B30" s="107" t="s">
        <v>1599</v>
      </c>
      <c r="C30" s="112" t="s">
        <v>1600</v>
      </c>
      <c r="D30" s="112"/>
      <c r="F30" s="107" t="s">
        <v>190</v>
      </c>
      <c r="G30" s="112" t="s">
        <v>1601</v>
      </c>
      <c r="H30" s="107" t="s">
        <v>179</v>
      </c>
      <c r="I30" s="107" t="s">
        <v>193</v>
      </c>
      <c r="K30" s="107" t="s">
        <v>1602</v>
      </c>
      <c r="Q30" s="113"/>
      <c r="S30" s="112"/>
      <c r="T30" s="112"/>
      <c r="U30" s="112"/>
      <c r="V30" s="112"/>
      <c r="W30" s="112"/>
      <c r="X30" s="112"/>
      <c r="Y30" s="120" t="s">
        <v>1603</v>
      </c>
      <c r="Z30" s="112" t="s">
        <v>277</v>
      </c>
      <c r="AA30" s="112" t="s">
        <v>278</v>
      </c>
      <c r="AB30" s="112"/>
      <c r="AC30" s="112"/>
      <c r="AD30" s="112"/>
      <c r="AF30" s="112"/>
      <c r="AG30" s="112"/>
      <c r="AH30" s="112"/>
      <c r="AI30" s="112"/>
      <c r="AJ30" s="112"/>
      <c r="AK30" s="112"/>
      <c r="AL30" s="112"/>
      <c r="AM30" s="112"/>
      <c r="AN30" s="112"/>
    </row>
    <row r="31" spans="1:40" s="107" customFormat="1" ht="28.5" customHeight="1" x14ac:dyDescent="0.45">
      <c r="A31" s="112">
        <v>125</v>
      </c>
      <c r="B31" s="107" t="s">
        <v>1604</v>
      </c>
      <c r="C31" s="112" t="s">
        <v>1605</v>
      </c>
      <c r="D31" s="112"/>
      <c r="F31" s="107" t="s">
        <v>190</v>
      </c>
      <c r="G31" s="112" t="s">
        <v>1606</v>
      </c>
      <c r="H31" s="107" t="s">
        <v>179</v>
      </c>
      <c r="I31" s="107" t="s">
        <v>29</v>
      </c>
      <c r="J31" s="107" t="s">
        <v>965</v>
      </c>
      <c r="K31" s="107" t="s">
        <v>1607</v>
      </c>
      <c r="Q31" s="113"/>
      <c r="S31" s="112"/>
      <c r="T31" s="112"/>
      <c r="U31" s="112"/>
      <c r="V31" s="112"/>
      <c r="W31" s="112"/>
      <c r="X31" s="112"/>
      <c r="Y31" s="120" t="s">
        <v>1478</v>
      </c>
      <c r="Z31" s="112"/>
      <c r="AA31" s="112"/>
      <c r="AB31" s="112"/>
      <c r="AC31" s="112"/>
      <c r="AD31" s="112"/>
      <c r="AF31" s="112"/>
      <c r="AG31" s="112"/>
      <c r="AH31" s="112"/>
      <c r="AI31" s="112"/>
      <c r="AJ31" s="112"/>
      <c r="AK31" s="112"/>
      <c r="AL31" s="112"/>
      <c r="AM31" s="112"/>
      <c r="AN31" s="112"/>
    </row>
    <row r="32" spans="1:40" s="107" customFormat="1" ht="28.5" customHeight="1" x14ac:dyDescent="0.45">
      <c r="A32" s="112">
        <v>126</v>
      </c>
      <c r="B32" s="107" t="s">
        <v>1608</v>
      </c>
      <c r="C32" s="112" t="s">
        <v>1609</v>
      </c>
      <c r="D32" s="112"/>
      <c r="F32" s="107" t="s">
        <v>190</v>
      </c>
      <c r="G32" s="112" t="s">
        <v>1610</v>
      </c>
      <c r="H32" s="107" t="s">
        <v>179</v>
      </c>
      <c r="I32" s="107" t="s">
        <v>27</v>
      </c>
      <c r="K32" s="107" t="s">
        <v>1611</v>
      </c>
      <c r="Q32" s="113"/>
      <c r="S32" s="112"/>
      <c r="T32" s="112"/>
      <c r="U32" s="112"/>
      <c r="V32" s="112"/>
      <c r="W32" s="112"/>
      <c r="X32" s="112"/>
      <c r="Y32" s="120" t="s">
        <v>1547</v>
      </c>
      <c r="Z32" s="112"/>
      <c r="AA32" s="112"/>
      <c r="AB32" s="112"/>
      <c r="AC32" s="112"/>
      <c r="AD32" s="112"/>
      <c r="AF32" s="112"/>
      <c r="AG32" s="112"/>
      <c r="AH32" s="112"/>
      <c r="AI32" s="112"/>
      <c r="AJ32" s="112"/>
      <c r="AK32" s="112"/>
      <c r="AL32" s="112"/>
      <c r="AM32" s="112"/>
      <c r="AN32" s="112"/>
    </row>
    <row r="33" spans="1:40" s="107" customFormat="1" ht="28.5" customHeight="1" x14ac:dyDescent="0.45">
      <c r="A33" s="112">
        <v>65</v>
      </c>
      <c r="B33" s="107" t="s">
        <v>1612</v>
      </c>
      <c r="C33" s="112" t="s">
        <v>1613</v>
      </c>
      <c r="D33" s="112"/>
      <c r="F33" s="107" t="s">
        <v>190</v>
      </c>
      <c r="G33" s="112" t="s">
        <v>1614</v>
      </c>
      <c r="H33" s="107" t="s">
        <v>179</v>
      </c>
      <c r="I33" s="107" t="s">
        <v>29</v>
      </c>
      <c r="J33" s="107" t="s">
        <v>965</v>
      </c>
      <c r="K33" s="107" t="s">
        <v>1615</v>
      </c>
      <c r="L33" s="107" t="s">
        <v>463</v>
      </c>
      <c r="M33" s="107" t="s">
        <v>214</v>
      </c>
      <c r="Q33" s="113"/>
      <c r="S33" s="112"/>
      <c r="T33" s="112"/>
      <c r="U33" s="112"/>
      <c r="V33" s="112"/>
      <c r="W33" s="112"/>
      <c r="X33" s="112"/>
      <c r="Y33" s="120" t="s">
        <v>1478</v>
      </c>
      <c r="Z33" s="112" t="s">
        <v>377</v>
      </c>
      <c r="AA33" s="112"/>
      <c r="AB33" s="112"/>
      <c r="AC33" s="112" t="s">
        <v>174</v>
      </c>
      <c r="AD33" s="112"/>
      <c r="AE33" s="107" t="s">
        <v>925</v>
      </c>
      <c r="AF33" s="112"/>
      <c r="AG33" s="112"/>
      <c r="AH33" s="112"/>
      <c r="AI33" s="112"/>
      <c r="AJ33" s="112"/>
      <c r="AK33" s="112"/>
      <c r="AL33" s="112"/>
      <c r="AM33" s="112"/>
      <c r="AN33" s="112"/>
    </row>
    <row r="34" spans="1:40" s="107" customFormat="1" ht="28.5" customHeight="1" x14ac:dyDescent="0.45">
      <c r="A34" s="107">
        <v>122</v>
      </c>
      <c r="B34" s="183" t="s">
        <v>1616</v>
      </c>
      <c r="C34" s="107" t="s">
        <v>1617</v>
      </c>
      <c r="F34" s="107" t="s">
        <v>190</v>
      </c>
      <c r="G34" s="180" t="s">
        <v>1618</v>
      </c>
      <c r="H34" s="121" t="s">
        <v>7</v>
      </c>
      <c r="I34" s="107" t="s">
        <v>193</v>
      </c>
      <c r="N34" s="113"/>
      <c r="S34" s="107">
        <v>0</v>
      </c>
      <c r="T34" s="107" t="s">
        <v>1425</v>
      </c>
      <c r="V34" s="107">
        <f>COUNTA(N34:R34)</f>
        <v>0</v>
      </c>
      <c r="W34" s="126" t="s">
        <v>1619</v>
      </c>
    </row>
  </sheetData>
  <autoFilter ref="A3:AN27" xr:uid="{8E6520EA-4698-4DF2-A80C-64BEB550CF8C}"/>
  <mergeCells count="6">
    <mergeCell ref="AB1:AE1"/>
    <mergeCell ref="B1:G1"/>
    <mergeCell ref="H1:L1"/>
    <mergeCell ref="N1:R1"/>
    <mergeCell ref="S1:Y1"/>
    <mergeCell ref="Z1:AA1"/>
  </mergeCells>
  <conditionalFormatting sqref="L3">
    <cfRule type="containsText" dxfId="13" priority="1" operator="containsText" text="immediate">
      <formula>NOT(ISERROR(SEARCH("immediate",L3)))</formula>
    </cfRule>
    <cfRule type="containsText" dxfId="12" priority="2" operator="containsText" text="underlying">
      <formula>NOT(ISERROR(SEARCH("underlying",L3)))</formula>
    </cfRule>
    <cfRule type="containsText" dxfId="11" priority="3" operator="containsText" text="basic">
      <formula>NOT(ISERROR(SEARCH("basic",L3)))</formula>
    </cfRule>
    <cfRule type="containsText" dxfId="10" priority="4" operator="containsText" text="direct">
      <formula>NOT(ISERROR(SEARCH("direct",L3)))</formula>
    </cfRule>
  </conditionalFormatting>
  <conditionalFormatting sqref="H3">
    <cfRule type="containsText" dxfId="9" priority="5" operator="containsText" text="yes">
      <formula>NOT(ISERROR(SEARCH("yes",H3)))</formula>
    </cfRule>
    <cfRule type="containsText" dxfId="8" priority="6" operator="containsText" text="Potentially">
      <formula>NOT(ISERROR(SEARCH("Potentially",H3)))</formula>
    </cfRule>
  </conditionalFormatting>
  <hyperlinks>
    <hyperlink ref="G12" r:id="rId1" xr:uid="{A7AEAE72-CDF3-44F5-977F-F12A29007E1E}"/>
    <hyperlink ref="G14" r:id="rId2" xr:uid="{70BD2AB5-60EA-450D-85CD-EAE70D7AD0EF}"/>
    <hyperlink ref="G23" r:id="rId3" xr:uid="{CCD4A561-9897-40EC-9771-F3426A580421}"/>
    <hyperlink ref="G13" r:id="rId4" xr:uid="{C7613DAF-DDB2-4E86-8854-13C49B97E93C}"/>
    <hyperlink ref="G26" r:id="rId5" xr:uid="{4A626537-C7E6-4998-84CE-12EA00B7CB03}"/>
    <hyperlink ref="G28" r:id="rId6" xr:uid="{0865A018-9438-49B8-9203-9164CAB76F16}"/>
    <hyperlink ref="G8" r:id="rId7" location="heading=h.lqxh4cg0132f" display="https://docs.google.com/document/d/1mOqcE8SMlC7xemvySgBmbY1XWIAHDSjgCj6aOyxAKPE/edit - heading=h.lqxh4cg0132f" xr:uid="{59FF7778-BE31-4377-834B-9F4C6CC0664D}"/>
    <hyperlink ref="G7" r:id="rId8" xr:uid="{D3FCFE72-D226-4BFC-AD42-F26A756AEA29}"/>
    <hyperlink ref="G11" r:id="rId9" xr:uid="{459E6C26-BE4B-4066-B536-DB2BA661C72A}"/>
    <hyperlink ref="G25" r:id="rId10" xr:uid="{2ECE1C71-ECDC-4366-9607-EBF3D6FA7A32}"/>
    <hyperlink ref="G34" r:id="rId11" xr:uid="{730E6944-8694-454A-BF20-F2663D656B12}"/>
    <hyperlink ref="G17" r:id="rId12" xr:uid="{A166C883-FB8C-40CD-8B40-A3D36F3B4A85}"/>
    <hyperlink ref="G4" r:id="rId13" xr:uid="{21E71A51-77EF-4C48-BA16-3F7744A8FBA6}"/>
    <hyperlink ref="G24" r:id="rId14" xr:uid="{1D4A1471-75B9-491D-BDE0-FFBCD803A22F}"/>
    <hyperlink ref="G15" r:id="rId15" xr:uid="{68BB98B4-13D2-4031-9EF2-99C83DFC135C}"/>
    <hyperlink ref="G16" r:id="rId16" xr:uid="{20274CE9-D18C-4675-9C3C-8D6BB2095F7C}"/>
  </hyperlinks>
  <pageMargins left="0.7" right="0.7" top="0.75" bottom="0.75" header="0.3" footer="0.3"/>
  <legacy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32A5-ED0D-41AC-B8E0-EFFE4176F9BE}">
  <dimension ref="A4:AL73"/>
  <sheetViews>
    <sheetView zoomScale="80" zoomScaleNormal="80" workbookViewId="0">
      <pane xSplit="3" ySplit="6" topLeftCell="D9" activePane="bottomRight" state="frozen"/>
      <selection pane="topRight" activeCell="D1" sqref="D1"/>
      <selection pane="bottomLeft" activeCell="A7" sqref="A7"/>
      <selection pane="bottomRight" activeCell="F73" sqref="F73"/>
    </sheetView>
  </sheetViews>
  <sheetFormatPr defaultColWidth="8.73046875" defaultRowHeight="14.25" outlineLevelCol="1" x14ac:dyDescent="0.45"/>
  <cols>
    <col min="1" max="1" width="8.73046875" style="98"/>
    <col min="2" max="2" width="15.73046875" style="98" bestFit="1" customWidth="1"/>
    <col min="3" max="3" width="24.73046875" style="98" customWidth="1"/>
    <col min="4" max="5" width="12.73046875" style="98" customWidth="1"/>
    <col min="6" max="6" width="15.265625" style="98" bestFit="1" customWidth="1"/>
    <col min="7" max="7" width="40.86328125" style="98" hidden="1" customWidth="1" outlineLevel="1"/>
    <col min="8" max="8" width="35.265625" style="98" hidden="1" customWidth="1" outlineLevel="1"/>
    <col min="9" max="9" width="10.86328125" style="98" hidden="1" customWidth="1" outlineLevel="1"/>
    <col min="10" max="11" width="8.73046875" style="98" hidden="1" customWidth="1" outlineLevel="1"/>
    <col min="12" max="12" width="8.73046875" style="98" hidden="1" customWidth="1" outlineLevel="1" collapsed="1"/>
    <col min="13" max="21" width="8.73046875" style="98" hidden="1" customWidth="1" outlineLevel="1"/>
    <col min="22" max="22" width="23" style="98" customWidth="1" collapsed="1"/>
    <col min="23" max="27" width="23" style="98" customWidth="1"/>
    <col min="28" max="28" width="39.86328125" style="98" customWidth="1"/>
    <col min="29" max="29" width="29" style="99" customWidth="1"/>
    <col min="30" max="16384" width="8.73046875" style="98"/>
  </cols>
  <sheetData>
    <row r="4" spans="1:30" ht="15.75" x14ac:dyDescent="0.45">
      <c r="A4" s="174"/>
      <c r="B4" s="585" t="s">
        <v>127</v>
      </c>
      <c r="C4" s="585"/>
      <c r="D4" s="585"/>
      <c r="E4" s="585"/>
      <c r="F4" s="585"/>
      <c r="G4" s="585" t="s">
        <v>129</v>
      </c>
      <c r="H4" s="585"/>
      <c r="I4" s="585"/>
      <c r="J4" s="585"/>
      <c r="K4" s="585"/>
      <c r="L4" s="585" t="s">
        <v>1620</v>
      </c>
      <c r="M4" s="585"/>
      <c r="N4" s="585"/>
      <c r="O4" s="585"/>
      <c r="P4" s="585"/>
      <c r="Q4" s="585"/>
      <c r="R4" s="585"/>
      <c r="S4" s="585"/>
      <c r="T4" s="585"/>
      <c r="U4" s="585"/>
      <c r="V4" s="586" t="s">
        <v>1621</v>
      </c>
      <c r="W4" s="586"/>
      <c r="X4" s="586"/>
      <c r="Y4" s="586"/>
      <c r="Z4" s="586"/>
      <c r="AA4" s="586"/>
      <c r="AB4" s="174"/>
      <c r="AC4" s="175"/>
    </row>
    <row r="5" spans="1:30" ht="22.35" customHeight="1" x14ac:dyDescent="0.45">
      <c r="A5" s="174"/>
      <c r="B5" s="176"/>
      <c r="C5" s="176"/>
      <c r="D5" s="176"/>
      <c r="E5" s="176"/>
      <c r="F5" s="176"/>
      <c r="G5" s="176"/>
      <c r="H5" s="176"/>
      <c r="I5" s="176"/>
      <c r="J5" s="176"/>
      <c r="K5" s="176"/>
      <c r="L5" s="176"/>
      <c r="M5" s="176"/>
      <c r="N5" s="176"/>
      <c r="O5" s="176"/>
      <c r="P5" s="176"/>
      <c r="Q5" s="176"/>
      <c r="R5" s="176"/>
      <c r="S5" s="176"/>
      <c r="T5" s="176"/>
      <c r="U5" s="176"/>
      <c r="V5" s="177" t="s">
        <v>1622</v>
      </c>
      <c r="W5" s="177"/>
      <c r="X5" s="177"/>
      <c r="Y5" s="177"/>
      <c r="Z5" s="177"/>
      <c r="AA5" s="177"/>
      <c r="AB5" s="174"/>
      <c r="AC5" s="175"/>
    </row>
    <row r="6" spans="1:30" ht="42" customHeight="1" x14ac:dyDescent="0.45">
      <c r="A6" s="43" t="s">
        <v>1468</v>
      </c>
      <c r="B6" s="1" t="s">
        <v>1623</v>
      </c>
      <c r="C6" s="1" t="s">
        <v>139</v>
      </c>
      <c r="D6" s="1" t="s">
        <v>140</v>
      </c>
      <c r="E6" s="1" t="s">
        <v>141</v>
      </c>
      <c r="F6" s="13" t="s">
        <v>143</v>
      </c>
      <c r="G6" s="12" t="s">
        <v>13</v>
      </c>
      <c r="H6" s="12" t="s">
        <v>15</v>
      </c>
      <c r="I6" s="12" t="s">
        <v>16</v>
      </c>
      <c r="J6" s="12" t="s">
        <v>17</v>
      </c>
      <c r="K6" s="12" t="s">
        <v>18</v>
      </c>
      <c r="L6" s="1" t="s">
        <v>1624</v>
      </c>
      <c r="M6" s="1" t="s">
        <v>1625</v>
      </c>
      <c r="N6" s="1" t="s">
        <v>1469</v>
      </c>
      <c r="O6" s="1" t="s">
        <v>1626</v>
      </c>
      <c r="P6" s="1" t="s">
        <v>1470</v>
      </c>
      <c r="Q6" s="1" t="s">
        <v>1471</v>
      </c>
      <c r="R6" s="1" t="s">
        <v>1472</v>
      </c>
      <c r="S6" s="1" t="s">
        <v>1473</v>
      </c>
      <c r="T6" s="1" t="s">
        <v>162</v>
      </c>
      <c r="U6" s="1" t="s">
        <v>928</v>
      </c>
      <c r="V6" s="1" t="s">
        <v>1627</v>
      </c>
      <c r="W6" s="1" t="s">
        <v>1628</v>
      </c>
      <c r="X6" s="1" t="s">
        <v>1629</v>
      </c>
      <c r="Y6" s="1" t="s">
        <v>1630</v>
      </c>
      <c r="Z6" s="1" t="s">
        <v>1631</v>
      </c>
      <c r="AA6" s="1" t="s">
        <v>1632</v>
      </c>
      <c r="AB6" s="1" t="s">
        <v>1633</v>
      </c>
      <c r="AC6" s="168" t="s">
        <v>1634</v>
      </c>
    </row>
    <row r="7" spans="1:30" s="15" customFormat="1" ht="42" customHeight="1" x14ac:dyDescent="0.45">
      <c r="A7" s="41">
        <v>1</v>
      </c>
      <c r="B7" s="42" t="s">
        <v>1635</v>
      </c>
      <c r="C7" s="42" t="s">
        <v>1636</v>
      </c>
      <c r="D7" s="42" t="s">
        <v>1637</v>
      </c>
      <c r="E7" s="41" t="s">
        <v>1638</v>
      </c>
      <c r="F7" s="46" t="s">
        <v>1639</v>
      </c>
      <c r="G7" s="41"/>
      <c r="H7" s="41"/>
      <c r="I7" s="41"/>
      <c r="J7" s="41"/>
      <c r="K7" s="41"/>
      <c r="L7" s="41"/>
      <c r="M7" s="41"/>
      <c r="N7" s="41"/>
      <c r="O7" s="41"/>
      <c r="P7" s="41"/>
      <c r="Q7" s="41"/>
      <c r="R7" s="41"/>
      <c r="S7" s="41"/>
      <c r="T7" s="41"/>
      <c r="U7" s="41"/>
      <c r="V7" s="42" t="s">
        <v>1640</v>
      </c>
      <c r="W7" s="42" t="s">
        <v>1641</v>
      </c>
      <c r="X7" s="42" t="s">
        <v>1642</v>
      </c>
      <c r="Y7" s="42" t="s">
        <v>1643</v>
      </c>
      <c r="Z7" s="42" t="s">
        <v>1644</v>
      </c>
      <c r="AA7" s="41"/>
      <c r="AB7" s="42" t="s">
        <v>1645</v>
      </c>
      <c r="AC7" s="42"/>
    </row>
    <row r="8" spans="1:30" ht="42" customHeight="1" x14ac:dyDescent="0.45">
      <c r="A8" s="43">
        <v>2</v>
      </c>
      <c r="B8" s="42" t="s">
        <v>1646</v>
      </c>
      <c r="C8" s="42" t="s">
        <v>1647</v>
      </c>
      <c r="D8" s="42" t="s">
        <v>1648</v>
      </c>
      <c r="E8" s="41" t="s">
        <v>1649</v>
      </c>
      <c r="F8" s="40" t="s">
        <v>1650</v>
      </c>
      <c r="G8" s="43"/>
      <c r="H8" s="43"/>
      <c r="I8" s="43"/>
      <c r="J8" s="43"/>
      <c r="K8" s="43"/>
      <c r="L8" s="43"/>
      <c r="M8" s="43"/>
      <c r="N8" s="43"/>
      <c r="O8" s="43"/>
      <c r="P8" s="43"/>
      <c r="Q8" s="43"/>
      <c r="R8" s="43"/>
      <c r="S8" s="43"/>
      <c r="T8" s="43"/>
      <c r="U8" s="43"/>
      <c r="V8" s="42" t="s">
        <v>1651</v>
      </c>
      <c r="W8" s="42" t="s">
        <v>1652</v>
      </c>
      <c r="X8" s="42" t="s">
        <v>1653</v>
      </c>
      <c r="Y8" s="42" t="s">
        <v>1654</v>
      </c>
      <c r="Z8" s="44" t="s">
        <v>1655</v>
      </c>
      <c r="AA8" s="43"/>
      <c r="AB8" s="42" t="s">
        <v>1656</v>
      </c>
      <c r="AC8" s="45"/>
    </row>
    <row r="9" spans="1:30" ht="42" customHeight="1" x14ac:dyDescent="0.45">
      <c r="A9" s="43">
        <v>3</v>
      </c>
      <c r="B9" s="42" t="s">
        <v>32</v>
      </c>
      <c r="C9" s="42" t="s">
        <v>1657</v>
      </c>
      <c r="D9" s="43"/>
      <c r="E9" s="43"/>
      <c r="F9" s="46" t="s">
        <v>1658</v>
      </c>
      <c r="G9" s="43"/>
      <c r="H9" s="43"/>
      <c r="I9" s="43"/>
      <c r="J9" s="43"/>
      <c r="K9" s="43"/>
      <c r="L9" s="43"/>
      <c r="M9" s="43"/>
      <c r="N9" s="43"/>
      <c r="O9" s="43"/>
      <c r="P9" s="43"/>
      <c r="Q9" s="43"/>
      <c r="R9" s="43"/>
      <c r="S9" s="43"/>
      <c r="T9" s="43"/>
      <c r="U9" s="43"/>
      <c r="V9" s="43" t="s">
        <v>1651</v>
      </c>
      <c r="W9" s="45" t="s">
        <v>1659</v>
      </c>
      <c r="X9" s="43" t="s">
        <v>4</v>
      </c>
      <c r="Y9" s="45" t="s">
        <v>1660</v>
      </c>
      <c r="Z9" s="43" t="s">
        <v>71</v>
      </c>
      <c r="AA9" s="43"/>
      <c r="AB9" s="43" t="s">
        <v>1661</v>
      </c>
      <c r="AC9" s="45" t="s">
        <v>4</v>
      </c>
    </row>
    <row r="10" spans="1:30" ht="42" customHeight="1" x14ac:dyDescent="0.45">
      <c r="A10" s="41">
        <v>4</v>
      </c>
      <c r="B10" s="45" t="s">
        <v>1662</v>
      </c>
      <c r="C10" s="45" t="s">
        <v>1663</v>
      </c>
      <c r="D10" s="43"/>
      <c r="E10" s="43"/>
      <c r="F10" s="169" t="s">
        <v>1664</v>
      </c>
      <c r="G10" s="43"/>
      <c r="H10" s="43"/>
      <c r="I10" s="43"/>
      <c r="J10" s="43"/>
      <c r="K10" s="43"/>
      <c r="L10" s="43"/>
      <c r="M10" s="43"/>
      <c r="N10" s="43"/>
      <c r="O10" s="43"/>
      <c r="P10" s="43"/>
      <c r="Q10" s="43"/>
      <c r="R10" s="43"/>
      <c r="S10" s="43"/>
      <c r="T10" s="43"/>
      <c r="U10" s="43"/>
      <c r="V10" s="43" t="s">
        <v>1665</v>
      </c>
      <c r="W10" s="43" t="s">
        <v>1659</v>
      </c>
      <c r="X10" s="43" t="s">
        <v>4</v>
      </c>
      <c r="Y10" s="43" t="s">
        <v>1666</v>
      </c>
      <c r="Z10" s="45" t="s">
        <v>1667</v>
      </c>
      <c r="AA10" s="43"/>
      <c r="AB10" s="43" t="s">
        <v>1668</v>
      </c>
      <c r="AC10" s="45"/>
    </row>
    <row r="11" spans="1:30" ht="42" customHeight="1" x14ac:dyDescent="0.45">
      <c r="A11" s="43">
        <v>5</v>
      </c>
      <c r="B11" s="45" t="s">
        <v>1669</v>
      </c>
      <c r="C11" s="45" t="s">
        <v>1670</v>
      </c>
      <c r="D11" s="45" t="s">
        <v>1671</v>
      </c>
      <c r="E11" s="45" t="s">
        <v>1672</v>
      </c>
      <c r="F11" s="137" t="s">
        <v>1673</v>
      </c>
      <c r="G11" s="45"/>
      <c r="H11" s="45"/>
      <c r="I11" s="45"/>
      <c r="J11" s="45"/>
      <c r="K11" s="45"/>
      <c r="L11" s="45"/>
      <c r="M11" s="45"/>
      <c r="N11" s="45"/>
      <c r="O11" s="45"/>
      <c r="P11" s="45"/>
      <c r="Q11" s="45"/>
      <c r="R11" s="45"/>
      <c r="S11" s="45"/>
      <c r="T11" s="45"/>
      <c r="U11" s="45"/>
      <c r="V11" s="45"/>
      <c r="W11" s="45" t="s">
        <v>4</v>
      </c>
      <c r="X11" s="45" t="s">
        <v>179</v>
      </c>
      <c r="Y11" s="45" t="s">
        <v>179</v>
      </c>
      <c r="Z11" s="45" t="s">
        <v>179</v>
      </c>
      <c r="AA11" s="45"/>
      <c r="AB11" s="45"/>
      <c r="AC11" s="45"/>
      <c r="AD11" s="99"/>
    </row>
    <row r="12" spans="1:30" ht="42" customHeight="1" x14ac:dyDescent="0.45">
      <c r="A12" s="43">
        <v>6</v>
      </c>
      <c r="B12" s="45" t="s">
        <v>1674</v>
      </c>
      <c r="C12" s="45" t="s">
        <v>1675</v>
      </c>
      <c r="D12" s="45" t="s">
        <v>1676</v>
      </c>
      <c r="E12" s="45" t="s">
        <v>1672</v>
      </c>
      <c r="F12" s="137" t="s">
        <v>1677</v>
      </c>
      <c r="G12" s="45"/>
      <c r="H12" s="45"/>
      <c r="I12" s="45"/>
      <c r="J12" s="45"/>
      <c r="K12" s="45"/>
      <c r="L12" s="45"/>
      <c r="M12" s="45"/>
      <c r="N12" s="45"/>
      <c r="O12" s="45"/>
      <c r="P12" s="45"/>
      <c r="Q12" s="45"/>
      <c r="R12" s="45"/>
      <c r="S12" s="45"/>
      <c r="T12" s="45"/>
      <c r="U12" s="45"/>
      <c r="V12" s="45"/>
      <c r="W12" s="45" t="s">
        <v>4</v>
      </c>
      <c r="X12" s="45" t="s">
        <v>179</v>
      </c>
      <c r="Y12" s="45" t="s">
        <v>179</v>
      </c>
      <c r="Z12" s="45" t="s">
        <v>1678</v>
      </c>
      <c r="AA12" s="45"/>
      <c r="AB12" s="45"/>
      <c r="AC12" s="45"/>
      <c r="AD12" s="99"/>
    </row>
    <row r="13" spans="1:30" ht="42" customHeight="1" x14ac:dyDescent="0.45">
      <c r="A13" s="41">
        <v>7</v>
      </c>
      <c r="B13" s="45" t="s">
        <v>1679</v>
      </c>
      <c r="C13" s="45" t="s">
        <v>1680</v>
      </c>
      <c r="D13" s="45" t="s">
        <v>1676</v>
      </c>
      <c r="E13" s="45"/>
      <c r="F13" s="137" t="s">
        <v>1681</v>
      </c>
      <c r="G13" s="45"/>
      <c r="H13" s="45"/>
      <c r="I13" s="45"/>
      <c r="J13" s="45"/>
      <c r="K13" s="45"/>
      <c r="L13" s="45"/>
      <c r="M13" s="45"/>
      <c r="N13" s="45"/>
      <c r="O13" s="45"/>
      <c r="P13" s="45"/>
      <c r="Q13" s="45"/>
      <c r="R13" s="45"/>
      <c r="S13" s="45"/>
      <c r="T13" s="45"/>
      <c r="U13" s="45"/>
      <c r="V13" s="45"/>
      <c r="W13" s="45" t="s">
        <v>4</v>
      </c>
      <c r="X13" s="45" t="s">
        <v>179</v>
      </c>
      <c r="Y13" s="45" t="s">
        <v>179</v>
      </c>
      <c r="Z13" s="45" t="s">
        <v>179</v>
      </c>
      <c r="AA13" s="45"/>
      <c r="AB13" s="45"/>
      <c r="AC13" s="45"/>
      <c r="AD13" s="99"/>
    </row>
    <row r="14" spans="1:30" ht="42" customHeight="1" x14ac:dyDescent="0.45">
      <c r="A14" s="43">
        <v>8</v>
      </c>
      <c r="B14" s="45" t="s">
        <v>1682</v>
      </c>
      <c r="C14" s="45" t="s">
        <v>1683</v>
      </c>
      <c r="D14" s="45" t="s">
        <v>1684</v>
      </c>
      <c r="E14" s="45" t="s">
        <v>1672</v>
      </c>
      <c r="F14" s="137" t="s">
        <v>1685</v>
      </c>
      <c r="G14" s="45"/>
      <c r="H14" s="45"/>
      <c r="I14" s="45"/>
      <c r="J14" s="45"/>
      <c r="K14" s="45"/>
      <c r="L14" s="45"/>
      <c r="M14" s="45"/>
      <c r="N14" s="45"/>
      <c r="O14" s="45"/>
      <c r="P14" s="45"/>
      <c r="Q14" s="45"/>
      <c r="R14" s="45"/>
      <c r="S14" s="45"/>
      <c r="T14" s="45"/>
      <c r="U14" s="45"/>
      <c r="V14" s="45" t="s">
        <v>1686</v>
      </c>
      <c r="W14" s="45" t="s">
        <v>4</v>
      </c>
      <c r="X14" s="45" t="s">
        <v>179</v>
      </c>
      <c r="Y14" s="45" t="s">
        <v>179</v>
      </c>
      <c r="Z14" s="45" t="s">
        <v>179</v>
      </c>
      <c r="AA14" s="45"/>
      <c r="AB14" s="45"/>
      <c r="AC14" s="45"/>
      <c r="AD14" s="99"/>
    </row>
    <row r="15" spans="1:30" ht="42" customHeight="1" x14ac:dyDescent="0.45">
      <c r="A15" s="43">
        <v>9</v>
      </c>
      <c r="B15" s="45" t="s">
        <v>1687</v>
      </c>
      <c r="C15" s="45" t="s">
        <v>1688</v>
      </c>
      <c r="D15" s="45" t="s">
        <v>1689</v>
      </c>
      <c r="E15" s="45"/>
      <c r="F15" s="137" t="s">
        <v>1690</v>
      </c>
      <c r="G15" s="45"/>
      <c r="H15" s="45"/>
      <c r="I15" s="45"/>
      <c r="J15" s="45"/>
      <c r="K15" s="45"/>
      <c r="L15" s="45"/>
      <c r="M15" s="45"/>
      <c r="N15" s="45"/>
      <c r="O15" s="45"/>
      <c r="P15" s="45"/>
      <c r="Q15" s="45"/>
      <c r="R15" s="45"/>
      <c r="S15" s="45"/>
      <c r="T15" s="45"/>
      <c r="U15" s="45"/>
      <c r="V15" s="45" t="s">
        <v>1691</v>
      </c>
      <c r="W15" s="45" t="s">
        <v>4</v>
      </c>
      <c r="X15" s="45" t="s">
        <v>1692</v>
      </c>
      <c r="Y15" s="45" t="s">
        <v>179</v>
      </c>
      <c r="Z15" s="45" t="s">
        <v>179</v>
      </c>
      <c r="AA15" s="45"/>
      <c r="AB15" s="45"/>
      <c r="AC15" s="45"/>
      <c r="AD15" s="99"/>
    </row>
    <row r="16" spans="1:30" ht="42" customHeight="1" x14ac:dyDescent="0.45">
      <c r="A16" s="41">
        <v>10</v>
      </c>
      <c r="B16" s="45" t="s">
        <v>1693</v>
      </c>
      <c r="C16" s="45" t="s">
        <v>1694</v>
      </c>
      <c r="D16" s="45" t="s">
        <v>502</v>
      </c>
      <c r="E16" s="45" t="s">
        <v>502</v>
      </c>
      <c r="F16" s="137" t="s">
        <v>1695</v>
      </c>
      <c r="G16" s="45"/>
      <c r="H16" s="45"/>
      <c r="I16" s="45"/>
      <c r="J16" s="45"/>
      <c r="K16" s="45"/>
      <c r="L16" s="45"/>
      <c r="M16" s="45"/>
      <c r="N16" s="45"/>
      <c r="O16" s="45"/>
      <c r="P16" s="45"/>
      <c r="Q16" s="45"/>
      <c r="R16" s="45"/>
      <c r="S16" s="45"/>
      <c r="T16" s="45"/>
      <c r="U16" s="45"/>
      <c r="V16" s="45" t="s">
        <v>1696</v>
      </c>
      <c r="W16" s="45" t="s">
        <v>1697</v>
      </c>
      <c r="X16" s="45" t="s">
        <v>179</v>
      </c>
      <c r="Y16" s="45" t="s">
        <v>179</v>
      </c>
      <c r="Z16" s="45" t="s">
        <v>179</v>
      </c>
      <c r="AA16" s="45"/>
      <c r="AB16" s="45"/>
      <c r="AC16" s="45"/>
      <c r="AD16" s="99"/>
    </row>
    <row r="17" spans="1:30" ht="42" customHeight="1" x14ac:dyDescent="0.45">
      <c r="A17" s="43">
        <v>11</v>
      </c>
      <c r="B17" s="45" t="s">
        <v>1698</v>
      </c>
      <c r="C17" s="45" t="s">
        <v>1699</v>
      </c>
      <c r="D17" s="45" t="s">
        <v>1700</v>
      </c>
      <c r="E17" s="45"/>
      <c r="F17" s="137" t="s">
        <v>1701</v>
      </c>
      <c r="G17" s="45"/>
      <c r="H17" s="45"/>
      <c r="I17" s="45"/>
      <c r="J17" s="45"/>
      <c r="K17" s="45"/>
      <c r="L17" s="45"/>
      <c r="M17" s="45"/>
      <c r="N17" s="45"/>
      <c r="O17" s="45"/>
      <c r="P17" s="45"/>
      <c r="Q17" s="45"/>
      <c r="R17" s="45"/>
      <c r="S17" s="45"/>
      <c r="T17" s="45"/>
      <c r="U17" s="45"/>
      <c r="V17" s="45" t="s">
        <v>1651</v>
      </c>
      <c r="W17" s="45" t="s">
        <v>4</v>
      </c>
      <c r="X17" s="45" t="s">
        <v>179</v>
      </c>
      <c r="Y17" s="45" t="s">
        <v>179</v>
      </c>
      <c r="Z17" s="45" t="s">
        <v>1702</v>
      </c>
      <c r="AA17" s="45"/>
      <c r="AB17" s="45"/>
      <c r="AC17" s="45"/>
      <c r="AD17" s="99"/>
    </row>
    <row r="18" spans="1:30" ht="42" customHeight="1" x14ac:dyDescent="0.45">
      <c r="A18" s="43">
        <v>12</v>
      </c>
      <c r="B18" s="45" t="s">
        <v>1703</v>
      </c>
      <c r="C18" s="45" t="s">
        <v>1704</v>
      </c>
      <c r="D18" s="45" t="s">
        <v>1705</v>
      </c>
      <c r="E18" s="45" t="s">
        <v>1706</v>
      </c>
      <c r="F18" s="137" t="s">
        <v>1707</v>
      </c>
      <c r="G18" s="45"/>
      <c r="H18" s="45"/>
      <c r="I18" s="45"/>
      <c r="J18" s="45"/>
      <c r="K18" s="45"/>
      <c r="L18" s="45"/>
      <c r="M18" s="45"/>
      <c r="N18" s="45"/>
      <c r="O18" s="45"/>
      <c r="P18" s="45"/>
      <c r="Q18" s="45"/>
      <c r="R18" s="45"/>
      <c r="S18" s="45"/>
      <c r="T18" s="45"/>
      <c r="U18" s="45"/>
      <c r="V18" s="45" t="s">
        <v>1651</v>
      </c>
      <c r="W18" s="45" t="s">
        <v>4</v>
      </c>
      <c r="X18" s="45" t="s">
        <v>4</v>
      </c>
      <c r="Y18" s="45" t="s">
        <v>1708</v>
      </c>
      <c r="Z18" s="45" t="s">
        <v>1709</v>
      </c>
      <c r="AA18" s="45"/>
      <c r="AB18" s="45" t="s">
        <v>1710</v>
      </c>
      <c r="AC18" s="45"/>
      <c r="AD18" s="99"/>
    </row>
    <row r="19" spans="1:30" ht="42" customHeight="1" x14ac:dyDescent="0.45">
      <c r="A19" s="41">
        <v>13</v>
      </c>
      <c r="B19" s="45" t="s">
        <v>1711</v>
      </c>
      <c r="C19" s="45" t="s">
        <v>1712</v>
      </c>
      <c r="D19" s="45" t="s">
        <v>1713</v>
      </c>
      <c r="E19" s="45" t="s">
        <v>1714</v>
      </c>
      <c r="F19" s="137" t="s">
        <v>1715</v>
      </c>
      <c r="G19" s="45"/>
      <c r="H19" s="45"/>
      <c r="I19" s="45"/>
      <c r="J19" s="45"/>
      <c r="K19" s="45"/>
      <c r="L19" s="45"/>
      <c r="M19" s="45"/>
      <c r="N19" s="45"/>
      <c r="O19" s="45"/>
      <c r="P19" s="45"/>
      <c r="Q19" s="45"/>
      <c r="R19" s="45"/>
      <c r="S19" s="45"/>
      <c r="T19" s="45"/>
      <c r="U19" s="45"/>
      <c r="V19" s="45" t="s">
        <v>1716</v>
      </c>
      <c r="W19" s="45" t="s">
        <v>4</v>
      </c>
      <c r="X19" s="45" t="s">
        <v>179</v>
      </c>
      <c r="Y19" s="45" t="s">
        <v>179</v>
      </c>
      <c r="Z19" s="45" t="s">
        <v>1717</v>
      </c>
      <c r="AA19" s="45"/>
      <c r="AB19" s="45" t="s">
        <v>1718</v>
      </c>
      <c r="AC19" s="45"/>
      <c r="AD19" s="99"/>
    </row>
    <row r="20" spans="1:30" ht="42" customHeight="1" x14ac:dyDescent="0.45">
      <c r="A20" s="43">
        <v>14</v>
      </c>
      <c r="B20" s="45" t="s">
        <v>1719</v>
      </c>
      <c r="C20" s="45" t="s">
        <v>1720</v>
      </c>
      <c r="D20" s="45" t="s">
        <v>1689</v>
      </c>
      <c r="E20" s="45"/>
      <c r="F20" s="137" t="s">
        <v>1721</v>
      </c>
      <c r="G20" s="45"/>
      <c r="H20" s="45"/>
      <c r="I20" s="45"/>
      <c r="J20" s="45"/>
      <c r="K20" s="45"/>
      <c r="L20" s="45"/>
      <c r="M20" s="45"/>
      <c r="N20" s="45"/>
      <c r="O20" s="45"/>
      <c r="P20" s="45"/>
      <c r="Q20" s="45"/>
      <c r="R20" s="45"/>
      <c r="S20" s="45"/>
      <c r="T20" s="45"/>
      <c r="U20" s="45"/>
      <c r="V20" s="45"/>
      <c r="W20" s="45" t="s">
        <v>4</v>
      </c>
      <c r="X20" s="45" t="s">
        <v>179</v>
      </c>
      <c r="Y20" s="45" t="s">
        <v>179</v>
      </c>
      <c r="Z20" s="45" t="s">
        <v>179</v>
      </c>
      <c r="AA20" s="45"/>
      <c r="AB20" s="45"/>
      <c r="AC20" s="45"/>
      <c r="AD20" s="99"/>
    </row>
    <row r="21" spans="1:30" ht="42" customHeight="1" x14ac:dyDescent="0.45">
      <c r="A21" s="43">
        <v>15</v>
      </c>
      <c r="B21" s="45" t="s">
        <v>1722</v>
      </c>
      <c r="C21" s="45" t="s">
        <v>1723</v>
      </c>
      <c r="D21" s="45" t="s">
        <v>1724</v>
      </c>
      <c r="E21" s="45" t="s">
        <v>363</v>
      </c>
      <c r="F21" s="34" t="s">
        <v>1725</v>
      </c>
      <c r="G21" s="45"/>
      <c r="H21" s="45"/>
      <c r="I21" s="45"/>
      <c r="J21" s="45"/>
      <c r="K21" s="45"/>
      <c r="L21" s="45"/>
      <c r="M21" s="45"/>
      <c r="N21" s="45"/>
      <c r="O21" s="45"/>
      <c r="P21" s="45"/>
      <c r="Q21" s="45"/>
      <c r="R21" s="45"/>
      <c r="S21" s="45"/>
      <c r="T21" s="45"/>
      <c r="U21" s="45"/>
      <c r="V21" s="45"/>
      <c r="W21" s="45" t="s">
        <v>4</v>
      </c>
      <c r="X21" s="45" t="s">
        <v>179</v>
      </c>
      <c r="Y21" s="45" t="s">
        <v>179</v>
      </c>
      <c r="Z21" s="45" t="s">
        <v>1726</v>
      </c>
      <c r="AA21" s="45" t="s">
        <v>1727</v>
      </c>
      <c r="AB21" s="45"/>
      <c r="AC21" s="45"/>
      <c r="AD21" s="99"/>
    </row>
    <row r="22" spans="1:30" ht="42" customHeight="1" x14ac:dyDescent="0.45">
      <c r="A22" s="41">
        <v>16</v>
      </c>
      <c r="B22" s="45" t="s">
        <v>1728</v>
      </c>
      <c r="C22" s="45" t="s">
        <v>1729</v>
      </c>
      <c r="D22" s="45" t="s">
        <v>1730</v>
      </c>
      <c r="E22" s="45"/>
      <c r="F22" s="137" t="s">
        <v>1731</v>
      </c>
      <c r="G22" s="45"/>
      <c r="H22" s="45"/>
      <c r="I22" s="45"/>
      <c r="J22" s="45"/>
      <c r="K22" s="45"/>
      <c r="L22" s="45"/>
      <c r="M22" s="45"/>
      <c r="N22" s="45"/>
      <c r="O22" s="45"/>
      <c r="P22" s="45"/>
      <c r="Q22" s="45"/>
      <c r="R22" s="45"/>
      <c r="S22" s="45"/>
      <c r="T22" s="45"/>
      <c r="U22" s="45"/>
      <c r="V22" s="45" t="s">
        <v>1651</v>
      </c>
      <c r="W22" s="45" t="s">
        <v>4</v>
      </c>
      <c r="X22" s="45" t="s">
        <v>179</v>
      </c>
      <c r="Y22" s="45" t="s">
        <v>179</v>
      </c>
      <c r="Z22" s="45" t="s">
        <v>1732</v>
      </c>
      <c r="AA22" s="45"/>
      <c r="AB22" s="45"/>
      <c r="AC22" s="45"/>
      <c r="AD22" s="99"/>
    </row>
    <row r="23" spans="1:30" ht="42" customHeight="1" x14ac:dyDescent="0.45">
      <c r="A23" s="43">
        <v>17</v>
      </c>
      <c r="B23" s="45" t="s">
        <v>1733</v>
      </c>
      <c r="C23" s="45" t="s">
        <v>1734</v>
      </c>
      <c r="D23" s="97" t="s">
        <v>1735</v>
      </c>
      <c r="E23" s="45" t="s">
        <v>1736</v>
      </c>
      <c r="F23" s="137" t="s">
        <v>1737</v>
      </c>
      <c r="G23" s="45"/>
      <c r="H23" s="45"/>
      <c r="I23" s="45"/>
      <c r="J23" s="45"/>
      <c r="K23" s="45"/>
      <c r="L23" s="45"/>
      <c r="M23" s="45"/>
      <c r="N23" s="45"/>
      <c r="O23" s="45"/>
      <c r="P23" s="45"/>
      <c r="Q23" s="45"/>
      <c r="R23" s="45"/>
      <c r="S23" s="45"/>
      <c r="T23" s="45"/>
      <c r="U23" s="45"/>
      <c r="V23" s="45" t="s">
        <v>1696</v>
      </c>
      <c r="W23" s="45" t="s">
        <v>1738</v>
      </c>
      <c r="X23" s="45" t="s">
        <v>179</v>
      </c>
      <c r="Y23" s="45" t="s">
        <v>179</v>
      </c>
      <c r="Z23" s="45" t="s">
        <v>1739</v>
      </c>
      <c r="AA23" s="45"/>
      <c r="AB23" s="45"/>
      <c r="AC23" s="45"/>
      <c r="AD23" s="99"/>
    </row>
    <row r="24" spans="1:30" ht="42" customHeight="1" x14ac:dyDescent="0.45">
      <c r="A24" s="43">
        <v>18</v>
      </c>
      <c r="B24" s="45" t="s">
        <v>1740</v>
      </c>
      <c r="C24" s="45" t="s">
        <v>1741</v>
      </c>
      <c r="D24" s="97" t="s">
        <v>1742</v>
      </c>
      <c r="E24" s="97" t="s">
        <v>1743</v>
      </c>
      <c r="F24" s="137" t="s">
        <v>1744</v>
      </c>
      <c r="G24" s="45"/>
      <c r="H24" s="45"/>
      <c r="I24" s="45"/>
      <c r="J24" s="45"/>
      <c r="K24" s="45"/>
      <c r="L24" s="45"/>
      <c r="M24" s="45"/>
      <c r="N24" s="45"/>
      <c r="O24" s="45"/>
      <c r="P24" s="45"/>
      <c r="Q24" s="45"/>
      <c r="R24" s="45"/>
      <c r="S24" s="45"/>
      <c r="T24" s="45"/>
      <c r="U24" s="45"/>
      <c r="V24" s="45" t="s">
        <v>1651</v>
      </c>
      <c r="W24" s="45" t="s">
        <v>1745</v>
      </c>
      <c r="X24" s="45" t="s">
        <v>179</v>
      </c>
      <c r="Y24" s="45" t="s">
        <v>179</v>
      </c>
      <c r="Z24" s="45" t="s">
        <v>179</v>
      </c>
      <c r="AA24" s="45"/>
      <c r="AB24" s="45"/>
      <c r="AC24" s="45"/>
      <c r="AD24" s="99"/>
    </row>
    <row r="25" spans="1:30" ht="42" customHeight="1" x14ac:dyDescent="0.45">
      <c r="A25" s="41">
        <v>19</v>
      </c>
      <c r="B25" s="45" t="s">
        <v>1746</v>
      </c>
      <c r="C25" s="45" t="s">
        <v>1747</v>
      </c>
      <c r="D25" s="45" t="s">
        <v>502</v>
      </c>
      <c r="E25" s="45"/>
      <c r="F25" s="137" t="s">
        <v>1748</v>
      </c>
      <c r="G25" s="45"/>
      <c r="H25" s="45"/>
      <c r="I25" s="45"/>
      <c r="J25" s="45"/>
      <c r="K25" s="45"/>
      <c r="L25" s="45"/>
      <c r="M25" s="45"/>
      <c r="N25" s="45"/>
      <c r="O25" s="45"/>
      <c r="P25" s="45"/>
      <c r="Q25" s="45"/>
      <c r="R25" s="45"/>
      <c r="S25" s="45"/>
      <c r="T25" s="45"/>
      <c r="U25" s="45"/>
      <c r="V25" s="45" t="s">
        <v>1696</v>
      </c>
      <c r="W25" s="45" t="s">
        <v>4</v>
      </c>
      <c r="X25" s="45" t="s">
        <v>179</v>
      </c>
      <c r="Y25" s="45" t="s">
        <v>179</v>
      </c>
      <c r="Z25" s="45" t="s">
        <v>179</v>
      </c>
      <c r="AA25" s="45"/>
      <c r="AB25" s="45"/>
      <c r="AC25" s="45"/>
      <c r="AD25" s="99"/>
    </row>
    <row r="26" spans="1:30" ht="42" customHeight="1" x14ac:dyDescent="0.45">
      <c r="A26" s="43">
        <v>20</v>
      </c>
      <c r="B26" s="45" t="s">
        <v>1749</v>
      </c>
      <c r="C26" s="45" t="s">
        <v>1750</v>
      </c>
      <c r="D26" s="45" t="s">
        <v>502</v>
      </c>
      <c r="E26" s="45" t="s">
        <v>502</v>
      </c>
      <c r="F26" s="137" t="s">
        <v>1751</v>
      </c>
      <c r="G26" s="45"/>
      <c r="H26" s="45"/>
      <c r="I26" s="45"/>
      <c r="J26" s="45"/>
      <c r="K26" s="45"/>
      <c r="L26" s="45"/>
      <c r="M26" s="45"/>
      <c r="N26" s="45"/>
      <c r="O26" s="45"/>
      <c r="P26" s="45"/>
      <c r="Q26" s="45"/>
      <c r="R26" s="45"/>
      <c r="S26" s="45"/>
      <c r="T26" s="45"/>
      <c r="U26" s="45"/>
      <c r="V26" s="45"/>
      <c r="W26" s="45" t="s">
        <v>179</v>
      </c>
      <c r="X26" s="45" t="s">
        <v>179</v>
      </c>
      <c r="Y26" s="45" t="s">
        <v>179</v>
      </c>
      <c r="Z26" s="45" t="s">
        <v>179</v>
      </c>
      <c r="AA26" s="45"/>
      <c r="AB26" s="45"/>
      <c r="AC26" s="45"/>
      <c r="AD26" s="99"/>
    </row>
    <row r="27" spans="1:30" ht="42" customHeight="1" x14ac:dyDescent="0.45">
      <c r="A27" s="43">
        <v>21</v>
      </c>
      <c r="B27" s="45" t="s">
        <v>1752</v>
      </c>
      <c r="C27" s="45" t="s">
        <v>1753</v>
      </c>
      <c r="D27" s="45" t="s">
        <v>1754</v>
      </c>
      <c r="E27" s="45"/>
      <c r="F27" s="137" t="s">
        <v>1755</v>
      </c>
      <c r="G27" s="45"/>
      <c r="H27" s="45"/>
      <c r="I27" s="45"/>
      <c r="J27" s="45"/>
      <c r="K27" s="45"/>
      <c r="L27" s="45"/>
      <c r="M27" s="45"/>
      <c r="N27" s="45"/>
      <c r="O27" s="45"/>
      <c r="P27" s="45"/>
      <c r="Q27" s="45"/>
      <c r="R27" s="45"/>
      <c r="S27" s="45"/>
      <c r="T27" s="45"/>
      <c r="U27" s="45"/>
      <c r="V27" s="45" t="s">
        <v>1686</v>
      </c>
      <c r="W27" s="45" t="s">
        <v>4</v>
      </c>
      <c r="X27" s="45" t="s">
        <v>179</v>
      </c>
      <c r="Y27" s="45" t="s">
        <v>179</v>
      </c>
      <c r="Z27" s="45" t="s">
        <v>179</v>
      </c>
      <c r="AA27" s="45"/>
      <c r="AB27" s="45"/>
      <c r="AC27" s="45"/>
      <c r="AD27" s="99"/>
    </row>
    <row r="28" spans="1:30" ht="42" customHeight="1" x14ac:dyDescent="0.45">
      <c r="A28" s="41">
        <v>22</v>
      </c>
      <c r="B28" s="45" t="s">
        <v>1756</v>
      </c>
      <c r="C28" s="45" t="s">
        <v>1757</v>
      </c>
      <c r="D28" s="45" t="s">
        <v>1758</v>
      </c>
      <c r="E28" s="45" t="s">
        <v>1759</v>
      </c>
      <c r="F28" s="137" t="s">
        <v>1257</v>
      </c>
      <c r="G28" s="45"/>
      <c r="H28" s="45"/>
      <c r="I28" s="45"/>
      <c r="J28" s="45"/>
      <c r="K28" s="45"/>
      <c r="L28" s="45"/>
      <c r="M28" s="45"/>
      <c r="N28" s="45"/>
      <c r="O28" s="45"/>
      <c r="P28" s="45"/>
      <c r="Q28" s="45"/>
      <c r="R28" s="45"/>
      <c r="S28" s="45"/>
      <c r="T28" s="45"/>
      <c r="U28" s="45"/>
      <c r="V28" s="45" t="s">
        <v>1686</v>
      </c>
      <c r="W28" s="45" t="s">
        <v>4</v>
      </c>
      <c r="X28" s="45" t="s">
        <v>179</v>
      </c>
      <c r="Y28" s="45" t="s">
        <v>179</v>
      </c>
      <c r="Z28" s="45" t="s">
        <v>179</v>
      </c>
      <c r="AA28" s="45"/>
      <c r="AB28" s="45"/>
      <c r="AC28" s="45"/>
      <c r="AD28" s="99"/>
    </row>
    <row r="29" spans="1:30" ht="42" customHeight="1" x14ac:dyDescent="0.45">
      <c r="A29" s="43">
        <v>23</v>
      </c>
      <c r="B29" s="45" t="s">
        <v>1760</v>
      </c>
      <c r="C29" s="45" t="s">
        <v>1761</v>
      </c>
      <c r="D29" s="45" t="s">
        <v>1762</v>
      </c>
      <c r="E29" s="45" t="s">
        <v>1763</v>
      </c>
      <c r="F29" s="137" t="s">
        <v>1764</v>
      </c>
      <c r="G29" s="45"/>
      <c r="H29" s="45"/>
      <c r="I29" s="45"/>
      <c r="J29" s="45"/>
      <c r="K29" s="45"/>
      <c r="L29" s="45"/>
      <c r="M29" s="45"/>
      <c r="N29" s="45"/>
      <c r="O29" s="45"/>
      <c r="P29" s="45"/>
      <c r="Q29" s="45"/>
      <c r="R29" s="45"/>
      <c r="S29" s="45"/>
      <c r="T29" s="45"/>
      <c r="U29" s="45"/>
      <c r="V29" s="45"/>
      <c r="W29" s="45" t="s">
        <v>4</v>
      </c>
      <c r="X29" s="45" t="s">
        <v>179</v>
      </c>
      <c r="Y29" s="45" t="s">
        <v>179</v>
      </c>
      <c r="Z29" s="45" t="s">
        <v>1765</v>
      </c>
      <c r="AA29" s="45"/>
      <c r="AB29" s="45" t="s">
        <v>1718</v>
      </c>
      <c r="AC29" s="45"/>
      <c r="AD29" s="99"/>
    </row>
    <row r="30" spans="1:30" ht="42" customHeight="1" x14ac:dyDescent="0.45">
      <c r="A30" s="43">
        <v>24</v>
      </c>
      <c r="B30" s="45" t="s">
        <v>1766</v>
      </c>
      <c r="C30" s="45" t="s">
        <v>1767</v>
      </c>
      <c r="D30" s="45" t="s">
        <v>1768</v>
      </c>
      <c r="E30" s="45" t="s">
        <v>1768</v>
      </c>
      <c r="F30" s="137" t="s">
        <v>1769</v>
      </c>
      <c r="G30" s="45"/>
      <c r="H30" s="45"/>
      <c r="I30" s="45"/>
      <c r="J30" s="45"/>
      <c r="K30" s="45"/>
      <c r="L30" s="45"/>
      <c r="M30" s="45"/>
      <c r="N30" s="45"/>
      <c r="O30" s="45"/>
      <c r="P30" s="45"/>
      <c r="Q30" s="45"/>
      <c r="R30" s="45"/>
      <c r="S30" s="45"/>
      <c r="T30" s="45"/>
      <c r="U30" s="45"/>
      <c r="V30" s="45" t="s">
        <v>1686</v>
      </c>
      <c r="W30" s="45" t="s">
        <v>4</v>
      </c>
      <c r="X30" s="45" t="s">
        <v>179</v>
      </c>
      <c r="Y30" s="45" t="s">
        <v>179</v>
      </c>
      <c r="Z30" s="45" t="s">
        <v>1770</v>
      </c>
      <c r="AA30" s="45"/>
      <c r="AB30" s="45"/>
      <c r="AC30" s="45"/>
      <c r="AD30" s="99"/>
    </row>
    <row r="31" spans="1:30" ht="42" customHeight="1" x14ac:dyDescent="0.45">
      <c r="A31" s="41">
        <v>25</v>
      </c>
      <c r="B31" s="45" t="s">
        <v>1771</v>
      </c>
      <c r="C31" s="45" t="s">
        <v>1772</v>
      </c>
      <c r="D31" s="45" t="s">
        <v>681</v>
      </c>
      <c r="E31" s="45"/>
      <c r="F31" s="137" t="s">
        <v>1773</v>
      </c>
      <c r="G31" s="45"/>
      <c r="H31" s="45"/>
      <c r="I31" s="45"/>
      <c r="J31" s="45"/>
      <c r="K31" s="45"/>
      <c r="L31" s="45"/>
      <c r="M31" s="45"/>
      <c r="N31" s="45"/>
      <c r="O31" s="45"/>
      <c r="P31" s="45"/>
      <c r="Q31" s="45"/>
      <c r="R31" s="45"/>
      <c r="S31" s="45"/>
      <c r="T31" s="45"/>
      <c r="U31" s="45"/>
      <c r="V31" s="45" t="s">
        <v>430</v>
      </c>
      <c r="W31" s="45" t="s">
        <v>4</v>
      </c>
      <c r="X31" s="45" t="s">
        <v>179</v>
      </c>
      <c r="Y31" s="45" t="s">
        <v>179</v>
      </c>
      <c r="Z31" s="45" t="s">
        <v>179</v>
      </c>
      <c r="AA31" s="45"/>
      <c r="AB31" s="45"/>
      <c r="AC31" s="45"/>
      <c r="AD31" s="99"/>
    </row>
    <row r="32" spans="1:30" ht="42" customHeight="1" x14ac:dyDescent="0.45">
      <c r="A32" s="43">
        <v>26</v>
      </c>
      <c r="B32" s="45" t="s">
        <v>1774</v>
      </c>
      <c r="C32" s="45" t="s">
        <v>1775</v>
      </c>
      <c r="D32" s="45" t="s">
        <v>1776</v>
      </c>
      <c r="E32" s="45" t="s">
        <v>1777</v>
      </c>
      <c r="F32" s="137" t="s">
        <v>1778</v>
      </c>
      <c r="G32" s="45"/>
      <c r="H32" s="45"/>
      <c r="I32" s="45"/>
      <c r="J32" s="45"/>
      <c r="K32" s="45"/>
      <c r="L32" s="45"/>
      <c r="M32" s="45"/>
      <c r="N32" s="45"/>
      <c r="O32" s="45"/>
      <c r="P32" s="45"/>
      <c r="Q32" s="45"/>
      <c r="R32" s="45"/>
      <c r="S32" s="45"/>
      <c r="T32" s="45"/>
      <c r="U32" s="45"/>
      <c r="V32" s="45" t="s">
        <v>1779</v>
      </c>
      <c r="W32" s="45" t="s">
        <v>4</v>
      </c>
      <c r="X32" s="45" t="s">
        <v>179</v>
      </c>
      <c r="Y32" s="45" t="s">
        <v>179</v>
      </c>
      <c r="Z32" s="45" t="s">
        <v>1780</v>
      </c>
      <c r="AA32" s="45"/>
      <c r="AB32" s="45" t="s">
        <v>1781</v>
      </c>
      <c r="AC32" s="45"/>
      <c r="AD32" s="99"/>
    </row>
    <row r="33" spans="1:38" ht="42" customHeight="1" x14ac:dyDescent="0.45">
      <c r="A33" s="43">
        <v>27</v>
      </c>
      <c r="B33" s="45" t="s">
        <v>1782</v>
      </c>
      <c r="C33" s="45" t="s">
        <v>1783</v>
      </c>
      <c r="D33" s="45" t="s">
        <v>1784</v>
      </c>
      <c r="E33" s="45" t="s">
        <v>1785</v>
      </c>
      <c r="F33" s="137" t="s">
        <v>591</v>
      </c>
      <c r="G33" s="45"/>
      <c r="H33" s="45"/>
      <c r="I33" s="45"/>
      <c r="J33" s="45"/>
      <c r="K33" s="45"/>
      <c r="L33" s="45"/>
      <c r="M33" s="45"/>
      <c r="N33" s="45"/>
      <c r="O33" s="45"/>
      <c r="P33" s="45"/>
      <c r="Q33" s="45"/>
      <c r="R33" s="45"/>
      <c r="S33" s="45"/>
      <c r="T33" s="45"/>
      <c r="U33" s="45"/>
      <c r="V33" s="45" t="s">
        <v>1786</v>
      </c>
      <c r="W33" s="45" t="s">
        <v>4</v>
      </c>
      <c r="X33" s="45" t="s">
        <v>179</v>
      </c>
      <c r="Y33" s="45" t="s">
        <v>179</v>
      </c>
      <c r="Z33" s="45" t="s">
        <v>179</v>
      </c>
      <c r="AA33" s="45"/>
      <c r="AB33" s="45" t="s">
        <v>1787</v>
      </c>
      <c r="AC33" s="45"/>
      <c r="AD33" s="99"/>
    </row>
    <row r="34" spans="1:38" s="204" customFormat="1" ht="42" customHeight="1" x14ac:dyDescent="0.45">
      <c r="A34" s="201">
        <v>28</v>
      </c>
      <c r="B34" s="202" t="s">
        <v>1788</v>
      </c>
      <c r="C34" s="202" t="s">
        <v>1789</v>
      </c>
      <c r="D34" s="202" t="s">
        <v>1790</v>
      </c>
      <c r="E34" s="202" t="s">
        <v>1791</v>
      </c>
      <c r="F34" s="46" t="s">
        <v>1792</v>
      </c>
      <c r="G34" s="202"/>
      <c r="H34" s="202"/>
      <c r="I34" s="202"/>
      <c r="J34" s="202"/>
      <c r="K34" s="202"/>
      <c r="L34" s="202"/>
      <c r="M34" s="202"/>
      <c r="N34" s="202"/>
      <c r="O34" s="202"/>
      <c r="P34" s="202"/>
      <c r="Q34" s="202"/>
      <c r="R34" s="202"/>
      <c r="S34" s="202"/>
      <c r="T34" s="202"/>
      <c r="U34" s="202"/>
      <c r="V34" s="202" t="s">
        <v>1651</v>
      </c>
      <c r="W34" s="202" t="s">
        <v>1793</v>
      </c>
      <c r="X34" s="202" t="s">
        <v>1794</v>
      </c>
      <c r="Y34" s="202" t="s">
        <v>1794</v>
      </c>
      <c r="Z34" s="202" t="s">
        <v>1795</v>
      </c>
      <c r="AA34" s="202" t="s">
        <v>1796</v>
      </c>
      <c r="AB34" s="202"/>
      <c r="AC34" s="202"/>
      <c r="AD34" s="203"/>
    </row>
    <row r="35" spans="1:38" ht="42" customHeight="1" x14ac:dyDescent="0.45">
      <c r="A35" s="43">
        <v>29</v>
      </c>
      <c r="B35" s="45" t="s">
        <v>1797</v>
      </c>
      <c r="C35" s="45" t="s">
        <v>1798</v>
      </c>
      <c r="D35" s="45" t="s">
        <v>1799</v>
      </c>
      <c r="E35" s="45" t="s">
        <v>1800</v>
      </c>
      <c r="F35" s="137" t="s">
        <v>1801</v>
      </c>
      <c r="G35" s="45"/>
      <c r="H35" s="45"/>
      <c r="I35" s="45"/>
      <c r="J35" s="45"/>
      <c r="K35" s="45"/>
      <c r="L35" s="45"/>
      <c r="M35" s="45"/>
      <c r="N35" s="45"/>
      <c r="O35" s="45"/>
      <c r="P35" s="45"/>
      <c r="Q35" s="45"/>
      <c r="R35" s="45"/>
      <c r="S35" s="45"/>
      <c r="T35" s="45"/>
      <c r="U35" s="45"/>
      <c r="V35" s="45" t="s">
        <v>1686</v>
      </c>
      <c r="W35" s="45" t="s">
        <v>1802</v>
      </c>
      <c r="X35" s="45" t="s">
        <v>179</v>
      </c>
      <c r="Y35" s="45" t="s">
        <v>179</v>
      </c>
      <c r="Z35" s="45" t="s">
        <v>1803</v>
      </c>
      <c r="AA35" s="45"/>
      <c r="AB35" s="45"/>
      <c r="AC35" s="45"/>
      <c r="AD35" s="99"/>
    </row>
    <row r="36" spans="1:38" ht="42" customHeight="1" x14ac:dyDescent="0.45">
      <c r="A36" s="43">
        <v>30</v>
      </c>
      <c r="B36" s="45" t="s">
        <v>1804</v>
      </c>
      <c r="C36" s="45" t="s">
        <v>1805</v>
      </c>
      <c r="D36" s="45" t="s">
        <v>584</v>
      </c>
      <c r="E36" s="45"/>
      <c r="F36" s="137" t="s">
        <v>1806</v>
      </c>
      <c r="G36" s="45"/>
      <c r="H36" s="45"/>
      <c r="I36" s="45"/>
      <c r="J36" s="45"/>
      <c r="K36" s="45"/>
      <c r="L36" s="45"/>
      <c r="M36" s="45"/>
      <c r="N36" s="45"/>
      <c r="O36" s="45"/>
      <c r="P36" s="45"/>
      <c r="Q36" s="45"/>
      <c r="R36" s="45"/>
      <c r="S36" s="45"/>
      <c r="T36" s="45"/>
      <c r="U36" s="45"/>
      <c r="V36" s="45" t="s">
        <v>430</v>
      </c>
      <c r="W36" s="45" t="s">
        <v>1807</v>
      </c>
      <c r="X36" s="45" t="s">
        <v>179</v>
      </c>
      <c r="Y36" s="45" t="s">
        <v>179</v>
      </c>
      <c r="Z36" s="45" t="s">
        <v>1808</v>
      </c>
      <c r="AA36" s="45"/>
      <c r="AB36" s="45"/>
      <c r="AC36" s="45"/>
      <c r="AD36" s="99"/>
    </row>
    <row r="37" spans="1:38" ht="42" customHeight="1" x14ac:dyDescent="0.45">
      <c r="A37" s="41">
        <v>31</v>
      </c>
      <c r="B37" s="45" t="s">
        <v>1809</v>
      </c>
      <c r="C37" s="45" t="s">
        <v>1810</v>
      </c>
      <c r="D37" s="45" t="s">
        <v>584</v>
      </c>
      <c r="E37" s="45"/>
      <c r="F37" s="137" t="s">
        <v>1811</v>
      </c>
      <c r="G37" s="45"/>
      <c r="H37" s="45"/>
      <c r="I37" s="45"/>
      <c r="J37" s="45"/>
      <c r="K37" s="45"/>
      <c r="L37" s="45"/>
      <c r="M37" s="45"/>
      <c r="N37" s="45"/>
      <c r="O37" s="45"/>
      <c r="P37" s="45"/>
      <c r="Q37" s="45"/>
      <c r="R37" s="45"/>
      <c r="S37" s="45"/>
      <c r="T37" s="45"/>
      <c r="U37" s="45"/>
      <c r="V37" s="45"/>
      <c r="W37" s="45" t="s">
        <v>1812</v>
      </c>
      <c r="X37" s="45" t="s">
        <v>179</v>
      </c>
      <c r="Y37" s="45" t="s">
        <v>179</v>
      </c>
      <c r="Z37" s="45" t="s">
        <v>179</v>
      </c>
      <c r="AA37" s="45"/>
      <c r="AB37" s="45"/>
      <c r="AC37" s="45"/>
      <c r="AD37" s="99"/>
    </row>
    <row r="38" spans="1:38" ht="42" customHeight="1" x14ac:dyDescent="0.45">
      <c r="A38" s="43">
        <v>32</v>
      </c>
      <c r="B38" s="45" t="s">
        <v>577</v>
      </c>
      <c r="C38" s="45" t="s">
        <v>1813</v>
      </c>
      <c r="D38" s="45" t="s">
        <v>1814</v>
      </c>
      <c r="E38" s="45"/>
      <c r="F38" s="137" t="s">
        <v>581</v>
      </c>
      <c r="G38" s="45"/>
      <c r="H38" s="45"/>
      <c r="I38" s="45"/>
      <c r="J38" s="45"/>
      <c r="K38" s="45"/>
      <c r="L38" s="45"/>
      <c r="M38" s="45"/>
      <c r="N38" s="45"/>
      <c r="O38" s="45"/>
      <c r="P38" s="45"/>
      <c r="Q38" s="45"/>
      <c r="R38" s="45"/>
      <c r="S38" s="45"/>
      <c r="T38" s="45"/>
      <c r="U38" s="45"/>
      <c r="V38" s="45" t="s">
        <v>1686</v>
      </c>
      <c r="W38" s="45" t="s">
        <v>4</v>
      </c>
      <c r="X38" s="45" t="s">
        <v>179</v>
      </c>
      <c r="Y38" s="45" t="s">
        <v>179</v>
      </c>
      <c r="Z38" s="45" t="s">
        <v>1815</v>
      </c>
      <c r="AA38" s="45"/>
      <c r="AB38" s="45"/>
      <c r="AC38" s="45"/>
      <c r="AD38" s="99"/>
    </row>
    <row r="39" spans="1:38" ht="42" customHeight="1" x14ac:dyDescent="0.45">
      <c r="A39" s="43">
        <v>33</v>
      </c>
      <c r="B39" s="45" t="s">
        <v>1264</v>
      </c>
      <c r="C39" s="45" t="s">
        <v>1816</v>
      </c>
      <c r="D39" s="45" t="s">
        <v>1817</v>
      </c>
      <c r="E39" s="45" t="s">
        <v>1817</v>
      </c>
      <c r="F39" s="137" t="s">
        <v>1267</v>
      </c>
      <c r="G39" s="45"/>
      <c r="H39" s="45"/>
      <c r="I39" s="45"/>
      <c r="J39" s="45"/>
      <c r="K39" s="45"/>
      <c r="L39" s="45"/>
      <c r="M39" s="45"/>
      <c r="N39" s="45"/>
      <c r="O39" s="45"/>
      <c r="P39" s="45"/>
      <c r="Q39" s="45"/>
      <c r="R39" s="45"/>
      <c r="S39" s="45"/>
      <c r="T39" s="45"/>
      <c r="U39" s="45"/>
      <c r="V39" s="45" t="s">
        <v>1686</v>
      </c>
      <c r="W39" s="45" t="s">
        <v>4</v>
      </c>
      <c r="X39" s="45" t="s">
        <v>179</v>
      </c>
      <c r="Y39" s="45" t="s">
        <v>179</v>
      </c>
      <c r="Z39" s="45" t="s">
        <v>1560</v>
      </c>
      <c r="AA39" s="45"/>
      <c r="AB39" s="45"/>
      <c r="AC39" s="45"/>
      <c r="AD39" s="99"/>
    </row>
    <row r="40" spans="1:38" ht="42" customHeight="1" x14ac:dyDescent="0.45">
      <c r="A40" s="41">
        <v>34</v>
      </c>
      <c r="B40" s="45" t="s">
        <v>1818</v>
      </c>
      <c r="C40" s="45" t="s">
        <v>1819</v>
      </c>
      <c r="D40" s="45" t="s">
        <v>1820</v>
      </c>
      <c r="E40" s="45" t="s">
        <v>1821</v>
      </c>
      <c r="F40" s="102" t="s">
        <v>1822</v>
      </c>
      <c r="G40" s="45"/>
      <c r="H40" s="45"/>
      <c r="I40" s="45"/>
      <c r="J40" s="45"/>
      <c r="K40" s="45"/>
      <c r="L40" s="45"/>
      <c r="M40" s="45"/>
      <c r="N40" s="45"/>
      <c r="O40" s="45"/>
      <c r="P40" s="45"/>
      <c r="Q40" s="45"/>
      <c r="R40" s="45"/>
      <c r="S40" s="45"/>
      <c r="T40" s="45"/>
      <c r="U40" s="45"/>
      <c r="V40" s="45" t="s">
        <v>430</v>
      </c>
      <c r="W40" s="45" t="s">
        <v>4</v>
      </c>
      <c r="X40" s="45" t="s">
        <v>179</v>
      </c>
      <c r="Y40" s="45" t="s">
        <v>179</v>
      </c>
      <c r="Z40" s="45" t="s">
        <v>179</v>
      </c>
      <c r="AA40" s="45"/>
      <c r="AB40" s="45"/>
      <c r="AC40" s="45"/>
      <c r="AD40" s="99"/>
    </row>
    <row r="41" spans="1:38" ht="42" customHeight="1" x14ac:dyDescent="0.45">
      <c r="A41" s="43">
        <v>35</v>
      </c>
      <c r="B41" s="45" t="s">
        <v>1823</v>
      </c>
      <c r="C41" s="45" t="s">
        <v>1824</v>
      </c>
      <c r="D41" s="45" t="s">
        <v>1825</v>
      </c>
      <c r="E41" s="45"/>
      <c r="F41" s="45" t="s">
        <v>1826</v>
      </c>
      <c r="G41" s="45"/>
      <c r="H41" s="45"/>
      <c r="I41" s="45"/>
      <c r="J41" s="45"/>
      <c r="K41" s="45"/>
      <c r="L41" s="45"/>
      <c r="M41" s="45"/>
      <c r="N41" s="45"/>
      <c r="O41" s="45"/>
      <c r="P41" s="45"/>
      <c r="Q41" s="45"/>
      <c r="R41" s="45"/>
      <c r="S41" s="45"/>
      <c r="T41" s="45"/>
      <c r="U41" s="45"/>
      <c r="V41" s="45"/>
      <c r="W41" s="45" t="s">
        <v>4</v>
      </c>
      <c r="X41" s="45" t="s">
        <v>179</v>
      </c>
      <c r="Y41" s="45" t="s">
        <v>179</v>
      </c>
      <c r="Z41" s="45" t="s">
        <v>179</v>
      </c>
      <c r="AA41" s="45"/>
      <c r="AB41" s="45"/>
      <c r="AC41" s="45"/>
      <c r="AD41" s="99"/>
    </row>
    <row r="42" spans="1:38" ht="42" customHeight="1" x14ac:dyDescent="0.45">
      <c r="A42" s="43">
        <v>36</v>
      </c>
      <c r="B42" s="45" t="s">
        <v>1827</v>
      </c>
      <c r="C42" s="45" t="s">
        <v>1828</v>
      </c>
      <c r="D42" s="45" t="s">
        <v>1829</v>
      </c>
      <c r="E42" s="45"/>
      <c r="F42" s="103" t="s">
        <v>1830</v>
      </c>
      <c r="G42" s="45"/>
      <c r="H42" s="45"/>
      <c r="I42" s="45"/>
      <c r="J42" s="45"/>
      <c r="K42" s="45"/>
      <c r="L42" s="45"/>
      <c r="M42" s="45"/>
      <c r="N42" s="45"/>
      <c r="O42" s="45"/>
      <c r="P42" s="45"/>
      <c r="Q42" s="45"/>
      <c r="R42" s="45"/>
      <c r="S42" s="45"/>
      <c r="T42" s="45"/>
      <c r="U42" s="45"/>
      <c r="V42" s="45" t="s">
        <v>1686</v>
      </c>
      <c r="W42" s="45" t="s">
        <v>4</v>
      </c>
      <c r="X42" s="45" t="s">
        <v>179</v>
      </c>
      <c r="Y42" s="45" t="s">
        <v>179</v>
      </c>
      <c r="Z42" s="45" t="s">
        <v>179</v>
      </c>
      <c r="AA42" s="45"/>
      <c r="AB42" s="45"/>
      <c r="AC42" s="45"/>
      <c r="AD42" s="99"/>
    </row>
    <row r="43" spans="1:38" ht="42" customHeight="1" x14ac:dyDescent="0.45">
      <c r="A43" s="41">
        <v>37</v>
      </c>
      <c r="B43" s="45" t="s">
        <v>1831</v>
      </c>
      <c r="C43" s="45" t="s">
        <v>1832</v>
      </c>
      <c r="D43" s="45" t="s">
        <v>1833</v>
      </c>
      <c r="E43" s="45" t="s">
        <v>1834</v>
      </c>
      <c r="F43" s="137" t="s">
        <v>1835</v>
      </c>
      <c r="G43" s="45"/>
      <c r="H43" s="45"/>
      <c r="I43" s="45"/>
      <c r="J43" s="45"/>
      <c r="K43" s="45"/>
      <c r="L43" s="45"/>
      <c r="M43" s="45"/>
      <c r="N43" s="45"/>
      <c r="O43" s="45"/>
      <c r="P43" s="45"/>
      <c r="Q43" s="45"/>
      <c r="R43" s="45"/>
      <c r="S43" s="45"/>
      <c r="T43" s="45"/>
      <c r="U43" s="45"/>
      <c r="V43" s="45" t="s">
        <v>1836</v>
      </c>
      <c r="W43" s="45" t="s">
        <v>4</v>
      </c>
      <c r="X43" s="45" t="s">
        <v>179</v>
      </c>
      <c r="Y43" s="45" t="s">
        <v>179</v>
      </c>
      <c r="Z43" s="45" t="s">
        <v>179</v>
      </c>
      <c r="AA43" s="45"/>
      <c r="AB43" s="45"/>
      <c r="AC43" s="45"/>
      <c r="AD43" s="99"/>
      <c r="AE43" s="99"/>
      <c r="AF43" s="99"/>
      <c r="AG43" s="99"/>
      <c r="AH43" s="99"/>
      <c r="AI43" s="99"/>
      <c r="AJ43" s="99"/>
      <c r="AK43" s="99"/>
      <c r="AL43" s="99"/>
    </row>
    <row r="44" spans="1:38" ht="42" customHeight="1" x14ac:dyDescent="0.45">
      <c r="A44" s="43">
        <v>38</v>
      </c>
      <c r="B44" s="45" t="s">
        <v>1837</v>
      </c>
      <c r="C44" s="45" t="s">
        <v>1838</v>
      </c>
      <c r="D44" s="45" t="s">
        <v>1833</v>
      </c>
      <c r="E44" s="45"/>
      <c r="F44" s="137" t="s">
        <v>1839</v>
      </c>
      <c r="G44" s="45"/>
      <c r="H44" s="45"/>
      <c r="I44" s="45"/>
      <c r="J44" s="45"/>
      <c r="K44" s="45"/>
      <c r="L44" s="45"/>
      <c r="M44" s="45"/>
      <c r="N44" s="45"/>
      <c r="O44" s="45"/>
      <c r="P44" s="45"/>
      <c r="Q44" s="45"/>
      <c r="R44" s="45"/>
      <c r="S44" s="45"/>
      <c r="T44" s="45"/>
      <c r="U44" s="45"/>
      <c r="V44" s="45"/>
      <c r="W44" s="45" t="s">
        <v>1840</v>
      </c>
      <c r="X44" s="45" t="s">
        <v>179</v>
      </c>
      <c r="Y44" s="45" t="s">
        <v>179</v>
      </c>
      <c r="Z44" s="45" t="s">
        <v>179</v>
      </c>
      <c r="AA44" s="45"/>
      <c r="AB44" s="45"/>
      <c r="AC44" s="45"/>
      <c r="AD44" s="99"/>
      <c r="AE44" s="99"/>
      <c r="AF44" s="99"/>
      <c r="AG44" s="99"/>
      <c r="AH44" s="99"/>
      <c r="AI44" s="99"/>
      <c r="AJ44" s="99"/>
      <c r="AK44" s="99"/>
      <c r="AL44" s="99"/>
    </row>
    <row r="45" spans="1:38" ht="42" customHeight="1" x14ac:dyDescent="0.45">
      <c r="A45" s="43">
        <v>39</v>
      </c>
      <c r="B45" s="45" t="s">
        <v>1841</v>
      </c>
      <c r="C45" s="45" t="s">
        <v>1842</v>
      </c>
      <c r="D45" s="45" t="s">
        <v>1843</v>
      </c>
      <c r="E45" s="45" t="s">
        <v>402</v>
      </c>
      <c r="F45" s="137" t="s">
        <v>1844</v>
      </c>
      <c r="G45" s="45"/>
      <c r="H45" s="45"/>
      <c r="I45" s="45"/>
      <c r="J45" s="45"/>
      <c r="K45" s="45"/>
      <c r="L45" s="45"/>
      <c r="M45" s="45"/>
      <c r="N45" s="45"/>
      <c r="O45" s="45"/>
      <c r="P45" s="45"/>
      <c r="Q45" s="45"/>
      <c r="R45" s="45"/>
      <c r="S45" s="45"/>
      <c r="T45" s="45"/>
      <c r="U45" s="45"/>
      <c r="V45" s="45" t="s">
        <v>1696</v>
      </c>
      <c r="W45" s="45" t="s">
        <v>4</v>
      </c>
      <c r="X45" s="45" t="s">
        <v>179</v>
      </c>
      <c r="Y45" s="45" t="s">
        <v>179</v>
      </c>
      <c r="Z45" s="45" t="s">
        <v>179</v>
      </c>
      <c r="AA45" s="45"/>
      <c r="AB45" s="45"/>
      <c r="AC45" s="45"/>
      <c r="AD45" s="99"/>
      <c r="AE45" s="99"/>
      <c r="AF45" s="99"/>
      <c r="AG45" s="99"/>
      <c r="AH45" s="99"/>
      <c r="AI45" s="99"/>
      <c r="AJ45" s="99"/>
      <c r="AK45" s="99"/>
      <c r="AL45" s="99"/>
    </row>
    <row r="46" spans="1:38" ht="42" customHeight="1" x14ac:dyDescent="0.45">
      <c r="A46" s="41">
        <v>40</v>
      </c>
      <c r="B46" s="45" t="s">
        <v>1845</v>
      </c>
      <c r="C46" s="45" t="s">
        <v>1846</v>
      </c>
      <c r="D46" s="45" t="s">
        <v>1847</v>
      </c>
      <c r="E46" s="45" t="s">
        <v>363</v>
      </c>
      <c r="F46" s="137" t="s">
        <v>1848</v>
      </c>
      <c r="G46" s="45"/>
      <c r="H46" s="45"/>
      <c r="I46" s="45"/>
      <c r="J46" s="45"/>
      <c r="K46" s="45"/>
      <c r="L46" s="45"/>
      <c r="M46" s="45"/>
      <c r="N46" s="45"/>
      <c r="O46" s="45"/>
      <c r="P46" s="45"/>
      <c r="Q46" s="45"/>
      <c r="R46" s="45"/>
      <c r="S46" s="45"/>
      <c r="T46" s="45"/>
      <c r="U46" s="45"/>
      <c r="V46" s="45" t="s">
        <v>1849</v>
      </c>
      <c r="W46" s="45" t="s">
        <v>4</v>
      </c>
      <c r="X46" s="45" t="s">
        <v>179</v>
      </c>
      <c r="Y46" s="45" t="s">
        <v>179</v>
      </c>
      <c r="Z46" s="45" t="s">
        <v>179</v>
      </c>
      <c r="AA46" s="45"/>
      <c r="AB46" s="45"/>
      <c r="AC46" s="45"/>
      <c r="AD46" s="99"/>
      <c r="AE46" s="99"/>
      <c r="AF46" s="99"/>
      <c r="AG46" s="99"/>
      <c r="AH46" s="99"/>
      <c r="AI46" s="99"/>
      <c r="AJ46" s="99"/>
      <c r="AK46" s="99"/>
      <c r="AL46" s="99"/>
    </row>
    <row r="47" spans="1:38" ht="42" customHeight="1" x14ac:dyDescent="0.45">
      <c r="A47" s="43">
        <v>41</v>
      </c>
      <c r="B47" s="45" t="s">
        <v>1850</v>
      </c>
      <c r="C47" s="45" t="s">
        <v>1851</v>
      </c>
      <c r="D47" s="45" t="s">
        <v>1852</v>
      </c>
      <c r="E47" s="45"/>
      <c r="F47" s="137" t="s">
        <v>1853</v>
      </c>
      <c r="G47" s="45"/>
      <c r="H47" s="45"/>
      <c r="I47" s="45"/>
      <c r="J47" s="45"/>
      <c r="K47" s="45"/>
      <c r="L47" s="45"/>
      <c r="M47" s="45"/>
      <c r="N47" s="45"/>
      <c r="O47" s="45"/>
      <c r="P47" s="45"/>
      <c r="Q47" s="45"/>
      <c r="R47" s="45"/>
      <c r="S47" s="45"/>
      <c r="T47" s="45"/>
      <c r="U47" s="45"/>
      <c r="V47" s="45" t="s">
        <v>366</v>
      </c>
      <c r="W47" s="45" t="s">
        <v>4</v>
      </c>
      <c r="X47" s="45" t="s">
        <v>179</v>
      </c>
      <c r="Y47" s="45" t="s">
        <v>179</v>
      </c>
      <c r="Z47" s="45" t="s">
        <v>179</v>
      </c>
      <c r="AA47" s="45"/>
      <c r="AB47" s="45"/>
      <c r="AC47" s="45"/>
      <c r="AD47" s="99"/>
      <c r="AE47" s="99"/>
      <c r="AF47" s="99"/>
      <c r="AG47" s="99"/>
      <c r="AH47" s="99"/>
      <c r="AI47" s="99"/>
      <c r="AJ47" s="99"/>
      <c r="AK47" s="99"/>
      <c r="AL47" s="99"/>
    </row>
    <row r="48" spans="1:38" ht="42" customHeight="1" x14ac:dyDescent="0.45">
      <c r="A48" s="43">
        <v>42</v>
      </c>
      <c r="B48" s="45" t="s">
        <v>1854</v>
      </c>
      <c r="C48" s="45" t="s">
        <v>1855</v>
      </c>
      <c r="D48" s="45" t="s">
        <v>1856</v>
      </c>
      <c r="E48" s="45" t="s">
        <v>363</v>
      </c>
      <c r="F48" s="137" t="s">
        <v>1857</v>
      </c>
      <c r="G48" s="45"/>
      <c r="H48" s="45"/>
      <c r="I48" s="45"/>
      <c r="J48" s="45"/>
      <c r="K48" s="45"/>
      <c r="L48" s="45"/>
      <c r="M48" s="45"/>
      <c r="N48" s="45"/>
      <c r="O48" s="45"/>
      <c r="P48" s="45"/>
      <c r="Q48" s="45"/>
      <c r="R48" s="45"/>
      <c r="S48" s="45"/>
      <c r="T48" s="45"/>
      <c r="U48" s="45"/>
      <c r="V48" s="45" t="s">
        <v>1858</v>
      </c>
      <c r="W48" s="45" t="s">
        <v>4</v>
      </c>
      <c r="X48" s="45" t="s">
        <v>179</v>
      </c>
      <c r="Y48" s="45" t="s">
        <v>179</v>
      </c>
      <c r="Z48" s="45" t="s">
        <v>179</v>
      </c>
      <c r="AA48" s="45"/>
      <c r="AB48" s="45"/>
      <c r="AC48" s="45"/>
      <c r="AD48" s="99"/>
      <c r="AE48" s="99"/>
      <c r="AF48" s="99"/>
      <c r="AG48" s="99"/>
      <c r="AH48" s="99"/>
      <c r="AI48" s="99"/>
      <c r="AJ48" s="99"/>
      <c r="AK48" s="99"/>
      <c r="AL48" s="99"/>
    </row>
    <row r="49" spans="1:38" ht="42" customHeight="1" x14ac:dyDescent="0.45">
      <c r="A49" s="41">
        <v>43</v>
      </c>
      <c r="B49" s="45" t="s">
        <v>1859</v>
      </c>
      <c r="C49" s="45" t="s">
        <v>1860</v>
      </c>
      <c r="D49" s="45" t="s">
        <v>1861</v>
      </c>
      <c r="E49" s="45" t="s">
        <v>1736</v>
      </c>
      <c r="F49" s="137" t="s">
        <v>1862</v>
      </c>
      <c r="G49" s="45"/>
      <c r="H49" s="45"/>
      <c r="I49" s="45"/>
      <c r="J49" s="45"/>
      <c r="K49" s="45"/>
      <c r="L49" s="45"/>
      <c r="M49" s="45"/>
      <c r="N49" s="45"/>
      <c r="O49" s="45"/>
      <c r="P49" s="45"/>
      <c r="Q49" s="45"/>
      <c r="R49" s="45"/>
      <c r="S49" s="45"/>
      <c r="T49" s="45"/>
      <c r="U49" s="45"/>
      <c r="V49" s="45"/>
      <c r="W49" s="45" t="s">
        <v>1863</v>
      </c>
      <c r="X49" s="45" t="s">
        <v>179</v>
      </c>
      <c r="Y49" s="45" t="s">
        <v>179</v>
      </c>
      <c r="Z49" s="45" t="s">
        <v>179</v>
      </c>
      <c r="AA49" s="45"/>
      <c r="AB49" s="45"/>
      <c r="AC49" s="45"/>
      <c r="AD49" s="99"/>
      <c r="AE49" s="99"/>
      <c r="AF49" s="99"/>
      <c r="AG49" s="99"/>
      <c r="AH49" s="99"/>
      <c r="AI49" s="99"/>
      <c r="AJ49" s="99"/>
      <c r="AK49" s="99"/>
      <c r="AL49" s="99"/>
    </row>
    <row r="50" spans="1:38" ht="42" customHeight="1" x14ac:dyDescent="0.45">
      <c r="A50" s="43">
        <v>44</v>
      </c>
      <c r="B50" s="45" t="s">
        <v>1864</v>
      </c>
      <c r="C50" s="45" t="s">
        <v>1865</v>
      </c>
      <c r="D50" s="45" t="s">
        <v>1866</v>
      </c>
      <c r="E50" s="45"/>
      <c r="F50" s="45" t="s">
        <v>1867</v>
      </c>
      <c r="G50" s="45"/>
      <c r="H50" s="45"/>
      <c r="I50" s="45"/>
      <c r="J50" s="45"/>
      <c r="K50" s="45"/>
      <c r="L50" s="45"/>
      <c r="M50" s="45"/>
      <c r="N50" s="45"/>
      <c r="O50" s="45"/>
      <c r="P50" s="45"/>
      <c r="Q50" s="45"/>
      <c r="R50" s="45"/>
      <c r="S50" s="45"/>
      <c r="T50" s="45"/>
      <c r="U50" s="45"/>
      <c r="V50" s="45" t="s">
        <v>1868</v>
      </c>
      <c r="W50" s="45" t="s">
        <v>179</v>
      </c>
      <c r="X50" s="45" t="s">
        <v>179</v>
      </c>
      <c r="Y50" s="45" t="s">
        <v>179</v>
      </c>
      <c r="Z50" s="45" t="s">
        <v>179</v>
      </c>
      <c r="AA50" s="45"/>
      <c r="AB50" s="45"/>
      <c r="AC50" s="45"/>
      <c r="AD50" s="99"/>
      <c r="AE50" s="99"/>
      <c r="AF50" s="99"/>
      <c r="AG50" s="99"/>
      <c r="AH50" s="99"/>
      <c r="AI50" s="99"/>
      <c r="AJ50" s="99"/>
      <c r="AK50" s="99"/>
      <c r="AL50" s="99"/>
    </row>
    <row r="51" spans="1:38" ht="42" customHeight="1" x14ac:dyDescent="0.45">
      <c r="A51" s="43">
        <v>45</v>
      </c>
      <c r="B51" s="45" t="s">
        <v>1869</v>
      </c>
      <c r="C51" s="45" t="s">
        <v>1870</v>
      </c>
      <c r="D51" s="45" t="s">
        <v>1871</v>
      </c>
      <c r="E51" s="45" t="s">
        <v>1872</v>
      </c>
      <c r="F51" s="137" t="s">
        <v>1873</v>
      </c>
      <c r="G51" s="45"/>
      <c r="H51" s="45"/>
      <c r="I51" s="45"/>
      <c r="J51" s="45"/>
      <c r="K51" s="45"/>
      <c r="L51" s="45"/>
      <c r="M51" s="45"/>
      <c r="N51" s="45"/>
      <c r="O51" s="45"/>
      <c r="P51" s="45"/>
      <c r="Q51" s="45"/>
      <c r="R51" s="45"/>
      <c r="S51" s="45"/>
      <c r="T51" s="45"/>
      <c r="U51" s="45"/>
      <c r="V51" s="45" t="s">
        <v>1874</v>
      </c>
      <c r="W51" s="45" t="s">
        <v>4</v>
      </c>
      <c r="X51" s="45" t="s">
        <v>179</v>
      </c>
      <c r="Y51" s="45" t="s">
        <v>179</v>
      </c>
      <c r="Z51" s="45" t="s">
        <v>179</v>
      </c>
      <c r="AA51" s="45"/>
      <c r="AB51" s="45"/>
      <c r="AC51" s="45"/>
      <c r="AD51" s="99"/>
      <c r="AE51" s="99"/>
      <c r="AF51" s="99"/>
      <c r="AG51" s="99"/>
      <c r="AH51" s="99"/>
      <c r="AI51" s="99"/>
      <c r="AJ51" s="99"/>
      <c r="AK51" s="99"/>
      <c r="AL51" s="99"/>
    </row>
    <row r="52" spans="1:38" ht="42" customHeight="1" x14ac:dyDescent="0.45">
      <c r="A52" s="41">
        <v>46</v>
      </c>
      <c r="B52" s="45" t="s">
        <v>1875</v>
      </c>
      <c r="C52" s="45" t="s">
        <v>1876</v>
      </c>
      <c r="D52" s="45" t="s">
        <v>1877</v>
      </c>
      <c r="E52" s="45"/>
      <c r="F52" s="137" t="s">
        <v>1878</v>
      </c>
      <c r="G52" s="45"/>
      <c r="H52" s="45"/>
      <c r="I52" s="45"/>
      <c r="J52" s="45"/>
      <c r="K52" s="45"/>
      <c r="L52" s="45"/>
      <c r="M52" s="45"/>
      <c r="N52" s="45"/>
      <c r="O52" s="45"/>
      <c r="P52" s="45"/>
      <c r="Q52" s="45"/>
      <c r="R52" s="45"/>
      <c r="S52" s="45"/>
      <c r="T52" s="45"/>
      <c r="U52" s="45"/>
      <c r="V52" s="45" t="s">
        <v>1879</v>
      </c>
      <c r="W52" s="45" t="s">
        <v>4</v>
      </c>
      <c r="X52" s="45" t="s">
        <v>179</v>
      </c>
      <c r="Y52" s="45" t="s">
        <v>179</v>
      </c>
      <c r="Z52" s="45" t="s">
        <v>179</v>
      </c>
      <c r="AA52" s="45"/>
      <c r="AB52" s="45"/>
      <c r="AC52" s="45"/>
      <c r="AD52" s="99"/>
      <c r="AE52" s="99"/>
      <c r="AF52" s="99"/>
      <c r="AG52" s="99"/>
      <c r="AH52" s="99"/>
      <c r="AI52" s="99"/>
      <c r="AJ52" s="99"/>
      <c r="AK52" s="99"/>
      <c r="AL52" s="99"/>
    </row>
    <row r="53" spans="1:38" ht="42" customHeight="1" x14ac:dyDescent="0.45">
      <c r="A53" s="43">
        <v>47</v>
      </c>
      <c r="B53" s="45" t="s">
        <v>1880</v>
      </c>
      <c r="C53" s="45"/>
      <c r="D53" s="45" t="s">
        <v>1881</v>
      </c>
      <c r="E53" s="45"/>
      <c r="F53" s="45"/>
      <c r="G53" s="45"/>
      <c r="H53" s="45"/>
      <c r="I53" s="45"/>
      <c r="J53" s="45"/>
      <c r="K53" s="45"/>
      <c r="L53" s="45"/>
      <c r="M53" s="45"/>
      <c r="N53" s="45"/>
      <c r="O53" s="45"/>
      <c r="P53" s="45"/>
      <c r="Q53" s="45"/>
      <c r="R53" s="45"/>
      <c r="S53" s="45"/>
      <c r="T53" s="45"/>
      <c r="U53" s="45"/>
      <c r="V53" s="45" t="s">
        <v>1696</v>
      </c>
      <c r="W53" s="45" t="s">
        <v>4</v>
      </c>
      <c r="X53" s="45" t="s">
        <v>179</v>
      </c>
      <c r="Y53" s="45" t="s">
        <v>179</v>
      </c>
      <c r="Z53" s="45" t="s">
        <v>179</v>
      </c>
      <c r="AA53" s="45"/>
      <c r="AB53" s="45"/>
      <c r="AC53" s="45"/>
      <c r="AD53" s="99"/>
      <c r="AE53" s="99"/>
      <c r="AF53" s="99"/>
      <c r="AG53" s="99"/>
      <c r="AH53" s="99"/>
      <c r="AI53" s="99"/>
      <c r="AJ53" s="99"/>
      <c r="AK53" s="99"/>
      <c r="AL53" s="99"/>
    </row>
    <row r="54" spans="1:38" ht="42" customHeight="1" x14ac:dyDescent="0.45">
      <c r="A54" s="43">
        <v>48</v>
      </c>
      <c r="B54" s="45" t="s">
        <v>1882</v>
      </c>
      <c r="C54" s="45" t="s">
        <v>1883</v>
      </c>
      <c r="D54" s="45" t="s">
        <v>1884</v>
      </c>
      <c r="E54" s="45" t="s">
        <v>1885</v>
      </c>
      <c r="F54" s="137" t="s">
        <v>1886</v>
      </c>
      <c r="G54" s="45"/>
      <c r="H54" s="45"/>
      <c r="I54" s="45"/>
      <c r="J54" s="45"/>
      <c r="K54" s="45"/>
      <c r="L54" s="45"/>
      <c r="M54" s="45"/>
      <c r="N54" s="45"/>
      <c r="O54" s="45"/>
      <c r="P54" s="45"/>
      <c r="Q54" s="45"/>
      <c r="R54" s="45"/>
      <c r="S54" s="45"/>
      <c r="T54" s="45"/>
      <c r="U54" s="45"/>
      <c r="V54" s="45" t="s">
        <v>366</v>
      </c>
      <c r="W54" s="45" t="s">
        <v>4</v>
      </c>
      <c r="X54" s="45" t="s">
        <v>179</v>
      </c>
      <c r="Y54" s="45" t="s">
        <v>179</v>
      </c>
      <c r="Z54" s="45" t="s">
        <v>179</v>
      </c>
      <c r="AA54" s="45"/>
      <c r="AB54" s="45"/>
      <c r="AC54" s="45"/>
      <c r="AD54" s="99"/>
      <c r="AE54" s="99"/>
      <c r="AF54" s="99"/>
      <c r="AG54" s="99"/>
      <c r="AH54" s="99"/>
      <c r="AI54" s="99"/>
      <c r="AJ54" s="99"/>
      <c r="AK54" s="99"/>
      <c r="AL54" s="99"/>
    </row>
    <row r="55" spans="1:38" ht="42" customHeight="1" x14ac:dyDescent="0.45">
      <c r="A55" s="41">
        <v>49</v>
      </c>
      <c r="B55" s="45" t="s">
        <v>1887</v>
      </c>
      <c r="C55" s="45" t="s">
        <v>1888</v>
      </c>
      <c r="D55" s="45" t="s">
        <v>1889</v>
      </c>
      <c r="E55" s="45" t="s">
        <v>1889</v>
      </c>
      <c r="F55" s="137" t="s">
        <v>1890</v>
      </c>
      <c r="G55" s="45"/>
      <c r="H55" s="45"/>
      <c r="I55" s="45"/>
      <c r="J55" s="45"/>
      <c r="K55" s="45"/>
      <c r="L55" s="45"/>
      <c r="M55" s="45"/>
      <c r="N55" s="45"/>
      <c r="O55" s="45"/>
      <c r="P55" s="45"/>
      <c r="Q55" s="45"/>
      <c r="R55" s="45"/>
      <c r="S55" s="45"/>
      <c r="T55" s="45"/>
      <c r="U55" s="45"/>
      <c r="V55" s="45" t="s">
        <v>1696</v>
      </c>
      <c r="W55" s="45" t="s">
        <v>1891</v>
      </c>
      <c r="X55" s="45" t="s">
        <v>179</v>
      </c>
      <c r="Y55" s="45" t="s">
        <v>179</v>
      </c>
      <c r="Z55" s="45" t="s">
        <v>179</v>
      </c>
      <c r="AA55" s="45"/>
      <c r="AB55" s="45"/>
      <c r="AC55" s="45"/>
      <c r="AD55" s="99"/>
      <c r="AE55" s="99"/>
      <c r="AF55" s="99"/>
      <c r="AG55" s="99"/>
      <c r="AH55" s="99"/>
      <c r="AI55" s="99"/>
      <c r="AJ55" s="99"/>
      <c r="AK55" s="99"/>
      <c r="AL55" s="99"/>
    </row>
    <row r="56" spans="1:38" ht="42" customHeight="1" x14ac:dyDescent="0.45">
      <c r="A56" s="43">
        <v>50</v>
      </c>
      <c r="B56" s="45" t="s">
        <v>1892</v>
      </c>
      <c r="C56" s="45" t="s">
        <v>1893</v>
      </c>
      <c r="D56" s="45" t="s">
        <v>1894</v>
      </c>
      <c r="E56" s="45" t="s">
        <v>1895</v>
      </c>
      <c r="F56" s="137" t="s">
        <v>1896</v>
      </c>
      <c r="G56" s="45"/>
      <c r="H56" s="45"/>
      <c r="I56" s="45"/>
      <c r="J56" s="45"/>
      <c r="K56" s="45"/>
      <c r="L56" s="45"/>
      <c r="M56" s="45"/>
      <c r="N56" s="45"/>
      <c r="O56" s="45"/>
      <c r="P56" s="45"/>
      <c r="Q56" s="45"/>
      <c r="R56" s="45"/>
      <c r="S56" s="45"/>
      <c r="T56" s="45"/>
      <c r="U56" s="45"/>
      <c r="V56" s="45"/>
      <c r="W56" s="45" t="s">
        <v>4</v>
      </c>
      <c r="X56" s="45" t="s">
        <v>179</v>
      </c>
      <c r="Y56" s="45" t="s">
        <v>179</v>
      </c>
      <c r="Z56" s="45" t="s">
        <v>179</v>
      </c>
      <c r="AA56" s="45"/>
      <c r="AB56" s="45"/>
      <c r="AC56" s="45"/>
      <c r="AD56" s="99"/>
      <c r="AE56" s="99"/>
      <c r="AF56" s="99"/>
      <c r="AG56" s="99"/>
      <c r="AH56" s="99"/>
      <c r="AI56" s="99"/>
      <c r="AJ56" s="99"/>
      <c r="AK56" s="99"/>
      <c r="AL56" s="99"/>
    </row>
    <row r="57" spans="1:38" ht="42" customHeight="1" x14ac:dyDescent="0.45">
      <c r="A57" s="43">
        <v>51</v>
      </c>
      <c r="B57" s="45" t="s">
        <v>1897</v>
      </c>
      <c r="C57" s="45"/>
      <c r="D57" s="45" t="s">
        <v>1898</v>
      </c>
      <c r="E57" s="45"/>
      <c r="F57" s="104" t="s">
        <v>1899</v>
      </c>
      <c r="G57" s="45"/>
      <c r="H57" s="45"/>
      <c r="I57" s="45"/>
      <c r="J57" s="45"/>
      <c r="K57" s="45"/>
      <c r="L57" s="45"/>
      <c r="M57" s="45"/>
      <c r="N57" s="45"/>
      <c r="O57" s="45"/>
      <c r="P57" s="45"/>
      <c r="Q57" s="45"/>
      <c r="R57" s="45"/>
      <c r="S57" s="45"/>
      <c r="T57" s="45"/>
      <c r="U57" s="45"/>
      <c r="V57" s="45" t="s">
        <v>1696</v>
      </c>
      <c r="W57" s="45" t="s">
        <v>4</v>
      </c>
      <c r="X57" s="45" t="s">
        <v>179</v>
      </c>
      <c r="Y57" s="45" t="s">
        <v>179</v>
      </c>
      <c r="Z57" s="45" t="s">
        <v>179</v>
      </c>
      <c r="AA57" s="45"/>
      <c r="AB57" s="45"/>
      <c r="AC57" s="45"/>
      <c r="AD57" s="99"/>
      <c r="AE57" s="99"/>
      <c r="AF57" s="99"/>
      <c r="AG57" s="99"/>
      <c r="AH57" s="99"/>
      <c r="AI57" s="99"/>
      <c r="AJ57" s="99"/>
      <c r="AK57" s="99"/>
      <c r="AL57" s="99"/>
    </row>
    <row r="58" spans="1:38" ht="42" customHeight="1" x14ac:dyDescent="0.45">
      <c r="A58" s="41">
        <v>52</v>
      </c>
      <c r="B58" s="45" t="s">
        <v>1900</v>
      </c>
      <c r="C58" s="45" t="s">
        <v>1901</v>
      </c>
      <c r="D58" s="45" t="s">
        <v>1218</v>
      </c>
      <c r="E58" s="45"/>
      <c r="F58" s="137" t="s">
        <v>1902</v>
      </c>
      <c r="G58" s="45"/>
      <c r="H58" s="45"/>
      <c r="I58" s="45"/>
      <c r="J58" s="45"/>
      <c r="K58" s="45"/>
      <c r="L58" s="45"/>
      <c r="M58" s="45"/>
      <c r="N58" s="45"/>
      <c r="O58" s="45"/>
      <c r="P58" s="45"/>
      <c r="Q58" s="45"/>
      <c r="R58" s="45"/>
      <c r="S58" s="45"/>
      <c r="T58" s="45"/>
      <c r="U58" s="45"/>
      <c r="V58" s="45" t="s">
        <v>366</v>
      </c>
      <c r="W58" s="45" t="s">
        <v>4</v>
      </c>
      <c r="X58" s="45" t="s">
        <v>179</v>
      </c>
      <c r="Y58" s="45" t="s">
        <v>179</v>
      </c>
      <c r="Z58" s="45" t="s">
        <v>179</v>
      </c>
      <c r="AA58" s="45"/>
      <c r="AB58" s="45"/>
      <c r="AC58" s="45"/>
      <c r="AD58" s="99"/>
      <c r="AE58" s="99"/>
      <c r="AF58" s="99"/>
      <c r="AG58" s="99"/>
      <c r="AH58" s="99"/>
      <c r="AI58" s="99"/>
      <c r="AJ58" s="99"/>
      <c r="AK58" s="99"/>
      <c r="AL58" s="99"/>
    </row>
    <row r="59" spans="1:38" ht="42" customHeight="1" x14ac:dyDescent="0.45">
      <c r="A59" s="43">
        <v>53</v>
      </c>
      <c r="B59" s="45" t="s">
        <v>1903</v>
      </c>
      <c r="C59" s="45" t="s">
        <v>1904</v>
      </c>
      <c r="D59" s="45" t="s">
        <v>257</v>
      </c>
      <c r="E59" s="45" t="s">
        <v>257</v>
      </c>
      <c r="F59" s="137" t="s">
        <v>1905</v>
      </c>
      <c r="G59" s="45"/>
      <c r="H59" s="45"/>
      <c r="I59" s="45"/>
      <c r="J59" s="45"/>
      <c r="K59" s="45"/>
      <c r="L59" s="45"/>
      <c r="M59" s="45"/>
      <c r="N59" s="45"/>
      <c r="O59" s="45"/>
      <c r="P59" s="45"/>
      <c r="Q59" s="45"/>
      <c r="R59" s="45"/>
      <c r="S59" s="45"/>
      <c r="T59" s="45"/>
      <c r="U59" s="45"/>
      <c r="V59" s="45" t="s">
        <v>1906</v>
      </c>
      <c r="W59" s="45" t="s">
        <v>4</v>
      </c>
      <c r="X59" s="45" t="s">
        <v>179</v>
      </c>
      <c r="Y59" s="45" t="s">
        <v>179</v>
      </c>
      <c r="Z59" s="45" t="s">
        <v>179</v>
      </c>
      <c r="AA59" s="45"/>
      <c r="AB59" s="45"/>
      <c r="AC59" s="45"/>
      <c r="AD59" s="99"/>
      <c r="AE59" s="99"/>
      <c r="AF59" s="99"/>
      <c r="AG59" s="99"/>
      <c r="AH59" s="99"/>
      <c r="AI59" s="99"/>
      <c r="AJ59" s="99"/>
      <c r="AK59" s="99"/>
      <c r="AL59" s="99"/>
    </row>
    <row r="60" spans="1:38" ht="42" customHeight="1" x14ac:dyDescent="0.45">
      <c r="A60" s="43">
        <v>54</v>
      </c>
      <c r="B60" s="45" t="s">
        <v>1907</v>
      </c>
      <c r="C60" s="45" t="s">
        <v>1908</v>
      </c>
      <c r="D60" s="45" t="s">
        <v>1909</v>
      </c>
      <c r="E60" s="45" t="s">
        <v>1910</v>
      </c>
      <c r="F60" s="137" t="s">
        <v>1911</v>
      </c>
      <c r="G60" s="45"/>
      <c r="H60" s="45"/>
      <c r="I60" s="45"/>
      <c r="J60" s="45"/>
      <c r="K60" s="45"/>
      <c r="L60" s="45"/>
      <c r="M60" s="45"/>
      <c r="N60" s="45"/>
      <c r="O60" s="45"/>
      <c r="P60" s="45"/>
      <c r="Q60" s="45"/>
      <c r="R60" s="45"/>
      <c r="S60" s="45"/>
      <c r="T60" s="45"/>
      <c r="U60" s="45"/>
      <c r="V60" s="45" t="s">
        <v>1912</v>
      </c>
      <c r="W60" s="45" t="s">
        <v>4</v>
      </c>
      <c r="X60" s="45" t="s">
        <v>179</v>
      </c>
      <c r="Y60" s="45" t="s">
        <v>179</v>
      </c>
      <c r="Z60" s="45" t="s">
        <v>179</v>
      </c>
      <c r="AA60" s="45" t="s">
        <v>1913</v>
      </c>
      <c r="AB60" s="45"/>
      <c r="AC60" s="45"/>
      <c r="AD60" s="99"/>
      <c r="AE60" s="99"/>
      <c r="AF60" s="99"/>
      <c r="AG60" s="99"/>
      <c r="AH60" s="99"/>
      <c r="AI60" s="99"/>
      <c r="AJ60" s="99"/>
      <c r="AK60" s="99"/>
      <c r="AL60" s="99"/>
    </row>
    <row r="61" spans="1:38" s="100" customFormat="1" ht="42" customHeight="1" x14ac:dyDescent="0.45">
      <c r="A61" s="41">
        <v>55</v>
      </c>
      <c r="B61" s="170" t="s">
        <v>1914</v>
      </c>
      <c r="C61" s="170" t="s">
        <v>1915</v>
      </c>
      <c r="D61" s="170" t="s">
        <v>1916</v>
      </c>
      <c r="E61" s="170" t="s">
        <v>1917</v>
      </c>
      <c r="F61" s="170"/>
      <c r="G61" s="170"/>
      <c r="H61" s="170"/>
      <c r="I61" s="170"/>
      <c r="J61" s="170"/>
      <c r="K61" s="170"/>
      <c r="L61" s="170"/>
      <c r="M61" s="170"/>
      <c r="N61" s="170"/>
      <c r="O61" s="170"/>
      <c r="P61" s="170"/>
      <c r="Q61" s="170"/>
      <c r="R61" s="170"/>
      <c r="S61" s="170"/>
      <c r="T61" s="170"/>
      <c r="U61" s="170"/>
      <c r="V61" s="170" t="s">
        <v>1686</v>
      </c>
      <c r="W61" s="170" t="s">
        <v>1918</v>
      </c>
      <c r="X61" s="170"/>
      <c r="Y61" s="170"/>
      <c r="Z61" s="170"/>
      <c r="AA61" s="170" t="s">
        <v>1919</v>
      </c>
      <c r="AB61" s="170"/>
      <c r="AC61" s="170"/>
      <c r="AD61" s="101"/>
      <c r="AE61" s="101"/>
      <c r="AF61" s="101"/>
      <c r="AG61" s="101"/>
      <c r="AH61" s="101"/>
      <c r="AI61" s="101"/>
      <c r="AJ61" s="101"/>
      <c r="AK61" s="101"/>
      <c r="AL61" s="101"/>
    </row>
    <row r="62" spans="1:38" ht="42" customHeight="1" x14ac:dyDescent="0.45">
      <c r="A62" s="43">
        <v>56</v>
      </c>
      <c r="B62" s="45" t="s">
        <v>1920</v>
      </c>
      <c r="C62" s="45" t="s">
        <v>1921</v>
      </c>
      <c r="D62" s="45" t="s">
        <v>1922</v>
      </c>
      <c r="E62" s="45"/>
      <c r="F62" s="137" t="s">
        <v>1923</v>
      </c>
      <c r="G62" s="45"/>
      <c r="H62" s="45"/>
      <c r="I62" s="45"/>
      <c r="J62" s="45"/>
      <c r="K62" s="45"/>
      <c r="L62" s="45"/>
      <c r="M62" s="45"/>
      <c r="N62" s="45"/>
      <c r="O62" s="45"/>
      <c r="P62" s="45"/>
      <c r="Q62" s="45"/>
      <c r="R62" s="45"/>
      <c r="S62" s="45"/>
      <c r="T62" s="45"/>
      <c r="U62" s="45"/>
      <c r="V62" s="45"/>
      <c r="W62" s="45" t="s">
        <v>1918</v>
      </c>
      <c r="X62" s="45" t="s">
        <v>179</v>
      </c>
      <c r="Y62" s="45" t="s">
        <v>179</v>
      </c>
      <c r="Z62" s="45" t="s">
        <v>179</v>
      </c>
      <c r="AA62" s="45"/>
      <c r="AB62" s="45"/>
      <c r="AC62" s="45"/>
      <c r="AD62" s="99"/>
      <c r="AE62" s="99"/>
      <c r="AF62" s="99"/>
      <c r="AG62" s="99"/>
      <c r="AH62" s="99"/>
      <c r="AI62" s="99"/>
      <c r="AJ62" s="99"/>
      <c r="AK62" s="99"/>
      <c r="AL62" s="99"/>
    </row>
    <row r="63" spans="1:38" ht="42" customHeight="1" x14ac:dyDescent="0.45">
      <c r="A63" s="43">
        <v>57</v>
      </c>
      <c r="B63" s="45" t="s">
        <v>1924</v>
      </c>
      <c r="C63" s="45" t="s">
        <v>1925</v>
      </c>
      <c r="D63" s="45" t="s">
        <v>1926</v>
      </c>
      <c r="E63" s="45"/>
      <c r="F63" s="137" t="s">
        <v>1927</v>
      </c>
      <c r="G63" s="45"/>
      <c r="H63" s="45"/>
      <c r="I63" s="45"/>
      <c r="J63" s="45"/>
      <c r="K63" s="45"/>
      <c r="L63" s="45"/>
      <c r="M63" s="45"/>
      <c r="N63" s="45"/>
      <c r="O63" s="45"/>
      <c r="P63" s="45"/>
      <c r="Q63" s="45"/>
      <c r="R63" s="45"/>
      <c r="S63" s="45"/>
      <c r="T63" s="45"/>
      <c r="U63" s="45"/>
      <c r="V63" s="45" t="s">
        <v>1696</v>
      </c>
      <c r="W63" s="45" t="s">
        <v>4</v>
      </c>
      <c r="X63" s="45" t="s">
        <v>179</v>
      </c>
      <c r="Y63" s="45" t="s">
        <v>179</v>
      </c>
      <c r="Z63" s="45" t="s">
        <v>179</v>
      </c>
      <c r="AA63" s="45"/>
      <c r="AB63" s="45"/>
      <c r="AC63" s="45"/>
      <c r="AD63" s="99"/>
      <c r="AE63" s="99"/>
      <c r="AF63" s="99"/>
      <c r="AG63" s="99"/>
      <c r="AH63" s="99"/>
      <c r="AI63" s="99"/>
      <c r="AJ63" s="99"/>
      <c r="AK63" s="99"/>
      <c r="AL63" s="99"/>
    </row>
    <row r="64" spans="1:38" ht="42" customHeight="1" x14ac:dyDescent="0.45">
      <c r="A64" s="41">
        <v>58</v>
      </c>
      <c r="B64" s="45" t="s">
        <v>1928</v>
      </c>
      <c r="C64" s="45" t="s">
        <v>1929</v>
      </c>
      <c r="D64" s="45"/>
      <c r="E64" s="45"/>
      <c r="F64" s="137" t="s">
        <v>1930</v>
      </c>
      <c r="G64" s="45"/>
      <c r="H64" s="45"/>
      <c r="I64" s="45"/>
      <c r="J64" s="45"/>
      <c r="K64" s="45"/>
      <c r="L64" s="45"/>
      <c r="M64" s="45"/>
      <c r="N64" s="45"/>
      <c r="O64" s="45"/>
      <c r="P64" s="45"/>
      <c r="Q64" s="45"/>
      <c r="R64" s="45"/>
      <c r="S64" s="45"/>
      <c r="T64" s="45"/>
      <c r="U64" s="45"/>
      <c r="V64" s="45" t="s">
        <v>1696</v>
      </c>
      <c r="W64" s="45" t="s">
        <v>4</v>
      </c>
      <c r="X64" s="45" t="s">
        <v>179</v>
      </c>
      <c r="Y64" s="45" t="s">
        <v>179</v>
      </c>
      <c r="Z64" s="45" t="s">
        <v>179</v>
      </c>
      <c r="AA64" s="45"/>
      <c r="AB64" s="45"/>
      <c r="AC64" s="45"/>
      <c r="AD64" s="99"/>
      <c r="AE64" s="99"/>
      <c r="AF64" s="99"/>
      <c r="AG64" s="99"/>
      <c r="AH64" s="99"/>
      <c r="AI64" s="99"/>
      <c r="AJ64" s="99"/>
      <c r="AK64" s="99"/>
      <c r="AL64" s="99"/>
    </row>
    <row r="65" spans="1:38" ht="42" customHeight="1" x14ac:dyDescent="0.45">
      <c r="A65" s="43">
        <v>59</v>
      </c>
      <c r="B65" s="45" t="s">
        <v>1931</v>
      </c>
      <c r="C65" s="45" t="s">
        <v>1932</v>
      </c>
      <c r="D65" s="45" t="s">
        <v>1933</v>
      </c>
      <c r="E65" s="45" t="s">
        <v>1934</v>
      </c>
      <c r="F65" s="137" t="s">
        <v>1935</v>
      </c>
      <c r="G65" s="45"/>
      <c r="H65" s="45"/>
      <c r="I65" s="45"/>
      <c r="J65" s="45"/>
      <c r="K65" s="45"/>
      <c r="L65" s="45"/>
      <c r="M65" s="45"/>
      <c r="N65" s="45"/>
      <c r="O65" s="45"/>
      <c r="P65" s="45"/>
      <c r="Q65" s="45"/>
      <c r="R65" s="45"/>
      <c r="S65" s="45"/>
      <c r="T65" s="45"/>
      <c r="U65" s="45"/>
      <c r="V65" s="45" t="s">
        <v>430</v>
      </c>
      <c r="W65" s="45" t="s">
        <v>4</v>
      </c>
      <c r="X65" s="45" t="s">
        <v>179</v>
      </c>
      <c r="Y65" s="45" t="s">
        <v>179</v>
      </c>
      <c r="Z65" s="45" t="s">
        <v>179</v>
      </c>
      <c r="AA65" s="45"/>
      <c r="AB65" s="45"/>
      <c r="AC65" s="45"/>
      <c r="AD65" s="99"/>
      <c r="AE65" s="99"/>
      <c r="AF65" s="99"/>
      <c r="AG65" s="99"/>
      <c r="AH65" s="99"/>
      <c r="AI65" s="99"/>
      <c r="AJ65" s="99"/>
      <c r="AK65" s="99"/>
      <c r="AL65" s="99"/>
    </row>
    <row r="66" spans="1:38" ht="42" customHeight="1" x14ac:dyDescent="0.45">
      <c r="A66" s="43">
        <v>60</v>
      </c>
      <c r="B66" s="45" t="s">
        <v>1936</v>
      </c>
      <c r="C66" s="45" t="s">
        <v>1937</v>
      </c>
      <c r="D66" s="45" t="s">
        <v>1938</v>
      </c>
      <c r="E66" s="45"/>
      <c r="F66" s="137" t="s">
        <v>1939</v>
      </c>
      <c r="G66" s="45"/>
      <c r="H66" s="45"/>
      <c r="I66" s="45"/>
      <c r="J66" s="45"/>
      <c r="K66" s="45"/>
      <c r="L66" s="45"/>
      <c r="M66" s="45"/>
      <c r="N66" s="45"/>
      <c r="O66" s="45"/>
      <c r="P66" s="45"/>
      <c r="Q66" s="45"/>
      <c r="R66" s="45"/>
      <c r="S66" s="45"/>
      <c r="T66" s="45"/>
      <c r="U66" s="45"/>
      <c r="V66" s="45" t="s">
        <v>1779</v>
      </c>
      <c r="W66" s="45" t="s">
        <v>4</v>
      </c>
      <c r="X66" s="45" t="s">
        <v>179</v>
      </c>
      <c r="Y66" s="45" t="s">
        <v>179</v>
      </c>
      <c r="Z66" s="45" t="s">
        <v>179</v>
      </c>
      <c r="AA66" s="45"/>
      <c r="AB66" s="45"/>
      <c r="AC66" s="45"/>
      <c r="AD66" s="99"/>
      <c r="AE66" s="99"/>
      <c r="AF66" s="99"/>
      <c r="AG66" s="99"/>
      <c r="AH66" s="99"/>
      <c r="AI66" s="99"/>
      <c r="AJ66" s="99"/>
      <c r="AK66" s="99"/>
      <c r="AL66" s="99"/>
    </row>
    <row r="67" spans="1:38" ht="42" customHeight="1" x14ac:dyDescent="0.45">
      <c r="A67" s="41">
        <v>61</v>
      </c>
      <c r="B67" s="45" t="s">
        <v>1940</v>
      </c>
      <c r="C67" s="45" t="s">
        <v>1941</v>
      </c>
      <c r="D67" s="97" t="s">
        <v>1942</v>
      </c>
      <c r="E67" s="97" t="s">
        <v>1942</v>
      </c>
      <c r="F67" s="137" t="s">
        <v>1943</v>
      </c>
      <c r="G67" s="45"/>
      <c r="H67" s="45"/>
      <c r="I67" s="45"/>
      <c r="J67" s="45"/>
      <c r="K67" s="45"/>
      <c r="L67" s="45"/>
      <c r="M67" s="45"/>
      <c r="N67" s="45"/>
      <c r="O67" s="45"/>
      <c r="P67" s="45"/>
      <c r="Q67" s="45"/>
      <c r="R67" s="45"/>
      <c r="S67" s="45"/>
      <c r="T67" s="45"/>
      <c r="U67" s="45"/>
      <c r="V67" s="45" t="s">
        <v>1944</v>
      </c>
      <c r="W67" s="45" t="s">
        <v>4</v>
      </c>
      <c r="X67" s="45" t="s">
        <v>179</v>
      </c>
      <c r="Y67" s="45" t="s">
        <v>179</v>
      </c>
      <c r="Z67" s="45" t="s">
        <v>179</v>
      </c>
      <c r="AA67" s="45"/>
      <c r="AB67" s="45"/>
      <c r="AC67" s="45"/>
      <c r="AD67" s="99"/>
      <c r="AE67" s="99"/>
      <c r="AF67" s="99"/>
      <c r="AG67" s="99"/>
      <c r="AH67" s="99"/>
      <c r="AI67" s="99"/>
      <c r="AJ67" s="99"/>
      <c r="AK67" s="99"/>
      <c r="AL67" s="99"/>
    </row>
    <row r="68" spans="1:38" ht="42" customHeight="1" x14ac:dyDescent="0.45">
      <c r="A68" s="43">
        <v>62</v>
      </c>
      <c r="B68" s="45" t="s">
        <v>1945</v>
      </c>
      <c r="C68" s="45" t="s">
        <v>1946</v>
      </c>
      <c r="D68" s="45" t="s">
        <v>1942</v>
      </c>
      <c r="E68" s="45"/>
      <c r="F68" s="137" t="s">
        <v>1947</v>
      </c>
      <c r="G68" s="45"/>
      <c r="H68" s="45"/>
      <c r="I68" s="45"/>
      <c r="J68" s="45"/>
      <c r="K68" s="45"/>
      <c r="L68" s="45"/>
      <c r="M68" s="45"/>
      <c r="N68" s="45"/>
      <c r="O68" s="45"/>
      <c r="P68" s="45"/>
      <c r="Q68" s="45"/>
      <c r="R68" s="45"/>
      <c r="S68" s="45"/>
      <c r="T68" s="45"/>
      <c r="U68" s="45"/>
      <c r="V68" s="45"/>
      <c r="W68" s="45" t="s">
        <v>4</v>
      </c>
      <c r="X68" s="45" t="s">
        <v>179</v>
      </c>
      <c r="Y68" s="45" t="s">
        <v>179</v>
      </c>
      <c r="Z68" s="45" t="s">
        <v>179</v>
      </c>
      <c r="AA68" s="45"/>
      <c r="AB68" s="45"/>
      <c r="AC68" s="45"/>
      <c r="AD68" s="99"/>
      <c r="AE68" s="99"/>
      <c r="AF68" s="99"/>
      <c r="AG68" s="99"/>
      <c r="AH68" s="99"/>
      <c r="AI68" s="99"/>
      <c r="AJ68" s="99"/>
      <c r="AK68" s="99"/>
      <c r="AL68" s="99"/>
    </row>
    <row r="69" spans="1:38" ht="42" customHeight="1" x14ac:dyDescent="0.45">
      <c r="A69" s="43">
        <v>63</v>
      </c>
      <c r="B69" s="45" t="s">
        <v>1948</v>
      </c>
      <c r="C69" s="45" t="s">
        <v>1949</v>
      </c>
      <c r="D69" s="45" t="s">
        <v>1950</v>
      </c>
      <c r="E69" s="45" t="s">
        <v>1951</v>
      </c>
      <c r="F69" s="137" t="s">
        <v>1952</v>
      </c>
      <c r="G69" s="45"/>
      <c r="H69" s="45"/>
      <c r="I69" s="45"/>
      <c r="J69" s="45"/>
      <c r="K69" s="45"/>
      <c r="L69" s="45"/>
      <c r="M69" s="45"/>
      <c r="N69" s="45"/>
      <c r="O69" s="45"/>
      <c r="P69" s="45"/>
      <c r="Q69" s="45"/>
      <c r="R69" s="45"/>
      <c r="S69" s="45"/>
      <c r="T69" s="45"/>
      <c r="U69" s="45"/>
      <c r="V69" s="45" t="s">
        <v>1953</v>
      </c>
      <c r="W69" s="45" t="s">
        <v>4</v>
      </c>
      <c r="X69" s="45" t="s">
        <v>179</v>
      </c>
      <c r="Y69" s="45" t="s">
        <v>179</v>
      </c>
      <c r="Z69" s="45" t="s">
        <v>179</v>
      </c>
      <c r="AA69" s="45"/>
      <c r="AB69" s="45"/>
      <c r="AC69" s="45"/>
      <c r="AD69" s="99"/>
      <c r="AE69" s="99"/>
      <c r="AF69" s="99"/>
      <c r="AG69" s="99"/>
      <c r="AH69" s="99"/>
      <c r="AI69" s="99"/>
      <c r="AJ69" s="99"/>
      <c r="AK69" s="99"/>
      <c r="AL69" s="99"/>
    </row>
    <row r="70" spans="1:38" ht="42" customHeight="1" x14ac:dyDescent="0.45">
      <c r="A70" s="41">
        <v>64</v>
      </c>
      <c r="B70" s="45" t="s">
        <v>1954</v>
      </c>
      <c r="C70" s="45" t="s">
        <v>1955</v>
      </c>
      <c r="D70" s="45" t="s">
        <v>1956</v>
      </c>
      <c r="E70" s="45" t="s">
        <v>1957</v>
      </c>
      <c r="F70" s="137" t="s">
        <v>1958</v>
      </c>
      <c r="G70" s="45"/>
      <c r="H70" s="45"/>
      <c r="I70" s="45"/>
      <c r="J70" s="45"/>
      <c r="K70" s="45"/>
      <c r="L70" s="45"/>
      <c r="M70" s="45"/>
      <c r="N70" s="45"/>
      <c r="O70" s="45"/>
      <c r="P70" s="45"/>
      <c r="Q70" s="45"/>
      <c r="R70" s="45"/>
      <c r="S70" s="45"/>
      <c r="T70" s="45"/>
      <c r="U70" s="45"/>
      <c r="V70" s="45"/>
      <c r="W70" s="45"/>
      <c r="X70" s="45"/>
      <c r="Y70" s="45"/>
      <c r="Z70" s="45"/>
      <c r="AA70" s="45"/>
      <c r="AB70" s="45"/>
      <c r="AC70" s="45"/>
      <c r="AD70" s="99"/>
      <c r="AE70" s="99"/>
      <c r="AF70" s="99"/>
      <c r="AG70" s="99"/>
      <c r="AH70" s="99"/>
      <c r="AI70" s="99"/>
      <c r="AJ70" s="99"/>
      <c r="AK70" s="99"/>
      <c r="AL70" s="99"/>
    </row>
    <row r="71" spans="1:38" ht="42" customHeight="1" x14ac:dyDescent="0.45">
      <c r="A71" s="43">
        <v>65</v>
      </c>
      <c r="B71" s="45" t="s">
        <v>1959</v>
      </c>
      <c r="C71" s="45" t="s">
        <v>1960</v>
      </c>
      <c r="D71" s="45" t="s">
        <v>251</v>
      </c>
      <c r="E71" s="45" t="s">
        <v>226</v>
      </c>
      <c r="F71" s="137" t="s">
        <v>1961</v>
      </c>
      <c r="G71" s="45"/>
      <c r="H71" s="45"/>
      <c r="I71" s="45"/>
      <c r="J71" s="45"/>
      <c r="K71" s="45"/>
      <c r="L71" s="45"/>
      <c r="M71" s="45"/>
      <c r="N71" s="45"/>
      <c r="O71" s="45"/>
      <c r="P71" s="45"/>
      <c r="Q71" s="45"/>
      <c r="R71" s="45"/>
      <c r="S71" s="45"/>
      <c r="T71" s="45"/>
      <c r="U71" s="45"/>
      <c r="V71" s="45" t="s">
        <v>1962</v>
      </c>
      <c r="W71" s="45" t="s">
        <v>4</v>
      </c>
      <c r="X71" s="45" t="s">
        <v>1963</v>
      </c>
      <c r="Y71" s="45" t="s">
        <v>179</v>
      </c>
      <c r="Z71" s="45" t="s">
        <v>179</v>
      </c>
      <c r="AA71" s="45" t="s">
        <v>1964</v>
      </c>
      <c r="AB71" s="45" t="s">
        <v>1965</v>
      </c>
      <c r="AC71" s="45"/>
      <c r="AD71" s="99"/>
      <c r="AE71" s="99"/>
      <c r="AF71" s="99"/>
      <c r="AG71" s="99"/>
      <c r="AH71" s="99"/>
      <c r="AI71" s="99"/>
      <c r="AJ71" s="99"/>
      <c r="AK71" s="99"/>
      <c r="AL71" s="99"/>
    </row>
    <row r="72" spans="1:38" ht="42" customHeight="1" x14ac:dyDescent="0.45">
      <c r="A72" s="43">
        <v>66</v>
      </c>
      <c r="B72" s="45" t="s">
        <v>738</v>
      </c>
      <c r="C72" s="45" t="s">
        <v>1966</v>
      </c>
      <c r="D72" s="45"/>
      <c r="E72" s="45"/>
      <c r="F72" s="137" t="s">
        <v>1967</v>
      </c>
      <c r="G72" s="45"/>
      <c r="H72" s="45"/>
      <c r="I72" s="45"/>
      <c r="J72" s="45"/>
      <c r="K72" s="45"/>
      <c r="L72" s="45"/>
      <c r="M72" s="45"/>
      <c r="N72" s="45"/>
      <c r="O72" s="45"/>
      <c r="P72" s="45"/>
      <c r="Q72" s="45"/>
      <c r="R72" s="45"/>
      <c r="S72" s="45"/>
      <c r="T72" s="45"/>
      <c r="U72" s="45"/>
      <c r="V72" s="45" t="s">
        <v>1665</v>
      </c>
      <c r="W72" s="45" t="s">
        <v>1968</v>
      </c>
      <c r="X72" s="45" t="s">
        <v>4</v>
      </c>
      <c r="Y72" s="45" t="s">
        <v>1969</v>
      </c>
      <c r="Z72" s="45"/>
      <c r="AA72" s="45" t="s">
        <v>1970</v>
      </c>
      <c r="AB72" s="45"/>
      <c r="AC72" s="45"/>
      <c r="AD72" s="99"/>
      <c r="AE72" s="99"/>
      <c r="AF72" s="99"/>
      <c r="AG72" s="99"/>
      <c r="AH72" s="99"/>
      <c r="AI72" s="99"/>
      <c r="AJ72" s="99"/>
      <c r="AK72" s="99"/>
      <c r="AL72" s="99"/>
    </row>
    <row r="73" spans="1:38" ht="42" customHeight="1" x14ac:dyDescent="0.5">
      <c r="A73" s="41">
        <v>67</v>
      </c>
      <c r="B73" s="45" t="s">
        <v>1971</v>
      </c>
      <c r="C73" s="43" t="s">
        <v>1972</v>
      </c>
      <c r="D73" s="43"/>
      <c r="E73" s="171" t="s">
        <v>1973</v>
      </c>
      <c r="F73" s="172" t="s">
        <v>1974</v>
      </c>
      <c r="G73" s="173" t="s">
        <v>1974</v>
      </c>
      <c r="H73" s="43"/>
      <c r="I73" s="43"/>
      <c r="J73" s="43"/>
      <c r="K73" s="43"/>
      <c r="L73" s="43"/>
      <c r="M73" s="43"/>
      <c r="N73" s="43"/>
      <c r="O73" s="43"/>
      <c r="P73" s="43"/>
      <c r="Q73" s="43"/>
      <c r="R73" s="43"/>
      <c r="S73" s="43"/>
      <c r="T73" s="43"/>
      <c r="U73" s="43"/>
      <c r="V73" s="43" t="s">
        <v>1975</v>
      </c>
      <c r="W73" s="43" t="s">
        <v>179</v>
      </c>
      <c r="X73" s="43" t="s">
        <v>179</v>
      </c>
      <c r="Y73" s="43" t="s">
        <v>1976</v>
      </c>
      <c r="Z73" s="43"/>
      <c r="AA73" s="43" t="s">
        <v>1977</v>
      </c>
      <c r="AB73" s="43"/>
      <c r="AC73" s="45"/>
    </row>
  </sheetData>
  <dataConsolidate link="1"/>
  <mergeCells count="4">
    <mergeCell ref="B4:F4"/>
    <mergeCell ref="G4:K4"/>
    <mergeCell ref="L4:U4"/>
    <mergeCell ref="V4:AA4"/>
  </mergeCells>
  <hyperlinks>
    <hyperlink ref="F8" r:id="rId1" xr:uid="{954832ED-A39B-42DE-BB48-D56139EE2EB8}"/>
    <hyperlink ref="Z8" r:id="rId2" xr:uid="{48696364-E62C-40B2-A044-E76A4A5A28E1}"/>
    <hyperlink ref="F9" r:id="rId3" xr:uid="{AE06C146-00F2-43E9-81A2-087AD10F930F}"/>
    <hyperlink ref="F10" r:id="rId4" xr:uid="{035E0081-3705-4C27-883F-399CEBB19D0B}"/>
    <hyperlink ref="F11" r:id="rId5" xr:uid="{7B870A22-CA64-4869-AD52-181A258DD95A}"/>
    <hyperlink ref="F12" r:id="rId6" xr:uid="{AB6E759E-C890-402C-B200-734D4B45C87A}"/>
    <hyperlink ref="F13" r:id="rId7" xr:uid="{1EA7CB7F-4C94-4AE8-9368-E0BE1E446D8A}"/>
    <hyperlink ref="F14" r:id="rId8" xr:uid="{E51E9341-90FB-487A-B5B9-6420761BD9D0}"/>
    <hyperlink ref="F15" r:id="rId9" xr:uid="{4F0A0D21-5B3E-40FA-A5A7-DFDBFA2B1BB2}"/>
    <hyperlink ref="F16" r:id="rId10" xr:uid="{32C0C6BB-0469-4AAD-85F6-9645104BA03D}"/>
    <hyperlink ref="F17" r:id="rId11" xr:uid="{59FA2B0C-F3D6-4FF4-9B09-3BF952D65F75}"/>
    <hyperlink ref="F18" r:id="rId12" xr:uid="{F503BAC1-30A5-4AFC-A339-71F3FBE01D06}"/>
    <hyperlink ref="F19" r:id="rId13" xr:uid="{390E6E2D-103B-4DB9-980A-CD669E4D9B59}"/>
    <hyperlink ref="F20" r:id="rId14" xr:uid="{532E01D3-D2A6-4662-A128-FE1D57488794}"/>
    <hyperlink ref="F21" r:id="rId15" xr:uid="{D5C24E11-E80B-4974-9AC3-3B25DAEB7FC0}"/>
    <hyperlink ref="F22" r:id="rId16" xr:uid="{70D770CD-6692-4462-A004-E6812522C4AD}"/>
    <hyperlink ref="F23" r:id="rId17" xr:uid="{C88AD1FC-B297-45B0-B573-3B15A6918531}"/>
    <hyperlink ref="F24" r:id="rId18" xr:uid="{C5265081-C027-42BC-A8CA-A574C6AFB068}"/>
    <hyperlink ref="F25" r:id="rId19" xr:uid="{09559BC4-2BAB-4390-B95C-C18A13CEF664}"/>
    <hyperlink ref="F26" r:id="rId20" xr:uid="{E970732E-1AA3-49F5-AEAF-B5E9FAD90E10}"/>
    <hyperlink ref="F27" r:id="rId21" xr:uid="{4B556997-96F7-426F-801B-77C89F30C5D2}"/>
    <hyperlink ref="F28" r:id="rId22" xr:uid="{85FE8235-C415-4A22-9A60-4BDEB066CC2D}"/>
    <hyperlink ref="F29" r:id="rId23" xr:uid="{FDE00952-29C5-42BA-A7E1-8FE11E0D41CC}"/>
    <hyperlink ref="F30" r:id="rId24" xr:uid="{D3D17BA8-6564-4BDF-BE10-E1418ACB9ACA}"/>
    <hyperlink ref="F31" r:id="rId25" xr:uid="{29306993-CADE-44DE-A804-24358CFBB99E}"/>
    <hyperlink ref="F32" r:id="rId26" xr:uid="{73842016-E0C8-4C81-B51A-AC3A4C65F15D}"/>
    <hyperlink ref="F33" r:id="rId27" xr:uid="{0FA83E70-C2CB-4617-9818-C38F7C6BF6AB}"/>
    <hyperlink ref="F34" r:id="rId28" xr:uid="{4051E344-9759-42DA-B414-56ADABFD987A}"/>
    <hyperlink ref="F35" r:id="rId29" xr:uid="{B62F4A62-541E-46D2-A30E-180439A00312}"/>
    <hyperlink ref="F36" r:id="rId30" xr:uid="{B98DEA68-7DD8-48AB-873A-B641093DC58E}"/>
    <hyperlink ref="F37" r:id="rId31" xr:uid="{9566D92A-B086-4598-AB25-104662D31908}"/>
    <hyperlink ref="F38" r:id="rId32" xr:uid="{544982A6-28B5-4CFC-8952-2912089B4434}"/>
    <hyperlink ref="F39" r:id="rId33" xr:uid="{3A39747E-5B97-4339-A402-5013A0FE13FC}"/>
    <hyperlink ref="F40" r:id="rId34" xr:uid="{1432C07E-A69F-4157-8C87-DDAFCEE2E891}"/>
    <hyperlink ref="F43" r:id="rId35" xr:uid="{8B9A51BB-CABE-40E5-A203-A3B21B407D3E}"/>
    <hyperlink ref="F44" r:id="rId36" xr:uid="{A283EF29-DD9F-46A6-8893-E36293357F88}"/>
    <hyperlink ref="F45" r:id="rId37" xr:uid="{2E5626B3-3D88-4C9F-8464-0D6FBBC1B328}"/>
    <hyperlink ref="F46" r:id="rId38" xr:uid="{08D9979F-0F11-4FA0-8BEA-1A846F50A7C0}"/>
    <hyperlink ref="F47" r:id="rId39" xr:uid="{DD4FED52-3A48-4261-A195-8FEAC333F7B8}"/>
    <hyperlink ref="F48" r:id="rId40" xr:uid="{08600553-05C5-4FBE-B131-E5EA12797C1C}"/>
    <hyperlink ref="F49" r:id="rId41" xr:uid="{33B0278F-C5CF-49FC-B6D8-4194315B0A2B}"/>
    <hyperlink ref="F51" r:id="rId42" xr:uid="{B0D21CC0-E8BD-4799-AFD1-0178FEF32269}"/>
    <hyperlink ref="F52" r:id="rId43" xr:uid="{FC6572C5-A958-4C12-971E-5A74197F067C}"/>
    <hyperlink ref="F54" r:id="rId44" xr:uid="{BD241C23-B8BF-4CBD-B84A-2E8122DC4098}"/>
    <hyperlink ref="F55" r:id="rId45" xr:uid="{57BE600E-358C-4579-BD84-81CC4A716A97}"/>
    <hyperlink ref="F56" r:id="rId46" xr:uid="{1FC374A9-2821-4374-8CEA-6CC98CEEE11C}"/>
    <hyperlink ref="F58" r:id="rId47" xr:uid="{8FD8B513-2A5D-4B85-88EF-45FDDABDD1C7}"/>
    <hyperlink ref="F59" r:id="rId48" xr:uid="{4FA5456D-EDFC-4D30-AEDF-3639181026F1}"/>
    <hyperlink ref="F60" r:id="rId49" xr:uid="{77072524-C307-454D-AE70-13CA5FD11231}"/>
    <hyperlink ref="F62" r:id="rId50" xr:uid="{92F7C59A-3D39-45AE-9962-89B760764EAC}"/>
    <hyperlink ref="F63" r:id="rId51" xr:uid="{22F3003F-7694-4413-9320-25B1832A2E5A}"/>
    <hyperlink ref="F64" r:id="rId52" xr:uid="{36707A74-8CA6-4B84-986D-27334E99AC3C}"/>
    <hyperlink ref="F65" r:id="rId53" xr:uid="{CFCA1DD2-66FD-4C20-8449-382CD46C1C33}"/>
    <hyperlink ref="F66" r:id="rId54" xr:uid="{6A0B9AD1-33F0-482E-8746-F41A3A358D52}"/>
    <hyperlink ref="F67" r:id="rId55" xr:uid="{1324078E-5E88-4048-8059-7A603912AE28}"/>
    <hyperlink ref="F68" r:id="rId56" xr:uid="{513D048C-B79E-43F4-8C12-A2F2EC25FFB7}"/>
    <hyperlink ref="F69" r:id="rId57" xr:uid="{BF87C81B-FE4E-4A95-9644-8A9CA235829E}"/>
    <hyperlink ref="F70" r:id="rId58" xr:uid="{493D2B49-154B-440F-8BFD-D84667B2B26E}"/>
    <hyperlink ref="F71" r:id="rId59" xr:uid="{2F5B6FF2-0639-46FE-AF9D-EED8FF33D23E}"/>
    <hyperlink ref="F72" r:id="rId60" xr:uid="{B429AB1C-8FEC-403B-A40A-D8A831961092}"/>
    <hyperlink ref="G73" r:id="rId61" xr:uid="{9BEE7FBD-FF58-4C09-975B-E1CDF0A0340F}"/>
    <hyperlink ref="F73" r:id="rId62" xr:uid="{18AC6910-6FB4-483B-A028-1B63684090FB}"/>
    <hyperlink ref="F7" r:id="rId63" xr:uid="{EFA64BE8-18A7-4534-B037-7968297A0C60}"/>
  </hyperlinks>
  <pageMargins left="0.7" right="0.7" top="0.75" bottom="0.75" header="0.3" footer="0.3"/>
  <pageSetup orientation="portrait" r:id="rId6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99BD-AE23-4592-9BA4-A61FCF2CFC6E}">
  <dimension ref="A1:XFC10"/>
  <sheetViews>
    <sheetView workbookViewId="0">
      <selection activeCell="A10" sqref="A10:XFA10"/>
    </sheetView>
  </sheetViews>
  <sheetFormatPr defaultColWidth="8.86328125" defaultRowHeight="14.25" x14ac:dyDescent="0.45"/>
  <sheetData>
    <row r="1" spans="1:16383" ht="168.75" x14ac:dyDescent="0.45">
      <c r="A1" s="260" t="s">
        <v>1191</v>
      </c>
      <c r="B1" s="260" t="s">
        <v>139</v>
      </c>
      <c r="C1" s="260" t="s">
        <v>140</v>
      </c>
      <c r="D1" s="261" t="s">
        <v>141</v>
      </c>
      <c r="E1" s="260" t="s">
        <v>1192</v>
      </c>
      <c r="F1" s="261" t="s">
        <v>1193</v>
      </c>
      <c r="G1" s="261" t="s">
        <v>142</v>
      </c>
      <c r="H1" s="261" t="s">
        <v>143</v>
      </c>
      <c r="I1" s="262" t="s">
        <v>144</v>
      </c>
      <c r="J1" s="262" t="s">
        <v>167</v>
      </c>
      <c r="K1" s="263" t="s">
        <v>13</v>
      </c>
      <c r="L1" s="263" t="s">
        <v>15</v>
      </c>
      <c r="M1" s="263" t="s">
        <v>16</v>
      </c>
      <c r="N1" s="263" t="s">
        <v>17</v>
      </c>
      <c r="O1" s="263" t="s">
        <v>18</v>
      </c>
      <c r="P1" s="263" t="s">
        <v>158</v>
      </c>
      <c r="Q1" s="260" t="s">
        <v>159</v>
      </c>
      <c r="R1" s="260" t="s">
        <v>160</v>
      </c>
      <c r="S1" s="264" t="s">
        <v>163</v>
      </c>
      <c r="T1" s="265" t="s">
        <v>1196</v>
      </c>
      <c r="U1" s="265" t="s">
        <v>1345</v>
      </c>
      <c r="V1" s="265" t="s">
        <v>1198</v>
      </c>
      <c r="W1" s="265" t="s">
        <v>306</v>
      </c>
      <c r="X1" s="265" t="s">
        <v>1199</v>
      </c>
      <c r="Y1" s="265" t="s">
        <v>1200</v>
      </c>
      <c r="Z1" s="265" t="s">
        <v>1201</v>
      </c>
      <c r="AA1" s="265" t="s">
        <v>1202</v>
      </c>
      <c r="AB1" s="265" t="s">
        <v>1346</v>
      </c>
      <c r="AC1" s="266" t="s">
        <v>1204</v>
      </c>
      <c r="AD1" s="267" t="s">
        <v>1205</v>
      </c>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4"/>
    </row>
    <row r="2" spans="1:16383" ht="15.75" x14ac:dyDescent="0.45">
      <c r="A2" s="268" t="s">
        <v>360</v>
      </c>
      <c r="B2" s="268" t="s">
        <v>361</v>
      </c>
      <c r="C2" s="268" t="s">
        <v>362</v>
      </c>
      <c r="D2" s="268" t="s">
        <v>363</v>
      </c>
      <c r="E2" s="268">
        <v>2020</v>
      </c>
      <c r="F2" s="268"/>
      <c r="G2" s="268" t="s">
        <v>364</v>
      </c>
      <c r="H2" s="269" t="s">
        <v>365</v>
      </c>
      <c r="I2" s="268" t="s">
        <v>173</v>
      </c>
      <c r="J2" s="268" t="s">
        <v>1978</v>
      </c>
      <c r="K2" s="171" t="s">
        <v>285</v>
      </c>
      <c r="L2" s="171"/>
      <c r="M2" s="171"/>
      <c r="N2" s="171"/>
      <c r="O2" s="171"/>
      <c r="P2" s="171"/>
      <c r="Q2" s="272" t="s">
        <v>230</v>
      </c>
      <c r="R2" s="268" t="s">
        <v>197</v>
      </c>
      <c r="S2" s="268" t="s">
        <v>179</v>
      </c>
      <c r="T2" s="14"/>
      <c r="U2" s="14"/>
      <c r="V2" s="14"/>
      <c r="W2" s="14"/>
      <c r="X2" s="14"/>
      <c r="Y2" s="14"/>
      <c r="Z2" s="14"/>
      <c r="AA2" s="14"/>
      <c r="AB2" s="14" t="s">
        <v>174</v>
      </c>
      <c r="AC2" s="14"/>
      <c r="AD2" s="270"/>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c r="XFA2" s="14"/>
      <c r="XFB2" s="14"/>
      <c r="XFC2" s="14"/>
    </row>
    <row r="3" spans="1:16383" ht="15.75" x14ac:dyDescent="0.45">
      <c r="A3" s="268" t="s">
        <v>835</v>
      </c>
      <c r="B3" s="268" t="s">
        <v>836</v>
      </c>
      <c r="C3" s="268" t="s">
        <v>249</v>
      </c>
      <c r="D3" s="268" t="s">
        <v>183</v>
      </c>
      <c r="E3" s="268">
        <v>2017</v>
      </c>
      <c r="F3" s="268"/>
      <c r="G3" s="268" t="s">
        <v>251</v>
      </c>
      <c r="H3" s="269" t="s">
        <v>837</v>
      </c>
      <c r="I3" s="268" t="s">
        <v>173</v>
      </c>
      <c r="J3" s="268" t="s">
        <v>1978</v>
      </c>
      <c r="K3" s="171" t="s">
        <v>285</v>
      </c>
      <c r="L3" s="171"/>
      <c r="M3" s="171" t="s">
        <v>275</v>
      </c>
      <c r="N3" s="171"/>
      <c r="O3" s="171"/>
      <c r="P3" s="171"/>
      <c r="Q3" s="268" t="s">
        <v>838</v>
      </c>
      <c r="R3" s="268" t="s">
        <v>245</v>
      </c>
      <c r="S3" s="268" t="s">
        <v>179</v>
      </c>
      <c r="T3" s="268" t="s">
        <v>1979</v>
      </c>
      <c r="U3" s="14"/>
      <c r="V3" s="14"/>
      <c r="W3" s="14"/>
      <c r="X3" s="14"/>
      <c r="Y3" s="14"/>
      <c r="Z3" s="14"/>
      <c r="AA3" s="14"/>
      <c r="AB3" s="14"/>
      <c r="AC3" s="14"/>
      <c r="AD3" s="270"/>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c r="XFB3" s="14"/>
      <c r="XFC3" s="14"/>
    </row>
    <row r="4" spans="1:16383" ht="15.75" x14ac:dyDescent="0.45">
      <c r="A4" s="14" t="s">
        <v>1980</v>
      </c>
      <c r="B4" s="14" t="s">
        <v>1981</v>
      </c>
      <c r="C4" s="14" t="s">
        <v>1982</v>
      </c>
      <c r="D4" s="14" t="s">
        <v>183</v>
      </c>
      <c r="E4" s="14">
        <v>2019</v>
      </c>
      <c r="F4" s="14"/>
      <c r="G4" s="14"/>
      <c r="H4" s="169" t="s">
        <v>242</v>
      </c>
      <c r="I4" s="268" t="s">
        <v>173</v>
      </c>
      <c r="J4" s="14" t="s">
        <v>1983</v>
      </c>
      <c r="K4" s="171" t="s">
        <v>285</v>
      </c>
      <c r="L4" s="171"/>
      <c r="M4" s="171" t="s">
        <v>174</v>
      </c>
      <c r="N4" s="171"/>
      <c r="O4" s="171"/>
      <c r="P4" s="171"/>
      <c r="Q4" s="268" t="s">
        <v>244</v>
      </c>
      <c r="R4" s="268" t="s">
        <v>245</v>
      </c>
      <c r="S4" s="14" t="s">
        <v>179</v>
      </c>
      <c r="T4" s="14"/>
      <c r="U4" s="14"/>
      <c r="V4" s="14"/>
      <c r="W4" s="14"/>
      <c r="X4" s="14"/>
      <c r="Y4" s="14"/>
      <c r="Z4" s="14"/>
      <c r="AA4" s="14"/>
      <c r="AB4" s="14"/>
      <c r="AC4" s="14"/>
      <c r="AD4" s="270"/>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c r="XEY4" s="14"/>
      <c r="XEZ4" s="14"/>
      <c r="XFA4" s="14"/>
      <c r="XFB4" s="14"/>
      <c r="XFC4" s="14"/>
    </row>
    <row r="5" spans="1:16383" s="14" customFormat="1" ht="28.5" x14ac:dyDescent="0.45">
      <c r="A5" s="268" t="s">
        <v>352</v>
      </c>
      <c r="B5" s="268" t="s">
        <v>353</v>
      </c>
      <c r="C5" s="268" t="s">
        <v>354</v>
      </c>
      <c r="D5" s="268" t="s">
        <v>226</v>
      </c>
      <c r="E5" s="268">
        <v>2007</v>
      </c>
      <c r="F5" s="268"/>
      <c r="G5" s="268" t="s">
        <v>355</v>
      </c>
      <c r="H5" s="269" t="s">
        <v>356</v>
      </c>
      <c r="I5" s="268" t="s">
        <v>173</v>
      </c>
      <c r="J5" s="268" t="s">
        <v>180</v>
      </c>
      <c r="K5" s="171" t="s">
        <v>285</v>
      </c>
      <c r="L5" s="171"/>
      <c r="M5" s="171"/>
      <c r="N5" s="171" t="s">
        <v>174</v>
      </c>
      <c r="O5" s="171"/>
      <c r="P5" s="171"/>
      <c r="Q5" s="276" t="s">
        <v>357</v>
      </c>
      <c r="R5" s="268" t="s">
        <v>183</v>
      </c>
      <c r="S5" s="268" t="s">
        <v>359</v>
      </c>
      <c r="T5" s="268" t="s">
        <v>179</v>
      </c>
      <c r="Z5" s="14" t="s">
        <v>174</v>
      </c>
      <c r="AE5" s="270" t="s">
        <v>1984</v>
      </c>
    </row>
    <row r="6" spans="1:16383" s="14" customFormat="1" ht="14.25" customHeight="1" x14ac:dyDescent="0.5">
      <c r="A6" s="286" t="s">
        <v>1985</v>
      </c>
      <c r="B6" s="14" t="s">
        <v>1986</v>
      </c>
      <c r="C6" s="14" t="s">
        <v>1987</v>
      </c>
      <c r="D6" s="14" t="s">
        <v>183</v>
      </c>
      <c r="E6" s="282" t="s">
        <v>1988</v>
      </c>
      <c r="G6" s="14" t="s">
        <v>1236</v>
      </c>
      <c r="H6" s="271" t="s">
        <v>1087</v>
      </c>
      <c r="I6" s="14" t="s">
        <v>173</v>
      </c>
      <c r="J6" s="14" t="s">
        <v>180</v>
      </c>
      <c r="K6" s="171"/>
      <c r="L6" s="171"/>
      <c r="M6" s="171"/>
      <c r="N6" s="171"/>
      <c r="O6" s="171"/>
      <c r="P6" s="171" t="s">
        <v>174</v>
      </c>
      <c r="Q6" s="14" t="s">
        <v>1989</v>
      </c>
      <c r="R6" s="14" t="s">
        <v>1462</v>
      </c>
      <c r="T6" s="14" t="s">
        <v>179</v>
      </c>
      <c r="Y6" s="14" t="s">
        <v>174</v>
      </c>
      <c r="AD6" s="14" t="s">
        <v>174</v>
      </c>
      <c r="AF6" s="270"/>
    </row>
    <row r="7" spans="1:16383" s="14" customFormat="1" ht="236.25" x14ac:dyDescent="0.45">
      <c r="A7" s="276" t="s">
        <v>785</v>
      </c>
      <c r="B7" s="150" t="s">
        <v>786</v>
      </c>
      <c r="C7" s="268" t="s">
        <v>787</v>
      </c>
      <c r="D7" s="268" t="s">
        <v>788</v>
      </c>
      <c r="E7" s="281" t="s">
        <v>1990</v>
      </c>
      <c r="F7" s="268"/>
      <c r="G7" s="268" t="s">
        <v>235</v>
      </c>
      <c r="H7" s="269" t="s">
        <v>789</v>
      </c>
      <c r="I7" s="268" t="s">
        <v>203</v>
      </c>
      <c r="J7" s="268" t="s">
        <v>1226</v>
      </c>
      <c r="K7" s="274" t="s">
        <v>285</v>
      </c>
      <c r="L7" s="274"/>
      <c r="M7" s="274"/>
      <c r="N7" s="275" t="s">
        <v>174</v>
      </c>
      <c r="O7" s="274"/>
      <c r="P7" s="274"/>
      <c r="Q7" s="178" t="s">
        <v>175</v>
      </c>
      <c r="R7" s="268" t="s">
        <v>791</v>
      </c>
      <c r="S7" s="268" t="s">
        <v>178</v>
      </c>
      <c r="T7" s="268" t="s">
        <v>179</v>
      </c>
      <c r="Z7" s="14" t="s">
        <v>174</v>
      </c>
      <c r="AF7" s="270" t="s">
        <v>1991</v>
      </c>
    </row>
    <row r="8" spans="1:16383" ht="15.75" x14ac:dyDescent="0.45">
      <c r="A8" s="268" t="s">
        <v>199</v>
      </c>
      <c r="B8" s="268" t="s">
        <v>200</v>
      </c>
      <c r="C8" s="268" t="s">
        <v>201</v>
      </c>
      <c r="D8" s="268" t="s">
        <v>171</v>
      </c>
      <c r="E8" s="268">
        <v>2014</v>
      </c>
      <c r="F8" s="268" t="s">
        <v>171</v>
      </c>
      <c r="G8" s="269" t="s">
        <v>202</v>
      </c>
      <c r="H8" s="268" t="s">
        <v>206</v>
      </c>
      <c r="I8" s="171" t="s">
        <v>285</v>
      </c>
      <c r="J8" s="171" t="s">
        <v>174</v>
      </c>
      <c r="K8" s="171"/>
      <c r="L8" s="171"/>
      <c r="M8" s="171"/>
      <c r="N8" s="171"/>
      <c r="O8" s="268" t="s">
        <v>175</v>
      </c>
      <c r="P8" s="268" t="s">
        <v>204</v>
      </c>
      <c r="Q8" s="268" t="s">
        <v>179</v>
      </c>
      <c r="R8" s="14"/>
      <c r="S8" s="14"/>
      <c r="T8" s="14" t="s">
        <v>1211</v>
      </c>
      <c r="U8" s="14"/>
      <c r="V8" s="14" t="s">
        <v>174</v>
      </c>
      <c r="W8" s="14"/>
      <c r="X8" s="14"/>
      <c r="Y8" s="14"/>
      <c r="Z8" s="14"/>
      <c r="AA8" s="14"/>
      <c r="AB8" s="14"/>
      <c r="AC8" s="270"/>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4"/>
      <c r="XDN8" s="14"/>
      <c r="XDO8" s="14"/>
      <c r="XDP8" s="14"/>
      <c r="XDQ8" s="14"/>
      <c r="XDR8" s="14"/>
      <c r="XDS8" s="14"/>
      <c r="XDT8" s="14"/>
      <c r="XDU8" s="14"/>
      <c r="XDV8" s="14"/>
      <c r="XDW8" s="14"/>
      <c r="XDX8" s="14"/>
      <c r="XDY8" s="14"/>
      <c r="XDZ8" s="14"/>
      <c r="XEA8" s="14"/>
      <c r="XEB8" s="14"/>
      <c r="XEC8" s="14"/>
      <c r="XED8" s="14"/>
      <c r="XEE8" s="14"/>
      <c r="XEF8" s="14"/>
      <c r="XEG8" s="14"/>
      <c r="XEH8" s="14"/>
      <c r="XEI8" s="14"/>
      <c r="XEJ8" s="14"/>
      <c r="XEK8" s="14"/>
      <c r="XEL8" s="14"/>
      <c r="XEM8" s="14"/>
      <c r="XEN8" s="14"/>
      <c r="XEO8" s="14"/>
      <c r="XEP8" s="14"/>
      <c r="XEQ8" s="14"/>
      <c r="XER8" s="14"/>
      <c r="XES8" s="14"/>
      <c r="XET8" s="14"/>
      <c r="XEU8" s="14"/>
      <c r="XEV8" s="14"/>
      <c r="XEW8" s="14"/>
      <c r="XEX8" s="14"/>
      <c r="XEY8" s="14"/>
      <c r="XEZ8" s="14"/>
      <c r="XFA8" s="14"/>
    </row>
    <row r="9" spans="1:16383" x14ac:dyDescent="0.45">
      <c r="A9" s="272" t="s">
        <v>872</v>
      </c>
      <c r="B9" s="268" t="s">
        <v>873</v>
      </c>
      <c r="C9" s="268" t="s">
        <v>874</v>
      </c>
      <c r="D9" s="268" t="s">
        <v>226</v>
      </c>
      <c r="E9" s="268">
        <v>2013</v>
      </c>
      <c r="F9" s="268" t="s">
        <v>235</v>
      </c>
      <c r="G9" s="273" t="s">
        <v>875</v>
      </c>
      <c r="H9" s="268" t="s">
        <v>180</v>
      </c>
      <c r="I9" s="274"/>
      <c r="J9" s="274"/>
      <c r="K9" s="274"/>
      <c r="L9" s="275" t="s">
        <v>174</v>
      </c>
      <c r="M9" s="274"/>
      <c r="N9" s="274"/>
      <c r="O9" s="279" t="s">
        <v>175</v>
      </c>
      <c r="P9" s="272" t="s">
        <v>183</v>
      </c>
      <c r="Q9" s="268" t="s">
        <v>179</v>
      </c>
      <c r="R9" s="14"/>
      <c r="S9" s="14"/>
      <c r="T9" s="14"/>
      <c r="U9" s="14"/>
      <c r="V9" s="14"/>
      <c r="W9" s="14" t="s">
        <v>174</v>
      </c>
      <c r="X9" s="14"/>
      <c r="Y9" s="14"/>
      <c r="Z9" s="14"/>
      <c r="AA9" s="14"/>
      <c r="AB9" s="14"/>
      <c r="AC9" s="270"/>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c r="WVH9" s="14"/>
      <c r="WVI9" s="14"/>
      <c r="WVJ9" s="14"/>
      <c r="WVK9" s="14"/>
      <c r="WVL9" s="14"/>
      <c r="WVM9" s="14"/>
      <c r="WVN9" s="14"/>
      <c r="WVO9" s="14"/>
      <c r="WVP9" s="14"/>
      <c r="WVQ9" s="14"/>
      <c r="WVR9" s="14"/>
      <c r="WVS9" s="14"/>
      <c r="WVT9" s="14"/>
      <c r="WVU9" s="14"/>
      <c r="WVV9" s="14"/>
      <c r="WVW9" s="14"/>
      <c r="WVX9" s="14"/>
      <c r="WVY9" s="14"/>
      <c r="WVZ9" s="14"/>
      <c r="WWA9" s="14"/>
      <c r="WWB9" s="14"/>
      <c r="WWC9" s="14"/>
      <c r="WWD9" s="14"/>
      <c r="WWE9" s="14"/>
      <c r="WWF9" s="14"/>
      <c r="WWG9" s="14"/>
      <c r="WWH9" s="14"/>
      <c r="WWI9" s="14"/>
      <c r="WWJ9" s="14"/>
      <c r="WWK9" s="14"/>
      <c r="WWL9" s="14"/>
      <c r="WWM9" s="14"/>
      <c r="WWN9" s="14"/>
      <c r="WWO9" s="14"/>
      <c r="WWP9" s="14"/>
      <c r="WWQ9" s="14"/>
      <c r="WWR9" s="14"/>
      <c r="WWS9" s="14"/>
      <c r="WWT9" s="14"/>
      <c r="WWU9" s="14"/>
      <c r="WWV9" s="14"/>
      <c r="WWW9" s="14"/>
      <c r="WWX9" s="14"/>
      <c r="WWY9" s="14"/>
      <c r="WWZ9" s="14"/>
      <c r="WXA9" s="14"/>
      <c r="WXB9" s="14"/>
      <c r="WXC9" s="14"/>
      <c r="WXD9" s="14"/>
      <c r="WXE9" s="14"/>
      <c r="WXF9" s="14"/>
      <c r="WXG9" s="14"/>
      <c r="WXH9" s="14"/>
      <c r="WXI9" s="14"/>
      <c r="WXJ9" s="14"/>
      <c r="WXK9" s="14"/>
      <c r="WXL9" s="14"/>
      <c r="WXM9" s="14"/>
      <c r="WXN9" s="14"/>
      <c r="WXO9" s="14"/>
      <c r="WXP9" s="14"/>
      <c r="WXQ9" s="14"/>
      <c r="WXR9" s="14"/>
      <c r="WXS9" s="14"/>
      <c r="WXT9" s="14"/>
      <c r="WXU9" s="14"/>
      <c r="WXV9" s="14"/>
      <c r="WXW9" s="14"/>
      <c r="WXX9" s="14"/>
      <c r="WXY9" s="14"/>
      <c r="WXZ9" s="14"/>
      <c r="WYA9" s="14"/>
      <c r="WYB9" s="14"/>
      <c r="WYC9" s="14"/>
      <c r="WYD9" s="14"/>
      <c r="WYE9" s="14"/>
      <c r="WYF9" s="14"/>
      <c r="WYG9" s="14"/>
      <c r="WYH9" s="14"/>
      <c r="WYI9" s="14"/>
      <c r="WYJ9" s="14"/>
      <c r="WYK9" s="14"/>
      <c r="WYL9" s="14"/>
      <c r="WYM9" s="14"/>
      <c r="WYN9" s="14"/>
      <c r="WYO9" s="14"/>
      <c r="WYP9" s="14"/>
      <c r="WYQ9" s="14"/>
      <c r="WYR9" s="14"/>
      <c r="WYS9" s="14"/>
      <c r="WYT9" s="14"/>
      <c r="WYU9" s="14"/>
      <c r="WYV9" s="14"/>
      <c r="WYW9" s="14"/>
      <c r="WYX9" s="14"/>
      <c r="WYY9" s="14"/>
      <c r="WYZ9" s="14"/>
      <c r="WZA9" s="14"/>
      <c r="WZB9" s="14"/>
      <c r="WZC9" s="14"/>
      <c r="WZD9" s="14"/>
      <c r="WZE9" s="14"/>
      <c r="WZF9" s="14"/>
      <c r="WZG9" s="14"/>
      <c r="WZH9" s="14"/>
      <c r="WZI9" s="14"/>
      <c r="WZJ9" s="14"/>
      <c r="WZK9" s="14"/>
      <c r="WZL9" s="14"/>
      <c r="WZM9" s="14"/>
      <c r="WZN9" s="14"/>
      <c r="WZO9" s="14"/>
      <c r="WZP9" s="14"/>
      <c r="WZQ9" s="14"/>
      <c r="WZR9" s="14"/>
      <c r="WZS9" s="14"/>
      <c r="WZT9" s="14"/>
      <c r="WZU9" s="14"/>
      <c r="WZV9" s="14"/>
      <c r="WZW9" s="14"/>
      <c r="WZX9" s="14"/>
      <c r="WZY9" s="14"/>
      <c r="WZZ9" s="14"/>
      <c r="XAA9" s="14"/>
      <c r="XAB9" s="14"/>
      <c r="XAC9" s="14"/>
      <c r="XAD9" s="14"/>
      <c r="XAE9" s="14"/>
      <c r="XAF9" s="14"/>
      <c r="XAG9" s="14"/>
      <c r="XAH9" s="14"/>
      <c r="XAI9" s="14"/>
      <c r="XAJ9" s="14"/>
      <c r="XAK9" s="14"/>
      <c r="XAL9" s="14"/>
      <c r="XAM9" s="14"/>
      <c r="XAN9" s="14"/>
      <c r="XAO9" s="14"/>
      <c r="XAP9" s="14"/>
      <c r="XAQ9" s="14"/>
      <c r="XAR9" s="14"/>
      <c r="XAS9" s="14"/>
      <c r="XAT9" s="14"/>
      <c r="XAU9" s="14"/>
      <c r="XAV9" s="14"/>
      <c r="XAW9" s="14"/>
      <c r="XAX9" s="14"/>
      <c r="XAY9" s="14"/>
      <c r="XAZ9" s="14"/>
      <c r="XBA9" s="14"/>
      <c r="XBB9" s="14"/>
      <c r="XBC9" s="14"/>
      <c r="XBD9" s="14"/>
      <c r="XBE9" s="14"/>
      <c r="XBF9" s="14"/>
      <c r="XBG9" s="14"/>
      <c r="XBH9" s="14"/>
      <c r="XBI9" s="14"/>
      <c r="XBJ9" s="14"/>
      <c r="XBK9" s="14"/>
      <c r="XBL9" s="14"/>
      <c r="XBM9" s="14"/>
      <c r="XBN9" s="14"/>
      <c r="XBO9" s="14"/>
      <c r="XBP9" s="14"/>
      <c r="XBQ9" s="14"/>
      <c r="XBR9" s="14"/>
      <c r="XBS9" s="14"/>
      <c r="XBT9" s="14"/>
      <c r="XBU9" s="14"/>
      <c r="XBV9" s="14"/>
      <c r="XBW9" s="14"/>
      <c r="XBX9" s="14"/>
      <c r="XBY9" s="14"/>
      <c r="XBZ9" s="14"/>
      <c r="XCA9" s="14"/>
      <c r="XCB9" s="14"/>
      <c r="XCC9" s="14"/>
      <c r="XCD9" s="14"/>
      <c r="XCE9" s="14"/>
      <c r="XCF9" s="14"/>
      <c r="XCG9" s="14"/>
      <c r="XCH9" s="14"/>
      <c r="XCI9" s="14"/>
      <c r="XCJ9" s="14"/>
      <c r="XCK9" s="14"/>
      <c r="XCL9" s="14"/>
      <c r="XCM9" s="14"/>
      <c r="XCN9" s="14"/>
      <c r="XCO9" s="14"/>
      <c r="XCP9" s="14"/>
      <c r="XCQ9" s="14"/>
      <c r="XCR9" s="14"/>
      <c r="XCS9" s="14"/>
      <c r="XCT9" s="14"/>
      <c r="XCU9" s="14"/>
      <c r="XCV9" s="14"/>
      <c r="XCW9" s="14"/>
      <c r="XCX9" s="14"/>
      <c r="XCY9" s="14"/>
      <c r="XCZ9" s="14"/>
      <c r="XDA9" s="14"/>
      <c r="XDB9" s="14"/>
      <c r="XDC9" s="14"/>
      <c r="XDD9" s="14"/>
      <c r="XDE9" s="14"/>
      <c r="XDF9" s="14"/>
      <c r="XDG9" s="14"/>
      <c r="XDH9" s="14"/>
      <c r="XDI9" s="14"/>
      <c r="XDJ9" s="14"/>
      <c r="XDK9" s="14"/>
      <c r="XDL9" s="14"/>
      <c r="XDM9" s="14"/>
      <c r="XDN9" s="14"/>
      <c r="XDO9" s="14"/>
      <c r="XDP9" s="14"/>
      <c r="XDQ9" s="14"/>
      <c r="XDR9" s="14"/>
      <c r="XDS9" s="14"/>
      <c r="XDT9" s="14"/>
      <c r="XDU9" s="14"/>
      <c r="XDV9" s="14"/>
      <c r="XDW9" s="14"/>
      <c r="XDX9" s="14"/>
      <c r="XDY9" s="14"/>
      <c r="XDZ9" s="14"/>
      <c r="XEA9" s="14"/>
      <c r="XEB9" s="14"/>
      <c r="XEC9" s="14"/>
      <c r="XED9" s="14"/>
      <c r="XEE9" s="14"/>
      <c r="XEF9" s="14"/>
      <c r="XEG9" s="14"/>
      <c r="XEH9" s="14"/>
      <c r="XEI9" s="14"/>
      <c r="XEJ9" s="14"/>
      <c r="XEK9" s="14"/>
      <c r="XEL9" s="14"/>
      <c r="XEM9" s="14"/>
      <c r="XEN9" s="14"/>
      <c r="XEO9" s="14"/>
      <c r="XEP9" s="14"/>
      <c r="XEQ9" s="14"/>
      <c r="XER9" s="14"/>
      <c r="XES9" s="14"/>
      <c r="XET9" s="14"/>
      <c r="XEU9" s="14"/>
      <c r="XEV9" s="14"/>
      <c r="XEW9" s="14"/>
      <c r="XEX9" s="14"/>
      <c r="XEY9" s="14"/>
      <c r="XEZ9" s="14"/>
      <c r="XFA9" s="14"/>
    </row>
    <row r="10" spans="1:16383" x14ac:dyDescent="0.45">
      <c r="A10" s="280" t="s">
        <v>552</v>
      </c>
      <c r="B10" s="178" t="s">
        <v>553</v>
      </c>
      <c r="C10" s="268" t="s">
        <v>1992</v>
      </c>
      <c r="D10" s="178" t="s">
        <v>554</v>
      </c>
      <c r="E10" s="277">
        <v>2012</v>
      </c>
      <c r="F10" s="178" t="s">
        <v>555</v>
      </c>
      <c r="G10" s="278" t="s">
        <v>556</v>
      </c>
      <c r="H10" s="268" t="s">
        <v>1993</v>
      </c>
      <c r="I10" s="274" t="s">
        <v>285</v>
      </c>
      <c r="J10" s="274" t="s">
        <v>174</v>
      </c>
      <c r="K10" s="274"/>
      <c r="L10" s="275"/>
      <c r="M10" s="274"/>
      <c r="N10" s="274"/>
      <c r="O10" s="279" t="s">
        <v>253</v>
      </c>
      <c r="P10" s="268" t="s">
        <v>1461</v>
      </c>
      <c r="Q10" s="268" t="s">
        <v>179</v>
      </c>
      <c r="R10" s="14"/>
      <c r="S10" s="14"/>
      <c r="T10" s="14"/>
      <c r="U10" s="14"/>
      <c r="V10" s="14" t="s">
        <v>1211</v>
      </c>
      <c r="W10" s="14"/>
      <c r="X10" s="14"/>
      <c r="Y10" s="14"/>
      <c r="Z10" s="14"/>
      <c r="AA10" s="14"/>
      <c r="AB10" s="14"/>
      <c r="AC10" s="270"/>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c r="XEY10" s="14"/>
      <c r="XEZ10" s="14"/>
      <c r="XFA10" s="14"/>
    </row>
  </sheetData>
  <conditionalFormatting sqref="I1">
    <cfRule type="containsText" dxfId="7" priority="1" operator="containsText" text="yes">
      <formula>NOT(ISERROR(SEARCH("yes",I1)))</formula>
    </cfRule>
    <cfRule type="containsText" dxfId="6" priority="2" operator="containsText" text="Potentially">
      <formula>NOT(ISERROR(SEARCH("Potentially",I1)))</formula>
    </cfRule>
  </conditionalFormatting>
  <hyperlinks>
    <hyperlink ref="H2" r:id="rId1" xr:uid="{EF30C910-314F-442F-9D0D-097E16800598}"/>
    <hyperlink ref="H3" r:id="rId2" xr:uid="{E59CA85B-0A04-4030-BD4B-CB9587A768E1}"/>
    <hyperlink ref="H4" r:id="rId3" xr:uid="{7D8EEA67-D096-4DB0-8CC5-6A50E73F7D4C}"/>
    <hyperlink ref="H5" r:id="rId4" xr:uid="{96EE48C9-69AA-4FEB-8ABA-2F4DCE6FD1DC}"/>
    <hyperlink ref="H6" r:id="rId5" xr:uid="{40F94377-F551-4CA1-A5B2-1FF51D882667}"/>
    <hyperlink ref="H7" r:id="rId6" xr:uid="{2E945923-8D1C-48CB-9CC6-376B10949DD3}"/>
    <hyperlink ref="G8" r:id="rId7" xr:uid="{44BF327F-65F8-4A3D-AB8A-B69FE455512C}"/>
    <hyperlink ref="G9" r:id="rId8" xr:uid="{B4F92C77-D67B-460F-B936-CE340DEF115E}"/>
    <hyperlink ref="G10" r:id="rId9" xr:uid="{6F6911FE-8A98-4F59-BB2C-132258F360AF}"/>
  </hyperlinks>
  <pageMargins left="0.7" right="0.7" top="0.75" bottom="0.75" header="0.3" footer="0.3"/>
  <legacy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93F1-BD75-461F-AC1B-89CA54B16465}">
  <dimension ref="A1:S67"/>
  <sheetViews>
    <sheetView workbookViewId="0">
      <selection activeCell="L27" sqref="L27"/>
    </sheetView>
  </sheetViews>
  <sheetFormatPr defaultColWidth="8.86328125" defaultRowHeight="14.25" x14ac:dyDescent="0.45"/>
  <cols>
    <col min="1" max="3" width="24" customWidth="1"/>
    <col min="4" max="9" width="4.265625" customWidth="1"/>
  </cols>
  <sheetData>
    <row r="1" spans="1:19" ht="67.5" customHeight="1" x14ac:dyDescent="0.45">
      <c r="A1" s="26" t="s">
        <v>1994</v>
      </c>
      <c r="B1" s="26" t="s">
        <v>1995</v>
      </c>
      <c r="C1" s="26" t="s">
        <v>1996</v>
      </c>
      <c r="D1" s="7" t="s">
        <v>1997</v>
      </c>
      <c r="E1" s="7" t="s">
        <v>1998</v>
      </c>
      <c r="F1" s="7" t="s">
        <v>1999</v>
      </c>
      <c r="G1" s="7" t="s">
        <v>17</v>
      </c>
      <c r="H1" s="7" t="s">
        <v>2000</v>
      </c>
      <c r="I1" s="7" t="s">
        <v>2001</v>
      </c>
      <c r="J1" s="7" t="s">
        <v>2002</v>
      </c>
      <c r="K1" s="16" t="s">
        <v>2003</v>
      </c>
      <c r="L1" s="16" t="s">
        <v>2004</v>
      </c>
      <c r="M1" s="16" t="s">
        <v>363</v>
      </c>
      <c r="N1" s="16" t="s">
        <v>2005</v>
      </c>
      <c r="O1" s="16" t="s">
        <v>2006</v>
      </c>
      <c r="P1" s="16" t="s">
        <v>2007</v>
      </c>
      <c r="Q1" s="16" t="s">
        <v>2008</v>
      </c>
      <c r="R1" s="16" t="s">
        <v>2009</v>
      </c>
      <c r="S1" s="27" t="s">
        <v>2010</v>
      </c>
    </row>
    <row r="2" spans="1:19" ht="48" customHeight="1" x14ac:dyDescent="0.45">
      <c r="A2" s="28" t="s">
        <v>1669</v>
      </c>
      <c r="B2" s="2" t="s">
        <v>1671</v>
      </c>
      <c r="C2" s="29" t="s">
        <v>2011</v>
      </c>
      <c r="D2" s="10" t="s">
        <v>174</v>
      </c>
      <c r="E2" s="8"/>
      <c r="F2" s="8"/>
      <c r="G2" s="10" t="s">
        <v>174</v>
      </c>
      <c r="H2" s="10" t="s">
        <v>174</v>
      </c>
      <c r="I2" s="10" t="s">
        <v>174</v>
      </c>
      <c r="J2" s="14">
        <f>COUNTA(E2:G2)</f>
        <v>1</v>
      </c>
      <c r="K2" s="18" t="s">
        <v>174</v>
      </c>
      <c r="L2" s="17" t="s">
        <v>2012</v>
      </c>
      <c r="M2" s="18" t="s">
        <v>174</v>
      </c>
      <c r="N2" s="17" t="s">
        <v>2013</v>
      </c>
      <c r="O2" s="8"/>
      <c r="P2" s="8"/>
      <c r="Q2" s="8"/>
      <c r="R2" s="8"/>
      <c r="S2" s="9"/>
    </row>
    <row r="3" spans="1:19" ht="48" customHeight="1" x14ac:dyDescent="0.45">
      <c r="A3" s="28" t="s">
        <v>1674</v>
      </c>
      <c r="B3" s="2" t="s">
        <v>1676</v>
      </c>
      <c r="C3" s="29" t="s">
        <v>1677</v>
      </c>
      <c r="D3" s="8"/>
      <c r="E3" s="8"/>
      <c r="F3" s="8"/>
      <c r="G3" s="10" t="s">
        <v>174</v>
      </c>
      <c r="H3" s="8"/>
      <c r="I3" s="8"/>
      <c r="J3" s="14">
        <f t="shared" ref="J3:J66" si="0">COUNTA(E3:G3)</f>
        <v>1</v>
      </c>
      <c r="K3" s="18" t="s">
        <v>174</v>
      </c>
      <c r="L3" s="17" t="s">
        <v>2012</v>
      </c>
      <c r="M3" s="18" t="s">
        <v>174</v>
      </c>
      <c r="N3" s="17" t="s">
        <v>2013</v>
      </c>
      <c r="O3" s="8"/>
      <c r="P3" s="8"/>
      <c r="Q3" s="8"/>
      <c r="R3" s="8"/>
      <c r="S3" s="9"/>
    </row>
    <row r="4" spans="1:19" ht="48" customHeight="1" x14ac:dyDescent="0.45">
      <c r="A4" s="28" t="s">
        <v>1679</v>
      </c>
      <c r="B4" s="2" t="s">
        <v>1676</v>
      </c>
      <c r="C4" s="29" t="s">
        <v>1681</v>
      </c>
      <c r="D4" s="10" t="s">
        <v>174</v>
      </c>
      <c r="E4" s="8"/>
      <c r="F4" s="8"/>
      <c r="G4" s="8"/>
      <c r="H4" s="8"/>
      <c r="I4" s="8"/>
      <c r="J4" s="14">
        <f t="shared" si="0"/>
        <v>0</v>
      </c>
      <c r="K4" s="8"/>
      <c r="L4" s="8"/>
      <c r="M4" s="18" t="s">
        <v>174</v>
      </c>
      <c r="N4" s="8"/>
      <c r="O4" s="8"/>
      <c r="P4" s="8"/>
      <c r="Q4" s="8"/>
      <c r="R4" s="8"/>
      <c r="S4" s="9"/>
    </row>
    <row r="5" spans="1:19" ht="48" customHeight="1" x14ac:dyDescent="0.45">
      <c r="A5" s="30" t="s">
        <v>1682</v>
      </c>
      <c r="B5" s="2" t="s">
        <v>1684</v>
      </c>
      <c r="C5" s="31" t="s">
        <v>1685</v>
      </c>
      <c r="D5" s="10" t="s">
        <v>174</v>
      </c>
      <c r="E5" s="10" t="s">
        <v>174</v>
      </c>
      <c r="F5" s="8"/>
      <c r="G5" s="10" t="s">
        <v>174</v>
      </c>
      <c r="H5" s="8"/>
      <c r="I5" s="8"/>
      <c r="J5" s="14">
        <f t="shared" si="0"/>
        <v>2</v>
      </c>
      <c r="K5" s="18" t="s">
        <v>174</v>
      </c>
      <c r="L5" s="17" t="s">
        <v>2012</v>
      </c>
      <c r="M5" s="18" t="s">
        <v>174</v>
      </c>
      <c r="N5" s="17" t="s">
        <v>2013</v>
      </c>
      <c r="O5" s="8"/>
      <c r="P5" s="8"/>
      <c r="Q5" s="8"/>
      <c r="R5" s="8"/>
      <c r="S5" s="9"/>
    </row>
    <row r="6" spans="1:19" ht="48" customHeight="1" x14ac:dyDescent="0.45">
      <c r="A6" s="30" t="s">
        <v>1687</v>
      </c>
      <c r="B6" s="2" t="s">
        <v>1689</v>
      </c>
      <c r="C6" s="32" t="s">
        <v>2014</v>
      </c>
      <c r="D6" s="8"/>
      <c r="E6" s="8"/>
      <c r="F6" s="8"/>
      <c r="G6" s="8"/>
      <c r="H6" s="10" t="s">
        <v>174</v>
      </c>
      <c r="I6" s="8"/>
      <c r="J6" s="14">
        <f t="shared" si="0"/>
        <v>0</v>
      </c>
      <c r="K6" s="8"/>
      <c r="L6" s="8"/>
      <c r="M6" s="8"/>
      <c r="N6" s="8"/>
      <c r="O6" s="8"/>
      <c r="P6" s="8"/>
      <c r="Q6" s="8"/>
      <c r="R6" s="8"/>
      <c r="S6" s="9"/>
    </row>
    <row r="7" spans="1:19" ht="48" customHeight="1" x14ac:dyDescent="0.45">
      <c r="A7" s="30" t="s">
        <v>1693</v>
      </c>
      <c r="B7" s="2" t="s">
        <v>502</v>
      </c>
      <c r="C7" s="32" t="s">
        <v>1695</v>
      </c>
      <c r="D7" s="8"/>
      <c r="E7" s="10" t="s">
        <v>174</v>
      </c>
      <c r="F7" s="8"/>
      <c r="G7" s="8"/>
      <c r="H7" s="8"/>
      <c r="I7" s="8"/>
      <c r="J7" s="14">
        <f t="shared" si="0"/>
        <v>1</v>
      </c>
      <c r="K7" s="8"/>
      <c r="L7" s="8"/>
      <c r="M7" s="8"/>
      <c r="N7" s="8"/>
      <c r="O7" s="8"/>
      <c r="P7" s="17" t="s">
        <v>502</v>
      </c>
      <c r="Q7" s="8"/>
      <c r="R7" s="8"/>
      <c r="S7" s="9"/>
    </row>
    <row r="8" spans="1:19" ht="48" customHeight="1" x14ac:dyDescent="0.45">
      <c r="A8" s="28" t="s">
        <v>1698</v>
      </c>
      <c r="B8" s="2" t="s">
        <v>1700</v>
      </c>
      <c r="C8" s="32" t="s">
        <v>1701</v>
      </c>
      <c r="D8" s="8"/>
      <c r="E8" s="8"/>
      <c r="F8" s="10" t="s">
        <v>174</v>
      </c>
      <c r="G8" s="8"/>
      <c r="H8" s="8"/>
      <c r="I8" s="8"/>
      <c r="J8" s="14">
        <f t="shared" si="0"/>
        <v>1</v>
      </c>
      <c r="K8" s="8"/>
      <c r="L8" s="8"/>
      <c r="M8" s="8"/>
      <c r="N8" s="8"/>
      <c r="O8" s="8"/>
      <c r="P8" s="18" t="s">
        <v>174</v>
      </c>
      <c r="Q8" s="8"/>
      <c r="R8" s="8"/>
      <c r="S8" s="8"/>
    </row>
    <row r="9" spans="1:19" ht="48" customHeight="1" x14ac:dyDescent="0.45">
      <c r="A9" s="28" t="s">
        <v>1703</v>
      </c>
      <c r="B9" s="2" t="s">
        <v>1705</v>
      </c>
      <c r="C9" s="31" t="s">
        <v>2015</v>
      </c>
      <c r="D9" s="8"/>
      <c r="E9" s="10" t="s">
        <v>174</v>
      </c>
      <c r="F9" s="10" t="s">
        <v>174</v>
      </c>
      <c r="G9" s="10" t="s">
        <v>174</v>
      </c>
      <c r="H9" s="10" t="s">
        <v>174</v>
      </c>
      <c r="I9" s="10" t="s">
        <v>174</v>
      </c>
      <c r="J9" s="14">
        <f t="shared" si="0"/>
        <v>3</v>
      </c>
      <c r="K9" s="18" t="s">
        <v>174</v>
      </c>
      <c r="L9" s="19" t="s">
        <v>2016</v>
      </c>
      <c r="M9" s="8"/>
      <c r="N9" s="8"/>
      <c r="O9" s="18" t="s">
        <v>174</v>
      </c>
      <c r="P9" s="8"/>
      <c r="Q9" s="8"/>
      <c r="R9" s="8"/>
      <c r="S9" s="8"/>
    </row>
    <row r="10" spans="1:19" ht="48" customHeight="1" x14ac:dyDescent="0.45">
      <c r="A10" s="28" t="s">
        <v>1711</v>
      </c>
      <c r="B10" s="2" t="s">
        <v>1713</v>
      </c>
      <c r="C10" s="33" t="s">
        <v>2017</v>
      </c>
      <c r="D10" s="8"/>
      <c r="E10" s="8"/>
      <c r="F10" s="8"/>
      <c r="G10" s="10" t="s">
        <v>174</v>
      </c>
      <c r="H10" s="10" t="s">
        <v>174</v>
      </c>
      <c r="I10" s="8"/>
      <c r="J10" s="14">
        <f t="shared" si="0"/>
        <v>1</v>
      </c>
      <c r="K10" s="8"/>
      <c r="L10" s="19" t="s">
        <v>2018</v>
      </c>
      <c r="M10" s="18" t="s">
        <v>174</v>
      </c>
      <c r="N10" s="8"/>
      <c r="O10" s="8"/>
      <c r="P10" s="8"/>
      <c r="Q10" s="8"/>
      <c r="R10" s="8"/>
      <c r="S10" s="17" t="s">
        <v>2019</v>
      </c>
    </row>
    <row r="11" spans="1:19" ht="48" customHeight="1" x14ac:dyDescent="0.45">
      <c r="A11" s="28" t="s">
        <v>1719</v>
      </c>
      <c r="B11" s="2" t="s">
        <v>1689</v>
      </c>
      <c r="C11" s="34" t="s">
        <v>2020</v>
      </c>
      <c r="D11" s="10" t="s">
        <v>174</v>
      </c>
      <c r="E11" s="10" t="s">
        <v>174</v>
      </c>
      <c r="F11" s="10" t="s">
        <v>174</v>
      </c>
      <c r="G11" s="8"/>
      <c r="H11" s="10" t="s">
        <v>174</v>
      </c>
      <c r="I11" s="8"/>
      <c r="J11" s="14">
        <f t="shared" si="0"/>
        <v>2</v>
      </c>
      <c r="K11" s="8"/>
      <c r="L11" s="20"/>
      <c r="M11" s="8"/>
      <c r="N11" s="8"/>
      <c r="O11" s="8"/>
      <c r="P11" s="8"/>
      <c r="Q11" s="8"/>
      <c r="R11" s="8"/>
      <c r="S11" s="8"/>
    </row>
    <row r="12" spans="1:19" ht="48" customHeight="1" x14ac:dyDescent="0.45">
      <c r="A12" s="30" t="s">
        <v>1722</v>
      </c>
      <c r="B12" s="3" t="s">
        <v>2021</v>
      </c>
      <c r="C12" s="29" t="s">
        <v>1725</v>
      </c>
      <c r="D12" s="10" t="s">
        <v>174</v>
      </c>
      <c r="E12" s="8"/>
      <c r="F12" s="8"/>
      <c r="G12" s="8"/>
      <c r="H12" s="10" t="s">
        <v>174</v>
      </c>
      <c r="I12" s="8"/>
      <c r="J12" s="14">
        <f t="shared" si="0"/>
        <v>0</v>
      </c>
      <c r="K12" s="8"/>
      <c r="L12" s="8"/>
      <c r="M12" s="18" t="s">
        <v>174</v>
      </c>
      <c r="N12" s="8"/>
      <c r="O12" s="8"/>
      <c r="P12" s="8"/>
      <c r="Q12" s="8"/>
      <c r="R12" s="8"/>
      <c r="S12" s="8"/>
    </row>
    <row r="13" spans="1:19" ht="48" customHeight="1" x14ac:dyDescent="0.45">
      <c r="A13" s="28" t="s">
        <v>1728</v>
      </c>
      <c r="B13" s="2" t="s">
        <v>2022</v>
      </c>
      <c r="C13" s="32" t="s">
        <v>2023</v>
      </c>
      <c r="D13" s="8"/>
      <c r="E13" s="8"/>
      <c r="F13" s="10" t="s">
        <v>174</v>
      </c>
      <c r="G13" s="8"/>
      <c r="H13" s="8"/>
      <c r="I13" s="10" t="s">
        <v>174</v>
      </c>
      <c r="J13" s="14">
        <f t="shared" si="0"/>
        <v>1</v>
      </c>
      <c r="K13" s="8"/>
      <c r="L13" s="8"/>
      <c r="M13" s="18" t="s">
        <v>174</v>
      </c>
      <c r="N13" s="8"/>
      <c r="O13" s="8"/>
      <c r="P13" s="8"/>
      <c r="Q13" s="8"/>
      <c r="R13" s="8"/>
      <c r="S13" s="8"/>
    </row>
    <row r="14" spans="1:19" ht="48" customHeight="1" x14ac:dyDescent="0.45">
      <c r="A14" s="28" t="s">
        <v>1733</v>
      </c>
      <c r="B14" s="2" t="s">
        <v>1735</v>
      </c>
      <c r="C14" s="35"/>
      <c r="D14" s="10" t="s">
        <v>174</v>
      </c>
      <c r="E14" s="10" t="s">
        <v>174</v>
      </c>
      <c r="F14" s="10" t="s">
        <v>174</v>
      </c>
      <c r="G14" s="10" t="s">
        <v>174</v>
      </c>
      <c r="H14" s="10" t="s">
        <v>174</v>
      </c>
      <c r="I14" s="10" t="s">
        <v>174</v>
      </c>
      <c r="J14" s="14">
        <f t="shared" si="0"/>
        <v>3</v>
      </c>
      <c r="K14" s="8"/>
      <c r="L14" s="17" t="s">
        <v>2024</v>
      </c>
      <c r="M14" s="8"/>
      <c r="N14" s="8"/>
      <c r="O14" s="8"/>
      <c r="P14" s="8"/>
      <c r="Q14" s="8"/>
      <c r="R14" s="8"/>
      <c r="S14" s="8"/>
    </row>
    <row r="15" spans="1:19" ht="48" customHeight="1" x14ac:dyDescent="0.45">
      <c r="A15" s="28" t="s">
        <v>1740</v>
      </c>
      <c r="B15" s="2" t="s">
        <v>1742</v>
      </c>
      <c r="C15" s="31" t="s">
        <v>1744</v>
      </c>
      <c r="D15" s="8"/>
      <c r="E15" s="8"/>
      <c r="F15" s="8"/>
      <c r="G15" s="10" t="s">
        <v>174</v>
      </c>
      <c r="H15" s="10" t="s">
        <v>174</v>
      </c>
      <c r="I15" s="10" t="s">
        <v>174</v>
      </c>
      <c r="J15" s="14">
        <f t="shared" si="0"/>
        <v>1</v>
      </c>
      <c r="K15" s="8"/>
      <c r="L15" s="8"/>
      <c r="M15" s="8"/>
      <c r="N15" s="17" t="s">
        <v>1743</v>
      </c>
      <c r="O15" s="8"/>
      <c r="P15" s="8"/>
      <c r="Q15" s="8"/>
      <c r="R15" s="8"/>
      <c r="S15" s="8"/>
    </row>
    <row r="16" spans="1:19" ht="48" customHeight="1" x14ac:dyDescent="0.45">
      <c r="A16" s="28" t="s">
        <v>1746</v>
      </c>
      <c r="B16" s="2" t="s">
        <v>502</v>
      </c>
      <c r="C16" s="31" t="s">
        <v>2025</v>
      </c>
      <c r="D16" s="8"/>
      <c r="E16" s="10" t="s">
        <v>174</v>
      </c>
      <c r="F16" s="8"/>
      <c r="G16" s="8"/>
      <c r="H16" s="8"/>
      <c r="I16" s="8"/>
      <c r="J16" s="14">
        <f t="shared" si="0"/>
        <v>1</v>
      </c>
      <c r="K16" s="8"/>
      <c r="L16" s="8"/>
      <c r="M16" s="8"/>
      <c r="N16" s="8"/>
      <c r="O16" s="8"/>
      <c r="P16" s="8"/>
      <c r="Q16" s="8"/>
      <c r="R16" s="8"/>
      <c r="S16" s="8"/>
    </row>
    <row r="17" spans="1:19" ht="48" customHeight="1" x14ac:dyDescent="0.45">
      <c r="A17" s="28" t="s">
        <v>1749</v>
      </c>
      <c r="B17" s="2" t="s">
        <v>502</v>
      </c>
      <c r="C17" s="31" t="s">
        <v>1751</v>
      </c>
      <c r="D17" s="8"/>
      <c r="E17" s="10" t="s">
        <v>174</v>
      </c>
      <c r="F17" s="8"/>
      <c r="G17" s="8"/>
      <c r="H17" s="8"/>
      <c r="I17" s="8"/>
      <c r="J17" s="14">
        <f t="shared" si="0"/>
        <v>1</v>
      </c>
      <c r="K17" s="8"/>
      <c r="L17" s="8"/>
      <c r="M17" s="8"/>
      <c r="N17" s="8"/>
      <c r="O17" s="8"/>
      <c r="P17" s="17" t="s">
        <v>502</v>
      </c>
      <c r="Q17" s="8"/>
      <c r="R17" s="8"/>
      <c r="S17" s="8"/>
    </row>
    <row r="18" spans="1:19" ht="48" customHeight="1" x14ac:dyDescent="0.45">
      <c r="A18" s="28" t="s">
        <v>1752</v>
      </c>
      <c r="B18" s="2" t="s">
        <v>1754</v>
      </c>
      <c r="C18" s="31" t="s">
        <v>2026</v>
      </c>
      <c r="D18" s="10" t="s">
        <v>174</v>
      </c>
      <c r="E18" s="10" t="s">
        <v>174</v>
      </c>
      <c r="F18" s="8"/>
      <c r="G18" s="8"/>
      <c r="H18" s="8"/>
      <c r="I18" s="8"/>
      <c r="J18" s="14">
        <f t="shared" si="0"/>
        <v>1</v>
      </c>
      <c r="K18" s="8"/>
      <c r="L18" s="8"/>
      <c r="M18" s="8"/>
      <c r="N18" s="8"/>
      <c r="O18" s="8"/>
      <c r="P18" s="8"/>
      <c r="Q18" s="8"/>
      <c r="R18" s="8"/>
      <c r="S18" s="8"/>
    </row>
    <row r="19" spans="1:19" ht="48" customHeight="1" x14ac:dyDescent="0.45">
      <c r="A19" s="28" t="s">
        <v>1756</v>
      </c>
      <c r="B19" s="2" t="s">
        <v>1758</v>
      </c>
      <c r="C19" s="31" t="s">
        <v>1257</v>
      </c>
      <c r="D19" s="10" t="s">
        <v>174</v>
      </c>
      <c r="E19" s="10" t="s">
        <v>174</v>
      </c>
      <c r="F19" s="10" t="s">
        <v>174</v>
      </c>
      <c r="G19" s="10" t="s">
        <v>174</v>
      </c>
      <c r="H19" s="8"/>
      <c r="I19" s="8"/>
      <c r="J19" s="14">
        <f t="shared" si="0"/>
        <v>3</v>
      </c>
      <c r="K19" s="8"/>
      <c r="L19" s="19" t="s">
        <v>2027</v>
      </c>
      <c r="M19" s="8"/>
      <c r="N19" s="17" t="s">
        <v>2028</v>
      </c>
      <c r="O19" s="8"/>
      <c r="P19" s="8"/>
      <c r="Q19" s="8"/>
      <c r="R19" s="8"/>
      <c r="S19" s="8"/>
    </row>
    <row r="20" spans="1:19" ht="48" customHeight="1" x14ac:dyDescent="0.45">
      <c r="A20" s="36" t="s">
        <v>1760</v>
      </c>
      <c r="B20" s="4" t="s">
        <v>1762</v>
      </c>
      <c r="C20" s="29" t="s">
        <v>2029</v>
      </c>
      <c r="D20" s="8"/>
      <c r="E20" s="8"/>
      <c r="F20" s="8"/>
      <c r="G20" s="10" t="s">
        <v>174</v>
      </c>
      <c r="H20" s="10" t="s">
        <v>174</v>
      </c>
      <c r="I20" s="8"/>
      <c r="J20" s="14">
        <f t="shared" si="0"/>
        <v>1</v>
      </c>
      <c r="K20" s="8"/>
      <c r="L20" s="8"/>
      <c r="M20" s="18" t="s">
        <v>174</v>
      </c>
      <c r="N20" s="8"/>
      <c r="O20" s="8"/>
      <c r="P20" s="8"/>
      <c r="Q20" s="8"/>
      <c r="R20" s="8"/>
      <c r="S20" s="17" t="s">
        <v>1763</v>
      </c>
    </row>
    <row r="21" spans="1:19" ht="48" customHeight="1" x14ac:dyDescent="0.45">
      <c r="A21" s="28" t="s">
        <v>1766</v>
      </c>
      <c r="B21" s="2" t="s">
        <v>1768</v>
      </c>
      <c r="C21" s="31" t="s">
        <v>2030</v>
      </c>
      <c r="D21" s="10" t="s">
        <v>174</v>
      </c>
      <c r="E21" s="8"/>
      <c r="F21" s="8"/>
      <c r="G21" s="10" t="s">
        <v>174</v>
      </c>
      <c r="H21" s="10" t="s">
        <v>174</v>
      </c>
      <c r="I21" s="10" t="s">
        <v>174</v>
      </c>
      <c r="J21" s="14">
        <f t="shared" si="0"/>
        <v>1</v>
      </c>
      <c r="K21" s="8"/>
      <c r="L21" s="8"/>
      <c r="M21" s="8"/>
      <c r="N21" s="8"/>
      <c r="O21" s="8"/>
      <c r="P21" s="8"/>
      <c r="Q21" s="8"/>
      <c r="R21" s="21" t="s">
        <v>2031</v>
      </c>
      <c r="S21" s="9"/>
    </row>
    <row r="22" spans="1:19" ht="48" customHeight="1" x14ac:dyDescent="0.45">
      <c r="A22" s="28" t="s">
        <v>1771</v>
      </c>
      <c r="B22" s="2" t="s">
        <v>681</v>
      </c>
      <c r="C22" s="35"/>
      <c r="D22" s="8"/>
      <c r="E22" s="8"/>
      <c r="F22" s="10" t="s">
        <v>174</v>
      </c>
      <c r="G22" s="8"/>
      <c r="H22" s="8"/>
      <c r="I22" s="8"/>
      <c r="J22" s="14">
        <f t="shared" si="0"/>
        <v>1</v>
      </c>
      <c r="K22" s="8"/>
      <c r="L22" s="8"/>
      <c r="M22" s="18" t="s">
        <v>174</v>
      </c>
      <c r="N22" s="8"/>
      <c r="O22" s="8"/>
      <c r="P22" s="8"/>
      <c r="Q22" s="8"/>
      <c r="R22" s="8"/>
      <c r="S22" s="8"/>
    </row>
    <row r="23" spans="1:19" ht="48" customHeight="1" x14ac:dyDescent="0.45">
      <c r="A23" s="28" t="s">
        <v>1774</v>
      </c>
      <c r="B23" s="2" t="s">
        <v>1776</v>
      </c>
      <c r="C23" s="32" t="s">
        <v>2032</v>
      </c>
      <c r="D23" s="8"/>
      <c r="E23" s="8"/>
      <c r="F23" s="10" t="s">
        <v>174</v>
      </c>
      <c r="G23" s="10" t="s">
        <v>174</v>
      </c>
      <c r="H23" s="10" t="s">
        <v>174</v>
      </c>
      <c r="I23" s="10" t="s">
        <v>174</v>
      </c>
      <c r="J23" s="14">
        <f t="shared" si="0"/>
        <v>2</v>
      </c>
      <c r="K23" s="18" t="s">
        <v>174</v>
      </c>
      <c r="L23" s="17" t="s">
        <v>2033</v>
      </c>
      <c r="M23" s="18" t="s">
        <v>174</v>
      </c>
      <c r="N23" s="8"/>
      <c r="O23" s="18" t="s">
        <v>174</v>
      </c>
      <c r="P23" s="8"/>
      <c r="Q23" s="8"/>
      <c r="R23" s="8"/>
      <c r="S23" s="8"/>
    </row>
    <row r="24" spans="1:19" ht="48" customHeight="1" x14ac:dyDescent="0.45">
      <c r="A24" s="28" t="s">
        <v>1782</v>
      </c>
      <c r="B24" s="3" t="s">
        <v>1784</v>
      </c>
      <c r="C24" s="32" t="s">
        <v>2034</v>
      </c>
      <c r="D24" s="8"/>
      <c r="E24" s="8"/>
      <c r="F24" s="10" t="s">
        <v>174</v>
      </c>
      <c r="G24" s="8"/>
      <c r="H24" s="8"/>
      <c r="I24" s="10" t="s">
        <v>174</v>
      </c>
      <c r="J24" s="14">
        <f t="shared" si="0"/>
        <v>1</v>
      </c>
      <c r="K24" s="18" t="s">
        <v>174</v>
      </c>
      <c r="L24" s="17" t="s">
        <v>2035</v>
      </c>
      <c r="M24" s="8"/>
      <c r="N24" s="8"/>
      <c r="O24" s="17" t="s">
        <v>2036</v>
      </c>
      <c r="P24" s="17" t="s">
        <v>502</v>
      </c>
      <c r="Q24" s="17" t="s">
        <v>2037</v>
      </c>
      <c r="R24" s="17" t="s">
        <v>2038</v>
      </c>
      <c r="S24" s="22"/>
    </row>
    <row r="25" spans="1:19" ht="48" customHeight="1" x14ac:dyDescent="0.45">
      <c r="A25" s="28" t="s">
        <v>1788</v>
      </c>
      <c r="B25" s="11" t="s">
        <v>1790</v>
      </c>
      <c r="C25" s="37" t="s">
        <v>2039</v>
      </c>
      <c r="D25" s="9"/>
      <c r="E25" s="10" t="s">
        <v>174</v>
      </c>
      <c r="F25" s="10" t="s">
        <v>174</v>
      </c>
      <c r="G25" s="10" t="s">
        <v>174</v>
      </c>
      <c r="H25" s="9"/>
      <c r="I25" s="9"/>
      <c r="J25" s="14">
        <f t="shared" si="0"/>
        <v>3</v>
      </c>
      <c r="K25" s="18" t="s">
        <v>174</v>
      </c>
      <c r="L25" s="23" t="s">
        <v>2040</v>
      </c>
      <c r="M25" s="18" t="s">
        <v>174</v>
      </c>
      <c r="N25" s="23" t="s">
        <v>2041</v>
      </c>
      <c r="O25" s="9"/>
      <c r="P25" s="24" t="s">
        <v>881</v>
      </c>
      <c r="Q25" s="24" t="s">
        <v>2042</v>
      </c>
      <c r="R25" s="9"/>
      <c r="S25" s="24" t="s">
        <v>2043</v>
      </c>
    </row>
    <row r="26" spans="1:19" ht="48" customHeight="1" x14ac:dyDescent="0.45">
      <c r="A26" s="28" t="s">
        <v>1797</v>
      </c>
      <c r="B26" s="3" t="s">
        <v>1799</v>
      </c>
      <c r="C26" s="32" t="s">
        <v>2044</v>
      </c>
      <c r="D26" s="10" t="s">
        <v>174</v>
      </c>
      <c r="E26" s="8"/>
      <c r="F26" s="8"/>
      <c r="G26" s="10" t="s">
        <v>174</v>
      </c>
      <c r="H26" s="10" t="s">
        <v>174</v>
      </c>
      <c r="I26" s="10" t="s">
        <v>174</v>
      </c>
      <c r="J26" s="14">
        <f t="shared" si="0"/>
        <v>1</v>
      </c>
      <c r="K26" s="8"/>
      <c r="L26" s="17" t="s">
        <v>1800</v>
      </c>
      <c r="M26" s="18" t="s">
        <v>174</v>
      </c>
      <c r="N26" s="9"/>
      <c r="O26" s="8"/>
      <c r="P26" s="9"/>
      <c r="Q26" s="9"/>
      <c r="R26" s="9"/>
      <c r="S26" s="8"/>
    </row>
    <row r="27" spans="1:19" ht="48" customHeight="1" x14ac:dyDescent="0.45">
      <c r="A27" s="28" t="s">
        <v>1804</v>
      </c>
      <c r="B27" s="3" t="s">
        <v>584</v>
      </c>
      <c r="C27" s="31" t="s">
        <v>2045</v>
      </c>
      <c r="D27" s="8"/>
      <c r="E27" s="8"/>
      <c r="F27" s="10" t="s">
        <v>174</v>
      </c>
      <c r="G27" s="8"/>
      <c r="H27" s="8"/>
      <c r="I27" s="8"/>
      <c r="J27" s="14">
        <f t="shared" si="0"/>
        <v>1</v>
      </c>
      <c r="K27" s="8"/>
      <c r="L27" s="8"/>
      <c r="M27" s="18" t="s">
        <v>174</v>
      </c>
      <c r="N27" s="9"/>
      <c r="O27" s="8"/>
      <c r="P27" s="9"/>
      <c r="Q27" s="9"/>
      <c r="R27" s="9"/>
      <c r="S27" s="8"/>
    </row>
    <row r="28" spans="1:19" ht="48" customHeight="1" x14ac:dyDescent="0.45">
      <c r="A28" s="28" t="s">
        <v>1809</v>
      </c>
      <c r="B28" s="3" t="s">
        <v>584</v>
      </c>
      <c r="C28" s="31" t="s">
        <v>1811</v>
      </c>
      <c r="D28" s="10" t="s">
        <v>174</v>
      </c>
      <c r="E28" s="9"/>
      <c r="F28" s="9"/>
      <c r="G28" s="10" t="s">
        <v>174</v>
      </c>
      <c r="H28" s="10" t="s">
        <v>174</v>
      </c>
      <c r="I28" s="9"/>
      <c r="J28" s="14">
        <f t="shared" si="0"/>
        <v>1</v>
      </c>
      <c r="K28" s="8"/>
      <c r="L28" s="8"/>
      <c r="M28" s="18" t="s">
        <v>174</v>
      </c>
      <c r="N28" s="9"/>
      <c r="O28" s="8"/>
      <c r="P28" s="9"/>
      <c r="Q28" s="9"/>
      <c r="R28" s="9"/>
      <c r="S28" s="8"/>
    </row>
    <row r="29" spans="1:19" ht="48" customHeight="1" x14ac:dyDescent="0.45">
      <c r="A29" s="28" t="s">
        <v>577</v>
      </c>
      <c r="B29" s="3" t="s">
        <v>1814</v>
      </c>
      <c r="C29" s="31" t="s">
        <v>2046</v>
      </c>
      <c r="D29" s="9"/>
      <c r="E29" s="9"/>
      <c r="F29" s="10" t="s">
        <v>174</v>
      </c>
      <c r="G29" s="10" t="s">
        <v>174</v>
      </c>
      <c r="H29" s="10" t="s">
        <v>174</v>
      </c>
      <c r="I29" s="9"/>
      <c r="J29" s="14">
        <f t="shared" si="0"/>
        <v>2</v>
      </c>
      <c r="K29" s="8"/>
      <c r="L29" s="8"/>
      <c r="M29" s="18" t="s">
        <v>174</v>
      </c>
      <c r="N29" s="9"/>
      <c r="O29" s="8"/>
      <c r="P29" s="9"/>
      <c r="Q29" s="9"/>
      <c r="R29" s="9"/>
      <c r="S29" s="8"/>
    </row>
    <row r="30" spans="1:19" ht="48" customHeight="1" x14ac:dyDescent="0.45">
      <c r="A30" s="28" t="s">
        <v>1264</v>
      </c>
      <c r="B30" s="3" t="s">
        <v>2047</v>
      </c>
      <c r="C30" s="31" t="s">
        <v>1267</v>
      </c>
      <c r="D30" s="9"/>
      <c r="E30" s="9"/>
      <c r="F30" s="10" t="s">
        <v>174</v>
      </c>
      <c r="G30" s="9"/>
      <c r="H30" s="9"/>
      <c r="I30" s="10" t="s">
        <v>174</v>
      </c>
      <c r="J30" s="14">
        <f t="shared" si="0"/>
        <v>1</v>
      </c>
      <c r="K30" s="8"/>
      <c r="L30" s="8"/>
      <c r="M30" s="8"/>
      <c r="N30" s="9"/>
      <c r="O30" s="8"/>
      <c r="P30" s="23" t="s">
        <v>2047</v>
      </c>
      <c r="Q30" s="9"/>
      <c r="R30" s="9"/>
      <c r="S30" s="8"/>
    </row>
    <row r="31" spans="1:19" ht="48" customHeight="1" x14ac:dyDescent="0.5">
      <c r="A31" s="28" t="s">
        <v>1818</v>
      </c>
      <c r="B31" s="2" t="s">
        <v>1820</v>
      </c>
      <c r="C31" s="49" t="s">
        <v>1822</v>
      </c>
      <c r="D31" s="10" t="s">
        <v>174</v>
      </c>
      <c r="E31" s="9"/>
      <c r="F31" s="10" t="s">
        <v>174</v>
      </c>
      <c r="G31" s="10" t="s">
        <v>174</v>
      </c>
      <c r="H31" s="10" t="s">
        <v>174</v>
      </c>
      <c r="I31" s="10" t="s">
        <v>174</v>
      </c>
      <c r="J31" s="14">
        <f t="shared" si="0"/>
        <v>2</v>
      </c>
      <c r="K31" s="8"/>
      <c r="L31" s="8"/>
      <c r="M31" s="18" t="s">
        <v>174</v>
      </c>
      <c r="N31" s="9"/>
      <c r="O31" s="8"/>
      <c r="P31" s="9"/>
      <c r="Q31" s="24" t="s">
        <v>1821</v>
      </c>
      <c r="R31" s="9"/>
      <c r="S31" s="8"/>
    </row>
    <row r="32" spans="1:19" ht="48" customHeight="1" x14ac:dyDescent="0.45">
      <c r="A32" s="28" t="s">
        <v>2048</v>
      </c>
      <c r="B32" s="2" t="s">
        <v>1825</v>
      </c>
      <c r="C32" s="35" t="s">
        <v>2049</v>
      </c>
      <c r="D32" s="10" t="s">
        <v>174</v>
      </c>
      <c r="E32" s="9"/>
      <c r="F32" s="9"/>
      <c r="G32" s="9"/>
      <c r="H32" s="9"/>
      <c r="I32" s="9"/>
      <c r="J32" s="14">
        <f t="shared" si="0"/>
        <v>0</v>
      </c>
      <c r="K32" s="8"/>
      <c r="L32" s="8"/>
      <c r="M32" s="8"/>
      <c r="N32" s="9"/>
      <c r="O32" s="8"/>
      <c r="P32" s="9"/>
      <c r="Q32" s="9"/>
      <c r="R32" s="9"/>
      <c r="S32" s="8"/>
    </row>
    <row r="33" spans="1:19" ht="48" customHeight="1" x14ac:dyDescent="0.5">
      <c r="A33" s="28" t="s">
        <v>1827</v>
      </c>
      <c r="B33" s="2" t="s">
        <v>1829</v>
      </c>
      <c r="C33" s="49" t="s">
        <v>1830</v>
      </c>
      <c r="D33" s="9"/>
      <c r="E33" s="9"/>
      <c r="F33" s="10" t="s">
        <v>174</v>
      </c>
      <c r="G33" s="9"/>
      <c r="H33" s="9"/>
      <c r="I33" s="9"/>
      <c r="J33" s="14">
        <f t="shared" si="0"/>
        <v>1</v>
      </c>
      <c r="K33" s="8"/>
      <c r="L33" s="8"/>
      <c r="M33" s="8"/>
      <c r="N33" s="9"/>
      <c r="O33" s="18" t="s">
        <v>174</v>
      </c>
      <c r="P33" s="9"/>
      <c r="Q33" s="9"/>
      <c r="R33" s="9"/>
      <c r="S33" s="8"/>
    </row>
    <row r="34" spans="1:19" ht="48" customHeight="1" x14ac:dyDescent="0.45">
      <c r="A34" s="28" t="s">
        <v>2050</v>
      </c>
      <c r="B34" s="2" t="s">
        <v>2051</v>
      </c>
      <c r="C34" s="11" t="s">
        <v>2052</v>
      </c>
      <c r="D34" s="9"/>
      <c r="E34" s="9"/>
      <c r="F34" s="10" t="s">
        <v>174</v>
      </c>
      <c r="G34" s="10" t="s">
        <v>174</v>
      </c>
      <c r="H34" s="9"/>
      <c r="I34" s="9"/>
      <c r="J34" s="14">
        <f t="shared" si="0"/>
        <v>2</v>
      </c>
      <c r="K34" s="8"/>
      <c r="L34" s="17" t="s">
        <v>1834</v>
      </c>
      <c r="M34" s="8"/>
      <c r="N34" s="9"/>
      <c r="O34" s="8"/>
      <c r="P34" s="18" t="s">
        <v>174</v>
      </c>
      <c r="Q34" s="9"/>
      <c r="R34" s="9"/>
      <c r="S34" s="8"/>
    </row>
    <row r="35" spans="1:19" ht="48" customHeight="1" x14ac:dyDescent="0.45">
      <c r="A35" s="28" t="s">
        <v>1837</v>
      </c>
      <c r="B35" s="2" t="s">
        <v>1833</v>
      </c>
      <c r="C35" s="29" t="s">
        <v>2053</v>
      </c>
      <c r="D35" s="9"/>
      <c r="E35" s="9"/>
      <c r="F35" s="9"/>
      <c r="G35" s="10" t="s">
        <v>174</v>
      </c>
      <c r="H35" s="9"/>
      <c r="I35" s="10" t="s">
        <v>174</v>
      </c>
      <c r="J35" s="14">
        <f t="shared" si="0"/>
        <v>1</v>
      </c>
      <c r="K35" s="8"/>
      <c r="L35" s="8"/>
      <c r="M35" s="8"/>
      <c r="N35" s="9"/>
      <c r="O35" s="8"/>
      <c r="P35" s="9"/>
      <c r="Q35" s="9"/>
      <c r="R35" s="9"/>
      <c r="S35" s="8"/>
    </row>
    <row r="36" spans="1:19" ht="48" customHeight="1" x14ac:dyDescent="0.45">
      <c r="A36" s="28" t="s">
        <v>1841</v>
      </c>
      <c r="B36" s="2" t="s">
        <v>1843</v>
      </c>
      <c r="C36" s="29" t="s">
        <v>1844</v>
      </c>
      <c r="D36" s="9"/>
      <c r="E36" s="10" t="s">
        <v>174</v>
      </c>
      <c r="F36" s="9"/>
      <c r="G36" s="9"/>
      <c r="H36" s="9"/>
      <c r="I36" s="9"/>
      <c r="J36" s="14">
        <f t="shared" si="0"/>
        <v>1</v>
      </c>
      <c r="K36" s="8"/>
      <c r="L36" s="8"/>
      <c r="M36" s="8"/>
      <c r="N36" s="9"/>
      <c r="O36" s="8"/>
      <c r="P36" s="24" t="s">
        <v>402</v>
      </c>
      <c r="Q36" s="9"/>
      <c r="R36" s="9"/>
      <c r="S36" s="8"/>
    </row>
    <row r="37" spans="1:19" ht="48" customHeight="1" x14ac:dyDescent="0.45">
      <c r="A37" s="28" t="s">
        <v>1845</v>
      </c>
      <c r="B37" s="6" t="s">
        <v>2054</v>
      </c>
      <c r="C37" s="32" t="s">
        <v>2055</v>
      </c>
      <c r="D37" s="9"/>
      <c r="E37" s="10" t="s">
        <v>174</v>
      </c>
      <c r="F37" s="10" t="s">
        <v>174</v>
      </c>
      <c r="G37" s="9"/>
      <c r="H37" s="9"/>
      <c r="I37" s="9"/>
      <c r="J37" s="14">
        <f t="shared" si="0"/>
        <v>2</v>
      </c>
      <c r="K37" s="8"/>
      <c r="L37" s="8"/>
      <c r="M37" s="18" t="s">
        <v>174</v>
      </c>
      <c r="N37" s="9"/>
      <c r="O37" s="8"/>
      <c r="P37" s="9"/>
      <c r="Q37" s="9"/>
      <c r="R37" s="9"/>
      <c r="S37" s="8"/>
    </row>
    <row r="38" spans="1:19" ht="48" customHeight="1" x14ac:dyDescent="0.45">
      <c r="A38" s="28" t="s">
        <v>1646</v>
      </c>
      <c r="B38" s="3" t="s">
        <v>1648</v>
      </c>
      <c r="C38" s="29" t="s">
        <v>1650</v>
      </c>
      <c r="D38" s="8"/>
      <c r="E38" s="8"/>
      <c r="F38" s="8"/>
      <c r="G38" s="10" t="s">
        <v>174</v>
      </c>
      <c r="H38" s="8"/>
      <c r="I38" s="10" t="s">
        <v>174</v>
      </c>
      <c r="J38" s="14">
        <f t="shared" si="0"/>
        <v>1</v>
      </c>
      <c r="K38" s="18" t="s">
        <v>174</v>
      </c>
      <c r="L38" s="17" t="s">
        <v>2056</v>
      </c>
      <c r="M38" s="18" t="s">
        <v>174</v>
      </c>
      <c r="N38" s="23" t="s">
        <v>2057</v>
      </c>
      <c r="O38" s="9"/>
      <c r="P38" s="9"/>
      <c r="Q38" s="17" t="s">
        <v>2058</v>
      </c>
      <c r="R38" s="9"/>
      <c r="S38" s="24" t="s">
        <v>2059</v>
      </c>
    </row>
    <row r="39" spans="1:19" ht="48" customHeight="1" x14ac:dyDescent="0.45">
      <c r="A39" s="28" t="s">
        <v>1850</v>
      </c>
      <c r="B39" s="3" t="s">
        <v>2060</v>
      </c>
      <c r="C39" s="50" t="s">
        <v>2061</v>
      </c>
      <c r="D39" s="10" t="s">
        <v>174</v>
      </c>
      <c r="E39" s="8"/>
      <c r="F39" s="8"/>
      <c r="G39" s="8"/>
      <c r="H39" s="8"/>
      <c r="I39" s="8"/>
      <c r="J39" s="14">
        <f t="shared" si="0"/>
        <v>0</v>
      </c>
      <c r="K39" s="18" t="s">
        <v>174</v>
      </c>
      <c r="L39" s="8"/>
      <c r="M39" s="18" t="s">
        <v>174</v>
      </c>
      <c r="N39" s="25"/>
      <c r="O39" s="9"/>
      <c r="P39" s="9"/>
      <c r="Q39" s="8"/>
      <c r="R39" s="9"/>
      <c r="S39" s="9"/>
    </row>
    <row r="40" spans="1:19" ht="48" customHeight="1" x14ac:dyDescent="0.45">
      <c r="A40" s="28" t="s">
        <v>1854</v>
      </c>
      <c r="B40" s="3" t="s">
        <v>1856</v>
      </c>
      <c r="C40" s="29" t="s">
        <v>2062</v>
      </c>
      <c r="D40" s="10" t="s">
        <v>174</v>
      </c>
      <c r="E40" s="10" t="s">
        <v>174</v>
      </c>
      <c r="F40" s="10" t="s">
        <v>174</v>
      </c>
      <c r="G40" s="10" t="s">
        <v>174</v>
      </c>
      <c r="H40" s="10" t="s">
        <v>174</v>
      </c>
      <c r="I40" s="10" t="s">
        <v>174</v>
      </c>
      <c r="J40" s="14">
        <f t="shared" si="0"/>
        <v>3</v>
      </c>
      <c r="K40" s="8"/>
      <c r="L40" s="8"/>
      <c r="M40" s="18" t="s">
        <v>174</v>
      </c>
      <c r="N40" s="25"/>
      <c r="O40" s="9"/>
      <c r="P40" s="9"/>
      <c r="Q40" s="8"/>
      <c r="R40" s="9"/>
      <c r="S40" s="9"/>
    </row>
    <row r="41" spans="1:19" ht="48" customHeight="1" x14ac:dyDescent="0.45">
      <c r="A41" s="28" t="s">
        <v>1859</v>
      </c>
      <c r="B41" s="3" t="s">
        <v>1861</v>
      </c>
      <c r="C41" s="29" t="s">
        <v>1862</v>
      </c>
      <c r="D41" s="8"/>
      <c r="E41" s="8"/>
      <c r="F41" s="10" t="s">
        <v>174</v>
      </c>
      <c r="G41" s="10" t="s">
        <v>174</v>
      </c>
      <c r="H41" s="10" t="s">
        <v>174</v>
      </c>
      <c r="I41" s="8"/>
      <c r="J41" s="14">
        <f t="shared" si="0"/>
        <v>2</v>
      </c>
      <c r="K41" s="18" t="s">
        <v>174</v>
      </c>
      <c r="L41" s="17" t="s">
        <v>1736</v>
      </c>
      <c r="M41" s="8"/>
      <c r="N41" s="9"/>
      <c r="O41" s="18" t="s">
        <v>174</v>
      </c>
      <c r="P41" s="9"/>
      <c r="Q41" s="8"/>
      <c r="R41" s="9"/>
      <c r="S41" s="9"/>
    </row>
    <row r="42" spans="1:19" ht="48" customHeight="1" x14ac:dyDescent="0.45">
      <c r="A42" s="28" t="s">
        <v>1864</v>
      </c>
      <c r="B42" s="3" t="s">
        <v>1866</v>
      </c>
      <c r="C42" s="29"/>
      <c r="D42" s="8"/>
      <c r="E42" s="8"/>
      <c r="F42" s="8"/>
      <c r="G42" s="10" t="s">
        <v>174</v>
      </c>
      <c r="H42" s="10" t="s">
        <v>174</v>
      </c>
      <c r="I42" s="10" t="s">
        <v>174</v>
      </c>
      <c r="J42" s="14">
        <f t="shared" si="0"/>
        <v>1</v>
      </c>
      <c r="K42" s="8"/>
      <c r="L42" s="8"/>
      <c r="M42" s="8"/>
      <c r="N42" s="9"/>
      <c r="O42" s="9"/>
      <c r="P42" s="9"/>
      <c r="Q42" s="8"/>
      <c r="R42" s="9"/>
      <c r="S42" s="9"/>
    </row>
    <row r="43" spans="1:19" ht="48" customHeight="1" x14ac:dyDescent="0.45">
      <c r="A43" s="28" t="s">
        <v>1869</v>
      </c>
      <c r="B43" s="11" t="s">
        <v>1871</v>
      </c>
      <c r="C43" s="29" t="s">
        <v>2063</v>
      </c>
      <c r="D43" s="9"/>
      <c r="E43" s="9"/>
      <c r="F43" s="9"/>
      <c r="G43" s="9"/>
      <c r="H43" s="9"/>
      <c r="I43" s="10" t="s">
        <v>174</v>
      </c>
      <c r="J43" s="14">
        <f t="shared" si="0"/>
        <v>0</v>
      </c>
      <c r="K43" s="8"/>
      <c r="L43" s="17" t="s">
        <v>1872</v>
      </c>
      <c r="M43" s="8"/>
      <c r="N43" s="9"/>
      <c r="O43" s="18" t="s">
        <v>174</v>
      </c>
      <c r="P43" s="9"/>
      <c r="Q43" s="9"/>
      <c r="R43" s="9"/>
      <c r="S43" s="8"/>
    </row>
    <row r="44" spans="1:19" ht="48" customHeight="1" x14ac:dyDescent="0.45">
      <c r="A44" s="28" t="s">
        <v>2064</v>
      </c>
      <c r="B44" s="2" t="s">
        <v>1877</v>
      </c>
      <c r="C44" s="32" t="s">
        <v>2065</v>
      </c>
      <c r="D44" s="8"/>
      <c r="E44" s="8"/>
      <c r="F44" s="8"/>
      <c r="G44" s="10" t="s">
        <v>174</v>
      </c>
      <c r="H44" s="10" t="s">
        <v>174</v>
      </c>
      <c r="I44" s="10" t="s">
        <v>174</v>
      </c>
      <c r="J44" s="14">
        <f t="shared" si="0"/>
        <v>1</v>
      </c>
      <c r="K44" s="18" t="s">
        <v>174</v>
      </c>
      <c r="L44" s="18" t="s">
        <v>174</v>
      </c>
      <c r="M44" s="18" t="s">
        <v>174</v>
      </c>
      <c r="N44" s="8"/>
      <c r="O44" s="18" t="s">
        <v>174</v>
      </c>
      <c r="P44" s="8"/>
      <c r="Q44" s="8"/>
      <c r="R44" s="8"/>
      <c r="S44" s="8"/>
    </row>
    <row r="45" spans="1:19" ht="48" customHeight="1" x14ac:dyDescent="0.45">
      <c r="A45" s="28" t="s">
        <v>1880</v>
      </c>
      <c r="B45" s="3" t="s">
        <v>1881</v>
      </c>
      <c r="C45" s="32"/>
      <c r="D45" s="10" t="s">
        <v>174</v>
      </c>
      <c r="E45" s="10" t="s">
        <v>174</v>
      </c>
      <c r="F45" s="9"/>
      <c r="G45" s="9"/>
      <c r="H45" s="9"/>
      <c r="I45" s="9"/>
      <c r="J45" s="14">
        <f t="shared" si="0"/>
        <v>1</v>
      </c>
      <c r="K45" s="8"/>
      <c r="L45" s="8"/>
      <c r="M45" s="8"/>
      <c r="N45" s="9"/>
      <c r="O45" s="8"/>
      <c r="P45" s="9"/>
      <c r="Q45" s="9"/>
      <c r="R45" s="9"/>
      <c r="S45" s="8"/>
    </row>
    <row r="46" spans="1:19" ht="48" customHeight="1" x14ac:dyDescent="0.45">
      <c r="A46" s="28" t="s">
        <v>1882</v>
      </c>
      <c r="B46" s="3" t="s">
        <v>2066</v>
      </c>
      <c r="C46" s="29" t="s">
        <v>2067</v>
      </c>
      <c r="D46" s="10" t="s">
        <v>174</v>
      </c>
      <c r="E46" s="8"/>
      <c r="F46" s="10" t="s">
        <v>174</v>
      </c>
      <c r="G46" s="10" t="s">
        <v>174</v>
      </c>
      <c r="H46" s="8"/>
      <c r="I46" s="8"/>
      <c r="J46" s="14">
        <f t="shared" si="0"/>
        <v>2</v>
      </c>
      <c r="K46" s="18" t="s">
        <v>174</v>
      </c>
      <c r="L46" s="8"/>
      <c r="M46" s="8"/>
      <c r="N46" s="8"/>
      <c r="O46" s="8"/>
      <c r="P46" s="8"/>
      <c r="Q46" s="8"/>
      <c r="R46" s="8"/>
      <c r="S46" s="8"/>
    </row>
    <row r="47" spans="1:19" ht="48" customHeight="1" x14ac:dyDescent="0.45">
      <c r="A47" s="28" t="s">
        <v>1887</v>
      </c>
      <c r="B47" s="2" t="s">
        <v>1889</v>
      </c>
      <c r="C47" s="31" t="s">
        <v>2068</v>
      </c>
      <c r="D47" s="8"/>
      <c r="E47" s="10" t="s">
        <v>174</v>
      </c>
      <c r="F47" s="10" t="s">
        <v>174</v>
      </c>
      <c r="G47" s="10" t="s">
        <v>174</v>
      </c>
      <c r="H47" s="10" t="s">
        <v>174</v>
      </c>
      <c r="I47" s="10" t="s">
        <v>174</v>
      </c>
      <c r="J47" s="14">
        <f t="shared" si="0"/>
        <v>3</v>
      </c>
      <c r="K47" s="8"/>
      <c r="L47" s="8"/>
      <c r="M47" s="8"/>
      <c r="N47" s="8"/>
      <c r="O47" s="8"/>
      <c r="P47" s="17" t="s">
        <v>402</v>
      </c>
      <c r="Q47" s="8"/>
      <c r="R47" s="8"/>
      <c r="S47" s="17" t="s">
        <v>2069</v>
      </c>
    </row>
    <row r="48" spans="1:19" ht="48" customHeight="1" x14ac:dyDescent="0.45">
      <c r="A48" s="28" t="s">
        <v>1892</v>
      </c>
      <c r="B48" s="2" t="s">
        <v>2070</v>
      </c>
      <c r="C48" s="32" t="s">
        <v>2071</v>
      </c>
      <c r="D48" s="8"/>
      <c r="E48" s="8"/>
      <c r="F48" s="8"/>
      <c r="G48" s="10" t="s">
        <v>174</v>
      </c>
      <c r="H48" s="8"/>
      <c r="I48" s="10" t="s">
        <v>174</v>
      </c>
      <c r="J48" s="14">
        <f t="shared" si="0"/>
        <v>1</v>
      </c>
      <c r="K48" s="8"/>
      <c r="L48" s="17" t="s">
        <v>2072</v>
      </c>
      <c r="M48" s="8"/>
      <c r="N48" s="8"/>
      <c r="O48" s="8"/>
      <c r="P48" s="8"/>
      <c r="Q48" s="8"/>
      <c r="R48" s="8"/>
      <c r="S48" s="8"/>
    </row>
    <row r="49" spans="1:19" ht="48" customHeight="1" x14ac:dyDescent="0.45">
      <c r="A49" s="28" t="s">
        <v>1897</v>
      </c>
      <c r="B49" s="2" t="s">
        <v>1898</v>
      </c>
      <c r="C49" s="38" t="s">
        <v>1899</v>
      </c>
      <c r="D49" s="10" t="s">
        <v>174</v>
      </c>
      <c r="E49" s="10" t="s">
        <v>174</v>
      </c>
      <c r="F49" s="8"/>
      <c r="G49" s="10" t="s">
        <v>174</v>
      </c>
      <c r="H49" s="10" t="s">
        <v>174</v>
      </c>
      <c r="I49" s="8"/>
      <c r="J49" s="14">
        <f t="shared" si="0"/>
        <v>2</v>
      </c>
      <c r="K49" s="18" t="s">
        <v>174</v>
      </c>
      <c r="L49" s="8"/>
      <c r="M49" s="8"/>
      <c r="N49" s="8"/>
      <c r="O49" s="8"/>
      <c r="P49" s="8"/>
      <c r="Q49" s="8"/>
      <c r="R49" s="8"/>
      <c r="S49" s="8"/>
    </row>
    <row r="50" spans="1:19" ht="48" customHeight="1" x14ac:dyDescent="0.45">
      <c r="A50" s="28" t="s">
        <v>1900</v>
      </c>
      <c r="B50" s="3" t="s">
        <v>1218</v>
      </c>
      <c r="C50" s="37" t="s">
        <v>2073</v>
      </c>
      <c r="D50" s="10" t="s">
        <v>174</v>
      </c>
      <c r="E50" s="8"/>
      <c r="F50" s="8"/>
      <c r="G50" s="10" t="s">
        <v>174</v>
      </c>
      <c r="H50" s="8"/>
      <c r="I50" s="8"/>
      <c r="J50" s="14">
        <f t="shared" si="0"/>
        <v>1</v>
      </c>
      <c r="K50" s="8"/>
      <c r="L50" s="8"/>
      <c r="M50" s="8"/>
      <c r="N50" s="8"/>
      <c r="O50" s="8"/>
      <c r="P50" s="8"/>
      <c r="Q50" s="8"/>
      <c r="R50" s="8"/>
      <c r="S50" s="8"/>
    </row>
    <row r="51" spans="1:19" ht="48" customHeight="1" x14ac:dyDescent="0.45">
      <c r="A51" s="28" t="s">
        <v>2074</v>
      </c>
      <c r="B51" s="3" t="s">
        <v>2075</v>
      </c>
      <c r="C51" s="39" t="s">
        <v>2076</v>
      </c>
      <c r="D51" s="8"/>
      <c r="E51" s="8"/>
      <c r="F51" s="10" t="s">
        <v>174</v>
      </c>
      <c r="G51" s="8"/>
      <c r="H51" s="8"/>
      <c r="I51" s="8"/>
      <c r="J51" s="14">
        <f t="shared" si="0"/>
        <v>1</v>
      </c>
      <c r="K51" s="8"/>
      <c r="L51" s="8"/>
      <c r="M51" s="8"/>
      <c r="N51" s="8"/>
      <c r="O51" s="8"/>
      <c r="P51" s="8"/>
      <c r="Q51" s="8"/>
      <c r="R51" s="8"/>
      <c r="S51" s="8"/>
    </row>
    <row r="52" spans="1:19" ht="48" customHeight="1" x14ac:dyDescent="0.45">
      <c r="A52" s="28" t="s">
        <v>1903</v>
      </c>
      <c r="B52" s="3" t="s">
        <v>2077</v>
      </c>
      <c r="C52" s="32" t="s">
        <v>1905</v>
      </c>
      <c r="D52" s="8"/>
      <c r="E52" s="8"/>
      <c r="F52" s="8"/>
      <c r="G52" s="8"/>
      <c r="H52" s="10" t="s">
        <v>174</v>
      </c>
      <c r="I52" s="8"/>
      <c r="J52" s="14">
        <f t="shared" si="0"/>
        <v>0</v>
      </c>
      <c r="K52" s="8"/>
      <c r="L52" s="8"/>
      <c r="M52" s="8"/>
      <c r="N52" s="8"/>
      <c r="O52" s="8"/>
      <c r="P52" s="17" t="s">
        <v>257</v>
      </c>
      <c r="Q52" s="8"/>
      <c r="R52" s="8"/>
      <c r="S52" s="8"/>
    </row>
    <row r="53" spans="1:19" ht="48" customHeight="1" x14ac:dyDescent="0.45">
      <c r="A53" s="28" t="s">
        <v>1907</v>
      </c>
      <c r="B53" s="3" t="s">
        <v>1909</v>
      </c>
      <c r="C53" s="32" t="s">
        <v>2078</v>
      </c>
      <c r="D53" s="8"/>
      <c r="E53" s="10" t="s">
        <v>174</v>
      </c>
      <c r="F53" s="8"/>
      <c r="G53" s="8"/>
      <c r="H53" s="8"/>
      <c r="I53" s="10" t="s">
        <v>174</v>
      </c>
      <c r="J53" s="14">
        <f t="shared" si="0"/>
        <v>1</v>
      </c>
      <c r="K53" s="18" t="s">
        <v>174</v>
      </c>
      <c r="L53" s="8"/>
      <c r="M53" s="8"/>
      <c r="N53" s="19" t="s">
        <v>2079</v>
      </c>
      <c r="O53" s="8"/>
      <c r="P53" s="17" t="s">
        <v>2080</v>
      </c>
      <c r="Q53" s="8"/>
      <c r="R53" s="8"/>
      <c r="S53" s="8"/>
    </row>
    <row r="54" spans="1:19" ht="48" customHeight="1" x14ac:dyDescent="0.45">
      <c r="A54" s="28" t="s">
        <v>1914</v>
      </c>
      <c r="B54" s="3" t="s">
        <v>1916</v>
      </c>
      <c r="C54" s="32" t="s">
        <v>2081</v>
      </c>
      <c r="D54" s="10" t="s">
        <v>174</v>
      </c>
      <c r="E54" s="8"/>
      <c r="F54" s="8"/>
      <c r="G54" s="8"/>
      <c r="H54" s="8"/>
      <c r="I54" s="8"/>
      <c r="J54" s="14">
        <f t="shared" si="0"/>
        <v>0</v>
      </c>
      <c r="K54" s="8"/>
      <c r="L54" s="17" t="s">
        <v>2082</v>
      </c>
      <c r="M54" s="8"/>
      <c r="N54" s="20"/>
      <c r="O54" s="8"/>
      <c r="P54" s="8"/>
      <c r="Q54" s="8"/>
      <c r="R54" s="8"/>
      <c r="S54" s="8"/>
    </row>
    <row r="55" spans="1:19" ht="48" customHeight="1" x14ac:dyDescent="0.45">
      <c r="A55" s="28" t="s">
        <v>2083</v>
      </c>
      <c r="B55" s="3" t="s">
        <v>1922</v>
      </c>
      <c r="C55" s="32" t="s">
        <v>1923</v>
      </c>
      <c r="D55" s="8"/>
      <c r="E55" s="8"/>
      <c r="F55" s="10" t="s">
        <v>174</v>
      </c>
      <c r="G55" s="8"/>
      <c r="H55" s="8"/>
      <c r="I55" s="8"/>
      <c r="J55" s="14">
        <f t="shared" si="0"/>
        <v>1</v>
      </c>
      <c r="K55" s="8"/>
      <c r="L55" s="8"/>
      <c r="M55" s="8"/>
      <c r="N55" s="20"/>
      <c r="O55" s="8"/>
      <c r="P55" s="8"/>
      <c r="Q55" s="8"/>
      <c r="R55" s="8"/>
      <c r="S55" s="8"/>
    </row>
    <row r="56" spans="1:19" ht="48" customHeight="1" x14ac:dyDescent="0.45">
      <c r="A56" s="28" t="s">
        <v>1924</v>
      </c>
      <c r="B56" s="3" t="s">
        <v>1926</v>
      </c>
      <c r="C56" s="32" t="s">
        <v>2084</v>
      </c>
      <c r="D56" s="10" t="s">
        <v>174</v>
      </c>
      <c r="E56" s="10" t="s">
        <v>174</v>
      </c>
      <c r="F56" s="8"/>
      <c r="G56" s="10" t="s">
        <v>174</v>
      </c>
      <c r="H56" s="8"/>
      <c r="I56" s="8"/>
      <c r="J56" s="14">
        <f t="shared" si="0"/>
        <v>2</v>
      </c>
      <c r="K56" s="8"/>
      <c r="L56" s="8"/>
      <c r="M56" s="8"/>
      <c r="N56" s="20"/>
      <c r="O56" s="8"/>
      <c r="P56" s="8"/>
      <c r="Q56" s="8"/>
      <c r="R56" s="8"/>
      <c r="S56" s="8"/>
    </row>
    <row r="57" spans="1:19" ht="48" customHeight="1" x14ac:dyDescent="0.45">
      <c r="A57" s="28" t="s">
        <v>1928</v>
      </c>
      <c r="B57" s="3"/>
      <c r="C57" s="51" t="s">
        <v>2085</v>
      </c>
      <c r="D57" s="10" t="s">
        <v>174</v>
      </c>
      <c r="E57" s="8"/>
      <c r="F57" s="8"/>
      <c r="G57" s="8"/>
      <c r="H57" s="8"/>
      <c r="I57" s="8"/>
      <c r="J57" s="14">
        <f t="shared" si="0"/>
        <v>0</v>
      </c>
      <c r="K57" s="8"/>
      <c r="L57" s="8"/>
      <c r="M57" s="8"/>
      <c r="N57" s="20"/>
      <c r="O57" s="8"/>
      <c r="P57" s="8"/>
      <c r="Q57" s="8"/>
      <c r="R57" s="8"/>
      <c r="S57" s="8"/>
    </row>
    <row r="58" spans="1:19" ht="48" customHeight="1" x14ac:dyDescent="0.45">
      <c r="A58" s="28" t="s">
        <v>1931</v>
      </c>
      <c r="B58" s="3" t="s">
        <v>1933</v>
      </c>
      <c r="C58" s="32" t="s">
        <v>1935</v>
      </c>
      <c r="D58" s="8"/>
      <c r="E58" s="8"/>
      <c r="F58" s="10" t="s">
        <v>174</v>
      </c>
      <c r="G58" s="8"/>
      <c r="H58" s="8"/>
      <c r="I58" s="8"/>
      <c r="J58" s="14">
        <f t="shared" si="0"/>
        <v>1</v>
      </c>
      <c r="K58" s="8"/>
      <c r="L58" s="8"/>
      <c r="M58" s="8"/>
      <c r="N58" s="19" t="s">
        <v>2086</v>
      </c>
      <c r="O58" s="17" t="s">
        <v>2087</v>
      </c>
      <c r="P58" s="17" t="s">
        <v>2088</v>
      </c>
      <c r="Q58" s="8"/>
      <c r="R58" s="17" t="s">
        <v>2089</v>
      </c>
      <c r="S58" s="8"/>
    </row>
    <row r="59" spans="1:19" ht="48" customHeight="1" x14ac:dyDescent="0.45">
      <c r="A59" s="28" t="s">
        <v>1936</v>
      </c>
      <c r="B59" s="3" t="s">
        <v>1938</v>
      </c>
      <c r="C59" s="32" t="s">
        <v>1939</v>
      </c>
      <c r="D59" s="8"/>
      <c r="E59" s="8"/>
      <c r="F59" s="8"/>
      <c r="G59" s="10" t="s">
        <v>174</v>
      </c>
      <c r="H59" s="10" t="s">
        <v>174</v>
      </c>
      <c r="I59" s="10" t="s">
        <v>174</v>
      </c>
      <c r="J59" s="14">
        <f t="shared" si="0"/>
        <v>1</v>
      </c>
      <c r="K59" s="8"/>
      <c r="L59" s="8"/>
      <c r="M59" s="8"/>
      <c r="N59" s="20"/>
      <c r="O59" s="8"/>
      <c r="P59" s="8"/>
      <c r="Q59" s="8"/>
      <c r="R59" s="8"/>
      <c r="S59" s="8"/>
    </row>
    <row r="60" spans="1:19" ht="48" customHeight="1" x14ac:dyDescent="0.45">
      <c r="A60" s="28" t="s">
        <v>1940</v>
      </c>
      <c r="B60" s="3" t="s">
        <v>1942</v>
      </c>
      <c r="C60" s="33" t="s">
        <v>2090</v>
      </c>
      <c r="D60" s="10" t="s">
        <v>174</v>
      </c>
      <c r="E60" s="8"/>
      <c r="F60" s="8"/>
      <c r="G60" s="10" t="s">
        <v>174</v>
      </c>
      <c r="H60" s="8"/>
      <c r="I60" s="10" t="s">
        <v>174</v>
      </c>
      <c r="J60" s="14">
        <f t="shared" si="0"/>
        <v>1</v>
      </c>
      <c r="K60" s="8"/>
      <c r="L60" s="8"/>
      <c r="M60" s="8"/>
      <c r="N60" s="8"/>
      <c r="O60" s="8"/>
      <c r="P60" s="17" t="s">
        <v>2091</v>
      </c>
      <c r="Q60" s="8"/>
      <c r="R60" s="8"/>
      <c r="S60" s="8"/>
    </row>
    <row r="61" spans="1:19" ht="48" customHeight="1" x14ac:dyDescent="0.45">
      <c r="A61" s="28" t="s">
        <v>1945</v>
      </c>
      <c r="B61" s="3" t="s">
        <v>1942</v>
      </c>
      <c r="C61" s="29" t="s">
        <v>1947</v>
      </c>
      <c r="D61" s="8"/>
      <c r="E61" s="8"/>
      <c r="F61" s="10" t="s">
        <v>174</v>
      </c>
      <c r="G61" s="10" t="s">
        <v>174</v>
      </c>
      <c r="H61" s="8"/>
      <c r="I61" s="8"/>
      <c r="J61" s="14">
        <f t="shared" si="0"/>
        <v>2</v>
      </c>
      <c r="K61" s="8"/>
      <c r="L61" s="8"/>
      <c r="M61" s="18" t="s">
        <v>174</v>
      </c>
      <c r="N61" s="9"/>
      <c r="O61" s="8"/>
      <c r="P61" s="9"/>
      <c r="Q61" s="9"/>
      <c r="R61" s="9"/>
      <c r="S61" s="8"/>
    </row>
    <row r="62" spans="1:19" ht="48" customHeight="1" x14ac:dyDescent="0.45">
      <c r="A62" s="30" t="s">
        <v>1948</v>
      </c>
      <c r="B62" s="5" t="s">
        <v>2092</v>
      </c>
      <c r="C62" s="29" t="s">
        <v>2093</v>
      </c>
      <c r="D62" s="8"/>
      <c r="E62" s="8"/>
      <c r="F62" s="8"/>
      <c r="G62" s="10" t="s">
        <v>174</v>
      </c>
      <c r="H62" s="8"/>
      <c r="I62" s="10" t="s">
        <v>174</v>
      </c>
      <c r="J62" s="14">
        <f t="shared" si="0"/>
        <v>1</v>
      </c>
      <c r="K62" s="18" t="s">
        <v>174</v>
      </c>
      <c r="L62" s="8"/>
      <c r="M62" s="8"/>
      <c r="N62" s="8"/>
      <c r="O62" s="8"/>
      <c r="P62" s="8"/>
      <c r="Q62" s="8"/>
      <c r="R62" s="8"/>
      <c r="S62" s="8"/>
    </row>
    <row r="63" spans="1:19" ht="48" customHeight="1" x14ac:dyDescent="0.45">
      <c r="A63" s="30" t="s">
        <v>1954</v>
      </c>
      <c r="B63" s="3" t="s">
        <v>2094</v>
      </c>
      <c r="C63" s="32" t="s">
        <v>1958</v>
      </c>
      <c r="D63" s="8"/>
      <c r="E63" s="8"/>
      <c r="F63" s="8"/>
      <c r="G63" s="10" t="s">
        <v>174</v>
      </c>
      <c r="H63" s="10" t="s">
        <v>174</v>
      </c>
      <c r="I63" s="8"/>
      <c r="J63" s="14">
        <f t="shared" si="0"/>
        <v>1</v>
      </c>
      <c r="K63" s="8"/>
      <c r="L63" s="19" t="s">
        <v>2095</v>
      </c>
      <c r="M63" s="20"/>
      <c r="N63" s="17" t="s">
        <v>2096</v>
      </c>
      <c r="O63" s="8"/>
      <c r="P63" s="8"/>
      <c r="Q63" s="8"/>
      <c r="R63" s="8"/>
      <c r="S63" s="8"/>
    </row>
    <row r="64" spans="1:19" ht="48" customHeight="1" x14ac:dyDescent="0.45">
      <c r="A64" s="28" t="s">
        <v>2097</v>
      </c>
      <c r="B64" s="2" t="s">
        <v>2098</v>
      </c>
      <c r="C64" s="32" t="s">
        <v>2099</v>
      </c>
      <c r="D64" s="10" t="s">
        <v>174</v>
      </c>
      <c r="E64" s="8"/>
      <c r="F64" s="8"/>
      <c r="G64" s="10" t="s">
        <v>174</v>
      </c>
      <c r="H64" s="10" t="s">
        <v>174</v>
      </c>
      <c r="I64" s="8"/>
      <c r="J64" s="14">
        <f t="shared" si="0"/>
        <v>1</v>
      </c>
      <c r="K64" s="8"/>
      <c r="L64" s="8"/>
      <c r="M64" s="8"/>
      <c r="N64" s="8"/>
      <c r="O64" s="8"/>
      <c r="P64" s="19" t="s">
        <v>2100</v>
      </c>
      <c r="Q64" s="8"/>
      <c r="R64" s="8"/>
      <c r="S64" s="8"/>
    </row>
    <row r="65" spans="1:19" ht="48" customHeight="1" x14ac:dyDescent="0.45">
      <c r="A65" s="28" t="s">
        <v>2101</v>
      </c>
      <c r="B65" s="2" t="s">
        <v>2102</v>
      </c>
      <c r="C65" s="32" t="s">
        <v>2103</v>
      </c>
      <c r="D65" s="10" t="s">
        <v>174</v>
      </c>
      <c r="E65" s="10" t="s">
        <v>174</v>
      </c>
      <c r="F65" s="8"/>
      <c r="G65" s="8"/>
      <c r="H65" s="10" t="s">
        <v>174</v>
      </c>
      <c r="I65" s="8"/>
      <c r="J65" s="14">
        <f t="shared" si="0"/>
        <v>1</v>
      </c>
      <c r="K65" s="8"/>
      <c r="L65" s="8"/>
      <c r="M65" s="8"/>
      <c r="N65" s="17" t="s">
        <v>226</v>
      </c>
      <c r="O65" s="8"/>
      <c r="P65" s="20"/>
      <c r="Q65" s="8"/>
      <c r="R65" s="8"/>
      <c r="S65" s="8"/>
    </row>
    <row r="66" spans="1:19" ht="48" customHeight="1" x14ac:dyDescent="0.45">
      <c r="A66" s="28" t="s">
        <v>2104</v>
      </c>
      <c r="B66" s="2" t="s">
        <v>681</v>
      </c>
      <c r="C66" s="32" t="s">
        <v>2105</v>
      </c>
      <c r="D66" s="10" t="s">
        <v>174</v>
      </c>
      <c r="E66" s="10" t="s">
        <v>174</v>
      </c>
      <c r="F66" s="10" t="s">
        <v>174</v>
      </c>
      <c r="G66" s="10" t="s">
        <v>174</v>
      </c>
      <c r="H66" s="10" t="s">
        <v>174</v>
      </c>
      <c r="I66" s="10" t="s">
        <v>174</v>
      </c>
      <c r="J66" s="14">
        <f t="shared" si="0"/>
        <v>3</v>
      </c>
      <c r="K66" s="8"/>
      <c r="L66" s="8"/>
      <c r="M66" s="8"/>
      <c r="N66" s="8"/>
      <c r="O66" s="8"/>
      <c r="P66" s="19" t="s">
        <v>681</v>
      </c>
      <c r="Q66" s="8"/>
      <c r="R66" s="8"/>
      <c r="S66" s="8"/>
    </row>
    <row r="67" spans="1:19" ht="48" customHeight="1" x14ac:dyDescent="0.45">
      <c r="A67" s="28" t="s">
        <v>2106</v>
      </c>
      <c r="B67" s="2" t="s">
        <v>681</v>
      </c>
      <c r="C67" s="35"/>
      <c r="D67" s="10" t="s">
        <v>174</v>
      </c>
      <c r="E67" s="8"/>
      <c r="F67" s="10" t="s">
        <v>174</v>
      </c>
      <c r="G67" s="8"/>
      <c r="H67" s="8"/>
      <c r="I67" s="8"/>
      <c r="J67" s="14">
        <f>COUNTA(E67:G67)</f>
        <v>1</v>
      </c>
      <c r="K67" s="8"/>
      <c r="L67" s="8"/>
      <c r="M67" s="8"/>
      <c r="N67" s="8"/>
      <c r="O67" s="8"/>
      <c r="P67" s="17" t="s">
        <v>681</v>
      </c>
      <c r="Q67" s="8"/>
      <c r="R67" s="8"/>
      <c r="S67" s="8"/>
    </row>
  </sheetData>
  <autoFilter ref="A1:J67" xr:uid="{3BCAE14B-D47F-4EA0-BC1B-FB5738109394}"/>
  <hyperlinks>
    <hyperlink ref="C65" r:id="rId1" xr:uid="{0EF49458-AB53-6947-B9AB-978B17945103}"/>
    <hyperlink ref="C19" r:id="rId2" xr:uid="{4D206778-A9F3-2E4D-81C0-8A889EEACE15}"/>
    <hyperlink ref="C40" r:id="rId3" xr:uid="{3E399457-89E3-DC46-AD96-048790C37BDA}"/>
    <hyperlink ref="C15" r:id="rId4" xr:uid="{6E14B537-53DD-A44A-BB85-1CAB0894980D}"/>
    <hyperlink ref="C66" r:id="rId5" xr:uid="{B2DCE28A-4FF6-404D-92AC-6CC9CCAE6745}"/>
    <hyperlink ref="C54" r:id="rId6" xr:uid="{BBDD2364-6C78-B640-B3D7-75D7D2C124A4}"/>
    <hyperlink ref="C17" r:id="rId7" xr:uid="{BF7D8D73-4B32-1A49-A658-78ECD7A87ECB}"/>
    <hyperlink ref="C16" r:id="rId8" xr:uid="{21D0969F-0F52-F643-A7CF-7A60B39D7FD3}"/>
    <hyperlink ref="C7" r:id="rId9" xr:uid="{E2110352-C935-3849-BF05-BD1829C222FC}"/>
    <hyperlink ref="C64" r:id="rId10" xr:uid="{66C9DF39-39CF-074B-8B04-0A1F16F44EB1}"/>
    <hyperlink ref="C62" r:id="rId11" display="http://www.transformnutrition.org/partners/project-partners/" xr:uid="{AA204AFD-1579-E746-85F6-E3AE83AA38FD}"/>
    <hyperlink ref="C60" r:id="rId12" xr:uid="{6E13FFD6-3EEE-8842-991A-09806ECD0C99}"/>
    <hyperlink ref="C50" r:id="rId13" xr:uid="{DC762A92-969F-6240-BBAA-F96DC50710A7}"/>
    <hyperlink ref="C36" r:id="rId14" xr:uid="{EC06FE5E-4A4A-5B49-9D93-751770BDC7D2}"/>
    <hyperlink ref="C28" r:id="rId15" xr:uid="{BE201764-6B0D-364A-BD3A-637C5993EBD4}"/>
    <hyperlink ref="C27" r:id="rId16" xr:uid="{7536BD2A-F1BC-BF41-A8C0-F70CB759FA5E}"/>
    <hyperlink ref="C9" r:id="rId17" xr:uid="{DA6D35C7-606B-DC4A-93E5-6D0229B26D75}"/>
    <hyperlink ref="C5" r:id="rId18" xr:uid="{8744BC45-FB80-3145-9BB3-1CF97E3139BC}"/>
    <hyperlink ref="C4" r:id="rId19" xr:uid="{28403D9F-A543-B34E-A9AD-E88DE459BF16}"/>
    <hyperlink ref="C11" r:id="rId20" xr:uid="{266BE45D-353A-FF41-93D3-41394E853690}"/>
    <hyperlink ref="C6" r:id="rId21" xr:uid="{2EAF5789-9924-9D48-9CEF-1F11DD75C5F2}"/>
    <hyperlink ref="C58" r:id="rId22" xr:uid="{35B58E87-A5B0-D349-B9D7-271333223A37}"/>
    <hyperlink ref="C48" r:id="rId23" xr:uid="{B334DAAB-4D20-404B-A42A-30271AB646EF}"/>
    <hyperlink ref="C51" r:id="rId24" xr:uid="{767195B9-5D67-D248-AB60-A4E852833370}"/>
    <hyperlink ref="C24" r:id="rId25" xr:uid="{FADE8B52-BCBD-0744-B666-15FCC79EC766}"/>
    <hyperlink ref="C30" r:id="rId26" xr:uid="{D2093080-9198-4243-8B3C-C166B181EB27}"/>
    <hyperlink ref="C59" r:id="rId27" xr:uid="{B28C4DE2-5005-A447-B9A0-F5F9E0C57E60}"/>
    <hyperlink ref="C21" r:id="rId28" xr:uid="{B7BA5096-E3F3-1E45-84AF-5741FA49A5E6}"/>
    <hyperlink ref="C37" r:id="rId29" xr:uid="{4380FE89-0F46-4C4D-B30E-D17733F2FCF3}"/>
    <hyperlink ref="C18" r:id="rId30" xr:uid="{2463BEE9-1C15-E041-94C1-7F2421949A99}"/>
    <hyperlink ref="C25" r:id="rId31" xr:uid="{365E38E0-D6F2-9E42-BCD9-8D7ACEA61D95}"/>
    <hyperlink ref="C61" r:id="rId32" xr:uid="{504EE76E-751B-254D-89FA-D5B0081C7D55}"/>
    <hyperlink ref="C35" r:id="rId33" xr:uid="{787EFBEA-1C2D-F74D-927D-9037FEB6579A}"/>
    <hyperlink ref="C10" r:id="rId34" xr:uid="{5B8C6E8F-92DD-D545-AE23-C26D8BF67BDE}"/>
    <hyperlink ref="C3" r:id="rId35" xr:uid="{37A37CA1-F1B7-A24A-9CBA-4840ECA2AA5B}"/>
    <hyperlink ref="C20" r:id="rId36" xr:uid="{769AA6EE-11F8-CE41-B3EA-C8C0D8A9E03E}"/>
    <hyperlink ref="C41" r:id="rId37" xr:uid="{EA5172B6-B9B6-0E49-A3DE-B9D8C1153E66}"/>
    <hyperlink ref="C63" r:id="rId38" xr:uid="{5ED639E5-1FEB-2146-A4FB-C1D728C18C69}"/>
    <hyperlink ref="C47" r:id="rId39" xr:uid="{E9A249E8-8CB0-6749-B3BC-FBBA61E05D9B}"/>
    <hyperlink ref="C56" r:id="rId40" xr:uid="{F631609D-D4D4-A441-8327-5F7A41D04BEF}"/>
    <hyperlink ref="C55" r:id="rId41" xr:uid="{169B8040-1831-3849-A46C-DA0DB191A8B8}"/>
    <hyperlink ref="C2" r:id="rId42" xr:uid="{27EBBA42-AABF-CC45-AC44-75D762AC7CEA}"/>
    <hyperlink ref="C29" r:id="rId43" xr:uid="{C0EFA43C-722E-594C-AB06-9F5E65757BC6}"/>
    <hyperlink ref="C52" r:id="rId44" xr:uid="{6F3D9C1A-0D10-EA40-BD3A-0247DC66B874}"/>
    <hyperlink ref="C53" r:id="rId45" xr:uid="{C4C9189A-E37C-9244-B74E-16A022DDF29C}"/>
    <hyperlink ref="C38" r:id="rId46" xr:uid="{3EBA93C7-2229-064E-A8E6-50E131FAD8E0}"/>
    <hyperlink ref="C46" r:id="rId47" display="https://www.actionagainsthunger.org/meriam" xr:uid="{1A54E532-9315-ED42-B7E2-7AE81FCFBAD7}"/>
    <hyperlink ref="C44" r:id="rId48" display="http://www.nipn-nutrition-platforms.org/International-environment" xr:uid="{C23DA4D0-A259-AD42-92ED-661454B77683}"/>
    <hyperlink ref="C23" r:id="rId49" display="https://globalnutritionreport.org/about/donors/" xr:uid="{863EE085-C765-BE45-8591-E1878C7D5038}"/>
    <hyperlink ref="C13" r:id="rId50" xr:uid="{532D242C-C9F8-7049-A83D-D12262295736}"/>
    <hyperlink ref="C12" r:id="rId51" xr:uid="{80F22834-BA21-914B-886F-12AFF05EAE7F}"/>
    <hyperlink ref="C8" r:id="rId52" xr:uid="{AF2123AD-E621-9846-8BCA-9CCEDE3DA9A6}"/>
    <hyperlink ref="C26" r:id="rId53" xr:uid="{8FBA1D23-5435-4AD2-96E0-2DB948EFAD6D}"/>
    <hyperlink ref="C43" r:id="rId54" xr:uid="{078435FA-47F7-4804-AC3E-32AD4DFE009A}"/>
    <hyperlink ref="C31" r:id="rId55" xr:uid="{A2ED93A0-C316-4755-A7CC-E02C57F04298}"/>
    <hyperlink ref="C33" r:id="rId56" xr:uid="{06FD2A71-0557-438C-B8B6-3F134C85679E}"/>
    <hyperlink ref="C39" r:id="rId57" xr:uid="{2A4D166D-2D97-487F-94AC-4C83C58B1619}"/>
    <hyperlink ref="C57" r:id="rId58" xr:uid="{CD3D39AF-BDAB-4D70-B826-811B38CBDB7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2B29-5294-431B-ADEA-65008CC15600}">
  <dimension ref="B2:L74"/>
  <sheetViews>
    <sheetView topLeftCell="C1" workbookViewId="0">
      <selection activeCell="C61" sqref="C61"/>
    </sheetView>
  </sheetViews>
  <sheetFormatPr defaultColWidth="8.86328125" defaultRowHeight="14.25" x14ac:dyDescent="0.45"/>
  <cols>
    <col min="2" max="2" width="3.86328125" style="96" customWidth="1"/>
    <col min="3" max="3" width="50.73046875" bestFit="1" customWidth="1"/>
    <col min="4" max="4" width="15.73046875" bestFit="1" customWidth="1"/>
    <col min="5" max="5" width="27" bestFit="1" customWidth="1"/>
    <col min="6" max="6" width="22" bestFit="1" customWidth="1"/>
    <col min="7" max="7" width="42.86328125" bestFit="1" customWidth="1"/>
    <col min="8" max="8" width="58.73046875" bestFit="1" customWidth="1"/>
    <col min="9" max="9" width="46.73046875" bestFit="1" customWidth="1"/>
    <col min="10" max="10" width="50.265625" bestFit="1" customWidth="1"/>
    <col min="11" max="11" width="96.86328125" bestFit="1" customWidth="1"/>
    <col min="12" max="12" width="18" customWidth="1"/>
  </cols>
  <sheetData>
    <row r="2" spans="2:12" x14ac:dyDescent="0.45">
      <c r="B2" s="95" t="s">
        <v>1468</v>
      </c>
      <c r="C2" s="94" t="s">
        <v>1177</v>
      </c>
      <c r="D2" s="94" t="s">
        <v>2107</v>
      </c>
      <c r="E2" s="94" t="s">
        <v>32</v>
      </c>
      <c r="F2" s="94" t="s">
        <v>2108</v>
      </c>
      <c r="G2" s="94" t="s">
        <v>2109</v>
      </c>
      <c r="H2" s="94" t="s">
        <v>2110</v>
      </c>
      <c r="I2" s="94" t="s">
        <v>2111</v>
      </c>
      <c r="J2" s="94" t="s">
        <v>2112</v>
      </c>
      <c r="K2" s="94" t="s">
        <v>2113</v>
      </c>
      <c r="L2" s="94" t="s">
        <v>2114</v>
      </c>
    </row>
    <row r="3" spans="2:12" ht="15.75" x14ac:dyDescent="0.5">
      <c r="B3" s="96">
        <v>61</v>
      </c>
      <c r="C3" t="s">
        <v>2115</v>
      </c>
      <c r="F3" t="s">
        <v>2116</v>
      </c>
      <c r="H3" t="str">
        <f t="shared" ref="H3:H34" si="0">_xlfn.CONCAT(E3, " ", F3, " ", G3)</f>
        <v xml:space="preserve"> N4G Signatories (CSO) </v>
      </c>
      <c r="I3" t="s">
        <v>2117</v>
      </c>
      <c r="J3" t="s">
        <v>4</v>
      </c>
      <c r="K3" t="s">
        <v>2118</v>
      </c>
      <c r="L3" s="47" t="s">
        <v>2119</v>
      </c>
    </row>
    <row r="4" spans="2:12" x14ac:dyDescent="0.45">
      <c r="B4" s="96">
        <v>18</v>
      </c>
      <c r="C4" t="s">
        <v>2120</v>
      </c>
      <c r="D4" t="s">
        <v>2121</v>
      </c>
      <c r="E4" t="s">
        <v>2122</v>
      </c>
      <c r="H4" t="str">
        <f t="shared" si="0"/>
        <v xml:space="preserve">GIE Data Champion (Health)   </v>
      </c>
      <c r="I4" t="s">
        <v>2123</v>
      </c>
    </row>
    <row r="5" spans="2:12" ht="15.75" x14ac:dyDescent="0.5">
      <c r="B5" s="96">
        <v>34</v>
      </c>
      <c r="C5" s="48" t="s">
        <v>2124</v>
      </c>
      <c r="D5" t="s">
        <v>1357</v>
      </c>
      <c r="F5" t="s">
        <v>2125</v>
      </c>
      <c r="H5" t="str">
        <f t="shared" si="0"/>
        <v xml:space="preserve"> N4G Signatories (Donors) </v>
      </c>
      <c r="I5" t="s">
        <v>2126</v>
      </c>
      <c r="J5" t="s">
        <v>2127</v>
      </c>
      <c r="K5" t="s">
        <v>2128</v>
      </c>
      <c r="L5" s="47" t="s">
        <v>2129</v>
      </c>
    </row>
    <row r="6" spans="2:12" x14ac:dyDescent="0.45">
      <c r="B6" s="96">
        <v>7</v>
      </c>
      <c r="C6" t="s">
        <v>2130</v>
      </c>
      <c r="D6" t="s">
        <v>141</v>
      </c>
      <c r="E6" t="s">
        <v>2122</v>
      </c>
      <c r="F6" t="s">
        <v>2125</v>
      </c>
      <c r="G6" t="s">
        <v>2131</v>
      </c>
      <c r="H6" t="str">
        <f t="shared" si="0"/>
        <v>GIE Data Champion (Health)  N4G Signatories (Donors) IDIA Member</v>
      </c>
    </row>
    <row r="7" spans="2:12" x14ac:dyDescent="0.45">
      <c r="B7" s="96">
        <v>1</v>
      </c>
      <c r="C7" t="s">
        <v>2132</v>
      </c>
      <c r="D7" t="s">
        <v>141</v>
      </c>
      <c r="E7" t="s">
        <v>2122</v>
      </c>
      <c r="F7" t="s">
        <v>2125</v>
      </c>
      <c r="G7" t="s">
        <v>2131</v>
      </c>
      <c r="H7" t="str">
        <f t="shared" si="0"/>
        <v>GIE Data Champion (Health)  N4G Signatories (Donors) IDIA Member</v>
      </c>
    </row>
    <row r="8" spans="2:12" x14ac:dyDescent="0.45">
      <c r="B8" s="96">
        <v>29</v>
      </c>
      <c r="C8" t="s">
        <v>2133</v>
      </c>
      <c r="D8" t="s">
        <v>1357</v>
      </c>
      <c r="F8" t="s">
        <v>2125</v>
      </c>
      <c r="H8" t="str">
        <f t="shared" si="0"/>
        <v xml:space="preserve"> N4G Signatories (Donors) </v>
      </c>
    </row>
    <row r="9" spans="2:12" x14ac:dyDescent="0.45">
      <c r="B9" s="96">
        <v>55</v>
      </c>
      <c r="C9" t="s">
        <v>2134</v>
      </c>
      <c r="F9" t="s">
        <v>2135</v>
      </c>
      <c r="H9" t="str">
        <f t="shared" si="0"/>
        <v xml:space="preserve"> N4G Signatories (Other)  </v>
      </c>
    </row>
    <row r="10" spans="2:12" x14ac:dyDescent="0.45">
      <c r="B10" s="96">
        <v>63</v>
      </c>
      <c r="C10" t="s">
        <v>2136</v>
      </c>
      <c r="F10" t="s">
        <v>2116</v>
      </c>
      <c r="H10" t="str">
        <f t="shared" si="0"/>
        <v xml:space="preserve"> N4G Signatories (CSO) </v>
      </c>
    </row>
    <row r="11" spans="2:12" x14ac:dyDescent="0.45">
      <c r="B11" s="96">
        <v>62</v>
      </c>
      <c r="C11" t="s">
        <v>2137</v>
      </c>
      <c r="F11" t="s">
        <v>2116</v>
      </c>
      <c r="H11" t="str">
        <f t="shared" si="0"/>
        <v xml:space="preserve"> N4G Signatories (CSO) </v>
      </c>
    </row>
    <row r="12" spans="2:12" x14ac:dyDescent="0.45">
      <c r="B12" s="96">
        <v>24</v>
      </c>
      <c r="C12" t="s">
        <v>2138</v>
      </c>
      <c r="E12" t="s">
        <v>2122</v>
      </c>
      <c r="H12" t="str">
        <f t="shared" si="0"/>
        <v xml:space="preserve">GIE Data Champion (Health)   </v>
      </c>
    </row>
    <row r="13" spans="2:12" x14ac:dyDescent="0.45">
      <c r="B13" s="96">
        <v>54</v>
      </c>
      <c r="C13" t="s">
        <v>251</v>
      </c>
      <c r="F13" t="s">
        <v>2135</v>
      </c>
      <c r="H13" t="str">
        <f t="shared" si="0"/>
        <v xml:space="preserve"> N4G Signatories (Other)  </v>
      </c>
    </row>
    <row r="14" spans="2:12" x14ac:dyDescent="0.45">
      <c r="B14" s="96">
        <v>26</v>
      </c>
      <c r="C14" t="s">
        <v>2139</v>
      </c>
      <c r="D14" t="s">
        <v>1357</v>
      </c>
      <c r="F14" t="s">
        <v>2125</v>
      </c>
      <c r="H14" t="str">
        <f t="shared" si="0"/>
        <v xml:space="preserve"> N4G Signatories (Donors) </v>
      </c>
    </row>
    <row r="15" spans="2:12" x14ac:dyDescent="0.45">
      <c r="B15" s="96">
        <v>13</v>
      </c>
      <c r="C15" t="s">
        <v>2140</v>
      </c>
      <c r="D15" t="s">
        <v>2121</v>
      </c>
      <c r="E15" t="s">
        <v>2122</v>
      </c>
      <c r="H15" t="str">
        <f t="shared" si="0"/>
        <v xml:space="preserve">GIE Data Champion (Health)   </v>
      </c>
    </row>
    <row r="16" spans="2:12" x14ac:dyDescent="0.45">
      <c r="B16" s="96">
        <v>64</v>
      </c>
      <c r="C16" t="s">
        <v>2141</v>
      </c>
      <c r="F16" t="s">
        <v>2116</v>
      </c>
      <c r="H16" t="str">
        <f t="shared" si="0"/>
        <v xml:space="preserve"> N4G Signatories (CSO) </v>
      </c>
    </row>
    <row r="17" spans="2:12" x14ac:dyDescent="0.45">
      <c r="B17" s="96">
        <v>6</v>
      </c>
      <c r="C17" t="s">
        <v>2142</v>
      </c>
      <c r="D17" t="s">
        <v>2121</v>
      </c>
      <c r="E17" t="s">
        <v>2122</v>
      </c>
      <c r="H17" t="str">
        <f t="shared" si="0"/>
        <v xml:space="preserve">GIE Data Champion (Health)   </v>
      </c>
    </row>
    <row r="18" spans="2:12" x14ac:dyDescent="0.45">
      <c r="B18" s="96">
        <v>28</v>
      </c>
      <c r="C18" t="s">
        <v>2143</v>
      </c>
      <c r="D18" t="s">
        <v>1357</v>
      </c>
      <c r="F18" t="s">
        <v>2125</v>
      </c>
      <c r="H18" t="str">
        <f t="shared" si="0"/>
        <v xml:space="preserve"> N4G Signatories (Donors) </v>
      </c>
    </row>
    <row r="19" spans="2:12" x14ac:dyDescent="0.45">
      <c r="B19" s="96">
        <v>31</v>
      </c>
      <c r="C19" t="s">
        <v>2144</v>
      </c>
      <c r="D19" t="s">
        <v>1357</v>
      </c>
      <c r="F19" t="s">
        <v>2125</v>
      </c>
      <c r="H19" t="str">
        <f t="shared" si="0"/>
        <v xml:space="preserve"> N4G Signatories (Donors) </v>
      </c>
    </row>
    <row r="20" spans="2:12" x14ac:dyDescent="0.45">
      <c r="B20" s="96">
        <v>32</v>
      </c>
      <c r="C20" t="s">
        <v>2145</v>
      </c>
      <c r="D20" t="s">
        <v>1357</v>
      </c>
      <c r="F20" t="s">
        <v>2125</v>
      </c>
      <c r="H20" t="str">
        <f t="shared" si="0"/>
        <v xml:space="preserve"> N4G Signatories (Donors) </v>
      </c>
    </row>
    <row r="21" spans="2:12" x14ac:dyDescent="0.45">
      <c r="B21" s="96">
        <v>47</v>
      </c>
      <c r="C21" t="s">
        <v>2146</v>
      </c>
      <c r="F21" t="s">
        <v>2147</v>
      </c>
      <c r="H21" t="str">
        <f t="shared" si="0"/>
        <v xml:space="preserve"> N4G Signatories (UN)  </v>
      </c>
    </row>
    <row r="22" spans="2:12" ht="28.5" x14ac:dyDescent="0.45">
      <c r="B22" s="96">
        <v>35</v>
      </c>
      <c r="C22" s="48" t="s">
        <v>2148</v>
      </c>
      <c r="D22" t="s">
        <v>1357</v>
      </c>
      <c r="F22" t="s">
        <v>2125</v>
      </c>
      <c r="H22" t="str">
        <f t="shared" si="0"/>
        <v xml:space="preserve"> N4G Signatories (Donors) </v>
      </c>
    </row>
    <row r="23" spans="2:12" x14ac:dyDescent="0.45">
      <c r="B23" s="96">
        <v>9</v>
      </c>
      <c r="C23" t="s">
        <v>2149</v>
      </c>
      <c r="D23" t="s">
        <v>2121</v>
      </c>
      <c r="E23" t="s">
        <v>2122</v>
      </c>
      <c r="H23" t="str">
        <f t="shared" si="0"/>
        <v xml:space="preserve">GIE Data Champion (Health)   </v>
      </c>
    </row>
    <row r="24" spans="2:12" x14ac:dyDescent="0.45">
      <c r="B24" s="96">
        <v>15</v>
      </c>
      <c r="C24" t="s">
        <v>2150</v>
      </c>
      <c r="D24" t="s">
        <v>2121</v>
      </c>
      <c r="E24" t="s">
        <v>2122</v>
      </c>
      <c r="H24" t="str">
        <f t="shared" si="0"/>
        <v xml:space="preserve">GIE Data Champion (Health)   </v>
      </c>
    </row>
    <row r="25" spans="2:12" x14ac:dyDescent="0.45">
      <c r="B25" s="96">
        <v>33</v>
      </c>
      <c r="C25" t="s">
        <v>2151</v>
      </c>
      <c r="D25" t="s">
        <v>1357</v>
      </c>
      <c r="F25" t="s">
        <v>2125</v>
      </c>
      <c r="H25" t="str">
        <f t="shared" si="0"/>
        <v xml:space="preserve"> N4G Signatories (Donors) </v>
      </c>
    </row>
    <row r="26" spans="2:12" x14ac:dyDescent="0.45">
      <c r="B26" s="96">
        <v>56</v>
      </c>
      <c r="C26" t="s">
        <v>2152</v>
      </c>
      <c r="F26" t="s">
        <v>2135</v>
      </c>
      <c r="H26" t="str">
        <f t="shared" si="0"/>
        <v xml:space="preserve"> N4G Signatories (Other)  </v>
      </c>
    </row>
    <row r="27" spans="2:12" ht="15.75" x14ac:dyDescent="0.5">
      <c r="B27" s="96">
        <v>46</v>
      </c>
      <c r="C27" t="s">
        <v>2153</v>
      </c>
      <c r="D27" t="s">
        <v>1357</v>
      </c>
      <c r="G27" t="s">
        <v>2131</v>
      </c>
      <c r="H27" t="str">
        <f t="shared" si="0"/>
        <v xml:space="preserve">  IDIA Member</v>
      </c>
      <c r="I27" t="s">
        <v>71</v>
      </c>
      <c r="J27" t="s">
        <v>2127</v>
      </c>
      <c r="K27" t="s">
        <v>2154</v>
      </c>
      <c r="L27" s="47" t="s">
        <v>2155</v>
      </c>
    </row>
    <row r="28" spans="2:12" x14ac:dyDescent="0.45">
      <c r="B28" s="96">
        <v>30</v>
      </c>
      <c r="C28" t="s">
        <v>2156</v>
      </c>
      <c r="D28" t="s">
        <v>1357</v>
      </c>
      <c r="F28" t="s">
        <v>2125</v>
      </c>
      <c r="G28" t="s">
        <v>2131</v>
      </c>
      <c r="H28" t="str">
        <f t="shared" si="0"/>
        <v xml:space="preserve"> N4G Signatories (Donors) IDIA Member</v>
      </c>
    </row>
    <row r="29" spans="2:12" x14ac:dyDescent="0.45">
      <c r="B29" s="96">
        <v>12</v>
      </c>
      <c r="C29" t="s">
        <v>2157</v>
      </c>
      <c r="D29" t="s">
        <v>141</v>
      </c>
      <c r="E29" t="s">
        <v>2122</v>
      </c>
      <c r="G29" t="s">
        <v>2131</v>
      </c>
      <c r="H29" t="str">
        <f t="shared" si="0"/>
        <v>GIE Data Champion (Health)   IDIA Member</v>
      </c>
    </row>
    <row r="30" spans="2:12" x14ac:dyDescent="0.45">
      <c r="B30" s="96">
        <v>11</v>
      </c>
      <c r="C30" t="s">
        <v>2158</v>
      </c>
      <c r="D30" t="s">
        <v>2121</v>
      </c>
      <c r="E30" t="s">
        <v>2122</v>
      </c>
      <c r="H30" t="str">
        <f t="shared" si="0"/>
        <v xml:space="preserve">GIE Data Champion (Health)   </v>
      </c>
    </row>
    <row r="31" spans="2:12" x14ac:dyDescent="0.45">
      <c r="B31" s="96">
        <v>3</v>
      </c>
      <c r="C31" t="s">
        <v>171</v>
      </c>
      <c r="D31" t="s">
        <v>141</v>
      </c>
      <c r="E31" t="s">
        <v>2122</v>
      </c>
      <c r="G31" t="s">
        <v>2131</v>
      </c>
      <c r="H31" t="str">
        <f t="shared" si="0"/>
        <v>GIE Data Champion (Health)   IDIA Member</v>
      </c>
    </row>
    <row r="32" spans="2:12" x14ac:dyDescent="0.45">
      <c r="B32" s="96">
        <v>2</v>
      </c>
      <c r="C32" t="s">
        <v>2159</v>
      </c>
      <c r="D32" t="s">
        <v>2160</v>
      </c>
      <c r="E32" t="s">
        <v>2122</v>
      </c>
      <c r="H32" t="str">
        <f t="shared" si="0"/>
        <v xml:space="preserve">GIE Data Champion (Health)   </v>
      </c>
    </row>
    <row r="33" spans="2:8" x14ac:dyDescent="0.45">
      <c r="B33" s="96">
        <v>65</v>
      </c>
      <c r="C33" t="s">
        <v>2161</v>
      </c>
      <c r="F33" t="s">
        <v>2116</v>
      </c>
      <c r="H33" t="str">
        <f t="shared" si="0"/>
        <v xml:space="preserve"> N4G Signatories (CSO) </v>
      </c>
    </row>
    <row r="34" spans="2:8" x14ac:dyDescent="0.45">
      <c r="B34" s="96">
        <v>48</v>
      </c>
      <c r="C34" t="s">
        <v>2162</v>
      </c>
      <c r="F34" t="s">
        <v>2147</v>
      </c>
      <c r="H34" t="str">
        <f t="shared" si="0"/>
        <v xml:space="preserve"> N4G Signatories (UN)  </v>
      </c>
    </row>
    <row r="35" spans="2:8" x14ac:dyDescent="0.45">
      <c r="B35" s="96">
        <v>23</v>
      </c>
      <c r="C35" t="s">
        <v>2163</v>
      </c>
      <c r="D35" t="s">
        <v>2164</v>
      </c>
      <c r="E35" t="s">
        <v>2122</v>
      </c>
      <c r="H35" t="str">
        <f t="shared" ref="H35:H66" si="1">_xlfn.CONCAT(E35, " ", F35, " ", G35)</f>
        <v xml:space="preserve">GIE Data Champion (Health)   </v>
      </c>
    </row>
    <row r="36" spans="2:8" x14ac:dyDescent="0.45">
      <c r="B36" s="96">
        <v>66</v>
      </c>
      <c r="C36" t="s">
        <v>2165</v>
      </c>
      <c r="F36" t="s">
        <v>2116</v>
      </c>
      <c r="H36" t="str">
        <f t="shared" si="1"/>
        <v xml:space="preserve"> N4G Signatories (CSO) </v>
      </c>
    </row>
    <row r="37" spans="2:8" x14ac:dyDescent="0.45">
      <c r="B37" s="96">
        <v>36</v>
      </c>
      <c r="C37" s="48" t="s">
        <v>2166</v>
      </c>
      <c r="D37" t="s">
        <v>1357</v>
      </c>
      <c r="F37" t="s">
        <v>2125</v>
      </c>
      <c r="H37" t="str">
        <f t="shared" si="1"/>
        <v xml:space="preserve"> N4G Signatories (Donors) </v>
      </c>
    </row>
    <row r="38" spans="2:8" x14ac:dyDescent="0.45">
      <c r="B38" s="96">
        <v>37</v>
      </c>
      <c r="C38" t="s">
        <v>2167</v>
      </c>
      <c r="D38" t="s">
        <v>1357</v>
      </c>
      <c r="F38" t="s">
        <v>2125</v>
      </c>
      <c r="H38" t="str">
        <f t="shared" si="1"/>
        <v xml:space="preserve"> N4G Signatories (Donors) </v>
      </c>
    </row>
    <row r="39" spans="2:8" x14ac:dyDescent="0.45">
      <c r="B39" s="96">
        <v>38</v>
      </c>
      <c r="C39" t="s">
        <v>2168</v>
      </c>
      <c r="D39" t="s">
        <v>1357</v>
      </c>
      <c r="F39" t="s">
        <v>2125</v>
      </c>
      <c r="H39" t="str">
        <f t="shared" si="1"/>
        <v xml:space="preserve"> N4G Signatories (Donors) </v>
      </c>
    </row>
    <row r="40" spans="2:8" x14ac:dyDescent="0.45">
      <c r="B40" s="96">
        <v>21</v>
      </c>
      <c r="C40" t="s">
        <v>2169</v>
      </c>
      <c r="D40" t="s">
        <v>2164</v>
      </c>
      <c r="E40" t="s">
        <v>2122</v>
      </c>
      <c r="H40" t="str">
        <f t="shared" si="1"/>
        <v xml:space="preserve">GIE Data Champion (Health)   </v>
      </c>
    </row>
    <row r="41" spans="2:8" x14ac:dyDescent="0.45">
      <c r="B41" s="96">
        <v>8</v>
      </c>
      <c r="C41" t="s">
        <v>2170</v>
      </c>
      <c r="D41" t="s">
        <v>141</v>
      </c>
      <c r="E41" t="s">
        <v>2122</v>
      </c>
      <c r="H41" t="str">
        <f t="shared" si="1"/>
        <v xml:space="preserve">GIE Data Champion (Health)   </v>
      </c>
    </row>
    <row r="42" spans="2:8" x14ac:dyDescent="0.45">
      <c r="B42" s="96">
        <v>67</v>
      </c>
      <c r="C42" t="s">
        <v>2171</v>
      </c>
      <c r="F42" t="s">
        <v>2116</v>
      </c>
      <c r="H42" t="str">
        <f t="shared" si="1"/>
        <v xml:space="preserve"> N4G Signatories (CSO) </v>
      </c>
    </row>
    <row r="43" spans="2:8" x14ac:dyDescent="0.45">
      <c r="B43" s="96">
        <v>25</v>
      </c>
      <c r="C43" t="s">
        <v>2172</v>
      </c>
      <c r="D43" t="s">
        <v>2121</v>
      </c>
      <c r="E43" t="s">
        <v>2122</v>
      </c>
      <c r="H43" t="str">
        <f t="shared" si="1"/>
        <v xml:space="preserve">GIE Data Champion (Health)   </v>
      </c>
    </row>
    <row r="44" spans="2:8" x14ac:dyDescent="0.45">
      <c r="B44" s="96">
        <v>39</v>
      </c>
      <c r="C44" t="s">
        <v>2173</v>
      </c>
      <c r="D44" t="s">
        <v>1357</v>
      </c>
      <c r="F44" t="s">
        <v>2125</v>
      </c>
      <c r="G44" t="s">
        <v>2131</v>
      </c>
      <c r="H44" t="str">
        <f t="shared" si="1"/>
        <v xml:space="preserve"> N4G Signatories (Donors) IDIA Member</v>
      </c>
    </row>
    <row r="45" spans="2:8" x14ac:dyDescent="0.45">
      <c r="B45" s="96">
        <v>68</v>
      </c>
      <c r="C45" t="s">
        <v>2174</v>
      </c>
      <c r="F45" t="s">
        <v>2116</v>
      </c>
      <c r="H45" t="str">
        <f t="shared" si="1"/>
        <v xml:space="preserve"> N4G Signatories (CSO) </v>
      </c>
    </row>
    <row r="46" spans="2:8" x14ac:dyDescent="0.45">
      <c r="B46" s="96">
        <v>69</v>
      </c>
      <c r="C46" t="s">
        <v>2175</v>
      </c>
      <c r="F46" t="s">
        <v>2116</v>
      </c>
      <c r="H46" t="str">
        <f t="shared" si="1"/>
        <v xml:space="preserve"> N4G Signatories (CSO) </v>
      </c>
    </row>
    <row r="47" spans="2:8" x14ac:dyDescent="0.45">
      <c r="B47" s="96">
        <v>17</v>
      </c>
      <c r="C47" t="s">
        <v>2176</v>
      </c>
      <c r="D47" t="s">
        <v>2164</v>
      </c>
      <c r="E47" t="s">
        <v>2122</v>
      </c>
      <c r="H47" t="str">
        <f t="shared" si="1"/>
        <v xml:space="preserve">GIE Data Champion (Health)   </v>
      </c>
    </row>
    <row r="48" spans="2:8" x14ac:dyDescent="0.45">
      <c r="B48" s="96">
        <v>70</v>
      </c>
      <c r="C48" t="s">
        <v>2177</v>
      </c>
      <c r="F48" t="s">
        <v>2116</v>
      </c>
      <c r="H48" t="str">
        <f t="shared" si="1"/>
        <v xml:space="preserve"> N4G Signatories (CSO) </v>
      </c>
    </row>
    <row r="49" spans="2:8" x14ac:dyDescent="0.45">
      <c r="B49" s="96">
        <v>14</v>
      </c>
      <c r="C49" t="s">
        <v>2178</v>
      </c>
      <c r="D49" t="s">
        <v>2121</v>
      </c>
      <c r="E49" t="s">
        <v>2122</v>
      </c>
      <c r="H49" t="str">
        <f t="shared" si="1"/>
        <v xml:space="preserve">GIE Data Champion (Health)   </v>
      </c>
    </row>
    <row r="50" spans="2:8" x14ac:dyDescent="0.45">
      <c r="B50" s="96">
        <v>16</v>
      </c>
      <c r="C50" t="s">
        <v>2179</v>
      </c>
      <c r="D50" t="s">
        <v>2121</v>
      </c>
      <c r="E50" t="s">
        <v>2122</v>
      </c>
      <c r="H50" t="str">
        <f t="shared" si="1"/>
        <v xml:space="preserve">GIE Data Champion (Health)   </v>
      </c>
    </row>
    <row r="51" spans="2:8" x14ac:dyDescent="0.45">
      <c r="B51" s="96">
        <v>57</v>
      </c>
      <c r="C51" t="s">
        <v>2180</v>
      </c>
      <c r="G51" t="s">
        <v>2131</v>
      </c>
      <c r="H51" t="str">
        <f t="shared" si="1"/>
        <v xml:space="preserve">  IDIA Member</v>
      </c>
    </row>
    <row r="52" spans="2:8" x14ac:dyDescent="0.45">
      <c r="B52" s="96">
        <v>27</v>
      </c>
      <c r="C52" t="s">
        <v>2181</v>
      </c>
      <c r="D52" t="s">
        <v>1357</v>
      </c>
      <c r="F52" t="s">
        <v>2125</v>
      </c>
      <c r="H52" t="str">
        <f t="shared" si="1"/>
        <v xml:space="preserve"> N4G Signatories (Donors) </v>
      </c>
    </row>
    <row r="53" spans="2:8" x14ac:dyDescent="0.45">
      <c r="B53" s="96">
        <v>10</v>
      </c>
      <c r="C53" t="s">
        <v>2182</v>
      </c>
      <c r="D53" t="s">
        <v>2121</v>
      </c>
      <c r="E53" t="s">
        <v>2122</v>
      </c>
      <c r="H53" t="str">
        <f t="shared" si="1"/>
        <v xml:space="preserve">GIE Data Champion (Health)   </v>
      </c>
    </row>
    <row r="54" spans="2:8" x14ac:dyDescent="0.45">
      <c r="B54" s="96">
        <v>50</v>
      </c>
      <c r="C54" t="s">
        <v>2183</v>
      </c>
      <c r="F54" t="s">
        <v>2147</v>
      </c>
      <c r="H54" t="str">
        <f t="shared" si="1"/>
        <v xml:space="preserve"> N4G Signatories (UN)  </v>
      </c>
    </row>
    <row r="55" spans="2:8" x14ac:dyDescent="0.45">
      <c r="B55" s="96">
        <v>59</v>
      </c>
      <c r="C55" t="s">
        <v>2184</v>
      </c>
      <c r="G55" t="s">
        <v>2131</v>
      </c>
      <c r="H55" t="str">
        <f t="shared" si="1"/>
        <v xml:space="preserve">  IDIA Member</v>
      </c>
    </row>
    <row r="56" spans="2:8" x14ac:dyDescent="0.45">
      <c r="B56" s="96">
        <v>19</v>
      </c>
      <c r="C56" t="s">
        <v>2185</v>
      </c>
      <c r="D56" t="s">
        <v>2121</v>
      </c>
      <c r="E56" t="s">
        <v>2122</v>
      </c>
      <c r="H56" t="str">
        <f t="shared" si="1"/>
        <v xml:space="preserve">GIE Data Champion (Health)   </v>
      </c>
    </row>
    <row r="57" spans="2:8" x14ac:dyDescent="0.45">
      <c r="B57" s="96">
        <v>5</v>
      </c>
      <c r="C57" t="s">
        <v>2186</v>
      </c>
      <c r="D57" t="s">
        <v>2121</v>
      </c>
      <c r="E57" t="s">
        <v>2122</v>
      </c>
      <c r="H57" t="str">
        <f t="shared" si="1"/>
        <v xml:space="preserve">GIE Data Champion (Health)   </v>
      </c>
    </row>
    <row r="58" spans="2:8" x14ac:dyDescent="0.45">
      <c r="B58" s="96">
        <v>41</v>
      </c>
      <c r="C58" s="48" t="s">
        <v>2187</v>
      </c>
      <c r="D58" t="s">
        <v>1357</v>
      </c>
      <c r="F58" t="s">
        <v>2125</v>
      </c>
      <c r="H58" t="str">
        <f t="shared" si="1"/>
        <v xml:space="preserve"> N4G Signatories (Donors) </v>
      </c>
    </row>
    <row r="59" spans="2:8" x14ac:dyDescent="0.45">
      <c r="B59" s="96">
        <v>40</v>
      </c>
      <c r="C59" t="s">
        <v>1907</v>
      </c>
      <c r="D59" t="s">
        <v>1357</v>
      </c>
      <c r="F59" t="s">
        <v>2125</v>
      </c>
      <c r="H59" t="str">
        <f t="shared" si="1"/>
        <v xml:space="preserve"> N4G Signatories (Donors) </v>
      </c>
    </row>
    <row r="60" spans="2:8" x14ac:dyDescent="0.45">
      <c r="B60" s="96">
        <v>58</v>
      </c>
      <c r="C60" t="s">
        <v>2188</v>
      </c>
      <c r="G60" t="s">
        <v>2131</v>
      </c>
      <c r="H60" t="str">
        <f t="shared" si="1"/>
        <v xml:space="preserve">  IDIA Member</v>
      </c>
    </row>
    <row r="61" spans="2:8" x14ac:dyDescent="0.45">
      <c r="B61" s="96">
        <v>43</v>
      </c>
      <c r="C61" t="s">
        <v>2189</v>
      </c>
      <c r="D61" t="s">
        <v>1357</v>
      </c>
      <c r="F61" t="s">
        <v>2125</v>
      </c>
      <c r="H61" t="str">
        <f t="shared" si="1"/>
        <v xml:space="preserve"> N4G Signatories (Donors) </v>
      </c>
    </row>
    <row r="62" spans="2:8" x14ac:dyDescent="0.45">
      <c r="B62" s="96">
        <v>42</v>
      </c>
      <c r="C62" s="48" t="s">
        <v>2190</v>
      </c>
      <c r="D62" t="s">
        <v>1357</v>
      </c>
      <c r="F62" t="s">
        <v>2125</v>
      </c>
      <c r="G62" t="s">
        <v>2131</v>
      </c>
      <c r="H62" t="str">
        <f t="shared" si="1"/>
        <v xml:space="preserve"> N4G Signatories (Donors) IDIA Member</v>
      </c>
    </row>
    <row r="63" spans="2:8" x14ac:dyDescent="0.45">
      <c r="B63" s="96">
        <v>51</v>
      </c>
      <c r="C63" t="s">
        <v>2191</v>
      </c>
      <c r="F63" t="s">
        <v>2147</v>
      </c>
      <c r="H63" t="str">
        <f t="shared" si="1"/>
        <v xml:space="preserve"> N4G Signatories (UN)  </v>
      </c>
    </row>
    <row r="64" spans="2:8" x14ac:dyDescent="0.45">
      <c r="B64" s="96">
        <v>60</v>
      </c>
      <c r="C64" t="s">
        <v>2192</v>
      </c>
      <c r="G64" t="s">
        <v>2131</v>
      </c>
      <c r="H64" t="str">
        <f t="shared" si="1"/>
        <v xml:space="preserve">  IDIA Member</v>
      </c>
    </row>
    <row r="65" spans="2:8" x14ac:dyDescent="0.45">
      <c r="B65" s="96">
        <v>49</v>
      </c>
      <c r="C65" t="s">
        <v>2193</v>
      </c>
      <c r="F65" t="s">
        <v>2147</v>
      </c>
      <c r="G65" t="s">
        <v>2131</v>
      </c>
      <c r="H65" t="str">
        <f t="shared" si="1"/>
        <v xml:space="preserve"> N4G Signatories (UN)  IDIA Member</v>
      </c>
    </row>
    <row r="66" spans="2:8" x14ac:dyDescent="0.45">
      <c r="B66" s="96">
        <v>44</v>
      </c>
      <c r="C66" t="s">
        <v>2194</v>
      </c>
      <c r="D66" t="s">
        <v>1357</v>
      </c>
      <c r="F66" t="s">
        <v>2125</v>
      </c>
      <c r="H66" t="str">
        <f t="shared" si="1"/>
        <v xml:space="preserve"> N4G Signatories (Donors) </v>
      </c>
    </row>
    <row r="67" spans="2:8" x14ac:dyDescent="0.45">
      <c r="B67" s="96">
        <v>22</v>
      </c>
      <c r="C67" t="s">
        <v>2195</v>
      </c>
      <c r="D67" t="s">
        <v>2164</v>
      </c>
      <c r="E67" t="s">
        <v>2122</v>
      </c>
      <c r="H67" t="str">
        <f t="shared" ref="H67:H74" si="2">_xlfn.CONCAT(E67, " ", F67, " ", G67)</f>
        <v xml:space="preserve">GIE Data Champion (Health)   </v>
      </c>
    </row>
    <row r="68" spans="2:8" x14ac:dyDescent="0.45">
      <c r="B68" s="96">
        <v>4</v>
      </c>
      <c r="C68" t="s">
        <v>226</v>
      </c>
      <c r="D68" t="s">
        <v>141</v>
      </c>
      <c r="E68" t="s">
        <v>2122</v>
      </c>
      <c r="F68" t="s">
        <v>2125</v>
      </c>
      <c r="G68" t="s">
        <v>2131</v>
      </c>
      <c r="H68" t="str">
        <f t="shared" si="2"/>
        <v>GIE Data Champion (Health)  N4G Signatories (Donors) IDIA Member</v>
      </c>
    </row>
    <row r="69" spans="2:8" x14ac:dyDescent="0.45">
      <c r="B69" s="96">
        <v>71</v>
      </c>
      <c r="C69" t="s">
        <v>2196</v>
      </c>
      <c r="F69" t="s">
        <v>2116</v>
      </c>
      <c r="H69" t="str">
        <f t="shared" si="2"/>
        <v xml:space="preserve"> N4G Signatories (CSO) </v>
      </c>
    </row>
    <row r="70" spans="2:8" x14ac:dyDescent="0.45">
      <c r="B70" s="96">
        <v>20</v>
      </c>
      <c r="C70" t="s">
        <v>2197</v>
      </c>
      <c r="D70" t="s">
        <v>2121</v>
      </c>
      <c r="E70" t="s">
        <v>2122</v>
      </c>
      <c r="H70" t="str">
        <f t="shared" si="2"/>
        <v xml:space="preserve">GIE Data Champion (Health)   </v>
      </c>
    </row>
    <row r="71" spans="2:8" x14ac:dyDescent="0.45">
      <c r="B71" s="96">
        <v>52</v>
      </c>
      <c r="C71" t="s">
        <v>2198</v>
      </c>
      <c r="F71" t="s">
        <v>2147</v>
      </c>
      <c r="H71" t="str">
        <f t="shared" si="2"/>
        <v xml:space="preserve"> N4G Signatories (UN)  </v>
      </c>
    </row>
    <row r="72" spans="2:8" x14ac:dyDescent="0.45">
      <c r="B72" s="96">
        <v>53</v>
      </c>
      <c r="C72" t="s">
        <v>2199</v>
      </c>
      <c r="F72" t="s">
        <v>2147</v>
      </c>
      <c r="H72" t="str">
        <f t="shared" si="2"/>
        <v xml:space="preserve"> N4G Signatories (UN)  </v>
      </c>
    </row>
    <row r="73" spans="2:8" x14ac:dyDescent="0.45">
      <c r="B73" s="96">
        <v>45</v>
      </c>
      <c r="C73" t="s">
        <v>881</v>
      </c>
      <c r="D73" t="s">
        <v>1357</v>
      </c>
      <c r="F73" t="s">
        <v>2125</v>
      </c>
      <c r="G73" t="s">
        <v>2131</v>
      </c>
      <c r="H73" t="str">
        <f t="shared" si="2"/>
        <v xml:space="preserve"> N4G Signatories (Donors) IDIA Member</v>
      </c>
    </row>
    <row r="74" spans="2:8" x14ac:dyDescent="0.45">
      <c r="B74" s="96">
        <v>72</v>
      </c>
      <c r="C74" t="s">
        <v>2200</v>
      </c>
      <c r="F74" t="s">
        <v>2116</v>
      </c>
      <c r="H74" t="str">
        <f t="shared" si="2"/>
        <v xml:space="preserve"> N4G Signatories (CSO) </v>
      </c>
    </row>
  </sheetData>
  <autoFilter ref="B2:L74" xr:uid="{0C181664-8FEA-4E53-A5CE-56262329E054}">
    <sortState xmlns:xlrd2="http://schemas.microsoft.com/office/spreadsheetml/2017/richdata2" ref="B3:L74">
      <sortCondition ref="C2:C74"/>
    </sortState>
  </autoFilter>
  <hyperlinks>
    <hyperlink ref="L3" r:id="rId1" xr:uid="{C96A46BA-0C8E-4975-9EB4-C55BFBFEC5DF}"/>
    <hyperlink ref="L5" r:id="rId2" xr:uid="{068827C2-F8C6-401F-BE4C-A3FB604D9483}"/>
    <hyperlink ref="L27" r:id="rId3" xr:uid="{001FED43-335E-423B-9341-C1AA504026B2}"/>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8DC-4CF8-43CB-98AA-C4C271F05AE0}">
  <dimension ref="A1:P14"/>
  <sheetViews>
    <sheetView workbookViewId="0">
      <selection activeCell="C3" sqref="C3"/>
    </sheetView>
  </sheetViews>
  <sheetFormatPr defaultColWidth="8.86328125" defaultRowHeight="14.25" x14ac:dyDescent="0.45"/>
  <cols>
    <col min="2" max="13" width="15.73046875" customWidth="1"/>
  </cols>
  <sheetData>
    <row r="1" spans="1:16" ht="14.65" thickBot="1" x14ac:dyDescent="0.5">
      <c r="A1" t="s">
        <v>2201</v>
      </c>
    </row>
    <row r="2" spans="1:16" ht="132.75" customHeight="1" thickBot="1" x14ac:dyDescent="0.5">
      <c r="A2" s="52" t="s">
        <v>2202</v>
      </c>
      <c r="B2" s="53" t="s">
        <v>2203</v>
      </c>
      <c r="C2" s="53" t="s">
        <v>2204</v>
      </c>
      <c r="D2" s="54" t="s">
        <v>2205</v>
      </c>
      <c r="E2" s="53" t="s">
        <v>2206</v>
      </c>
      <c r="F2" s="53" t="s">
        <v>2207</v>
      </c>
      <c r="G2" s="53" t="s">
        <v>2208</v>
      </c>
      <c r="H2" s="53" t="s">
        <v>2209</v>
      </c>
      <c r="I2" s="53" t="s">
        <v>2210</v>
      </c>
      <c r="J2" s="53" t="s">
        <v>2211</v>
      </c>
      <c r="K2" s="55" t="s">
        <v>2212</v>
      </c>
      <c r="L2" s="56" t="s">
        <v>2213</v>
      </c>
      <c r="M2" s="56" t="s">
        <v>2214</v>
      </c>
    </row>
    <row r="3" spans="1:16" ht="132.75" customHeight="1" thickBot="1" x14ac:dyDescent="0.55000000000000004">
      <c r="A3" s="57">
        <v>1</v>
      </c>
      <c r="B3" s="58" t="s">
        <v>2215</v>
      </c>
      <c r="C3" s="59" t="s">
        <v>2204</v>
      </c>
      <c r="D3" s="60" t="s">
        <v>2216</v>
      </c>
      <c r="E3" s="61" t="s">
        <v>2217</v>
      </c>
      <c r="F3" s="62" t="s">
        <v>2218</v>
      </c>
      <c r="G3" s="62" t="s">
        <v>2219</v>
      </c>
      <c r="H3" s="62" t="s">
        <v>2220</v>
      </c>
      <c r="I3" s="63" t="s">
        <v>2221</v>
      </c>
      <c r="J3" s="64" t="s">
        <v>2222</v>
      </c>
      <c r="K3" s="63" t="s">
        <v>2223</v>
      </c>
      <c r="L3" s="65" t="s">
        <v>2224</v>
      </c>
      <c r="M3" s="63" t="s">
        <v>2225</v>
      </c>
    </row>
    <row r="4" spans="1:16" ht="24" customHeight="1" thickBot="1" x14ac:dyDescent="0.5">
      <c r="A4" t="s">
        <v>2226</v>
      </c>
    </row>
    <row r="5" spans="1:16" ht="132.75" customHeight="1" thickBot="1" x14ac:dyDescent="0.5">
      <c r="A5" s="66" t="s">
        <v>2202</v>
      </c>
      <c r="B5" s="67" t="s">
        <v>2227</v>
      </c>
      <c r="C5" s="67" t="s">
        <v>2228</v>
      </c>
      <c r="D5" s="67" t="s">
        <v>2229</v>
      </c>
      <c r="E5" s="68" t="s">
        <v>2208</v>
      </c>
      <c r="F5" s="69" t="s">
        <v>2230</v>
      </c>
      <c r="G5" s="70" t="s">
        <v>2231</v>
      </c>
      <c r="H5" s="68" t="s">
        <v>2232</v>
      </c>
      <c r="I5" s="67" t="s">
        <v>2233</v>
      </c>
      <c r="J5" s="67" t="s">
        <v>2234</v>
      </c>
      <c r="K5" s="68" t="s">
        <v>2204</v>
      </c>
      <c r="L5" s="68" t="s">
        <v>2207</v>
      </c>
      <c r="M5" s="68" t="s">
        <v>2209</v>
      </c>
      <c r="N5" s="68" t="s">
        <v>2235</v>
      </c>
      <c r="O5" s="68" t="s">
        <v>2211</v>
      </c>
      <c r="P5" s="68" t="s">
        <v>2212</v>
      </c>
    </row>
    <row r="6" spans="1:16" ht="132.75" customHeight="1" thickBot="1" x14ac:dyDescent="0.5">
      <c r="A6" s="71">
        <v>15</v>
      </c>
      <c r="B6" s="72" t="s">
        <v>2236</v>
      </c>
      <c r="C6" s="73" t="s">
        <v>2237</v>
      </c>
      <c r="D6" s="74" t="s">
        <v>2238</v>
      </c>
      <c r="E6" s="75" t="s">
        <v>2239</v>
      </c>
      <c r="F6" s="76" t="s">
        <v>2240</v>
      </c>
      <c r="G6" s="77" t="s">
        <v>2241</v>
      </c>
      <c r="H6" s="78" t="s">
        <v>2216</v>
      </c>
      <c r="I6" s="79">
        <v>45</v>
      </c>
      <c r="J6" s="75" t="s">
        <v>2242</v>
      </c>
      <c r="K6" s="80" t="s">
        <v>2204</v>
      </c>
      <c r="L6" s="77" t="s">
        <v>2243</v>
      </c>
      <c r="M6" s="77" t="s">
        <v>2244</v>
      </c>
      <c r="N6" s="77" t="s">
        <v>2245</v>
      </c>
      <c r="O6" s="77" t="s">
        <v>2246</v>
      </c>
      <c r="P6" s="77" t="s">
        <v>2247</v>
      </c>
    </row>
    <row r="7" spans="1:16" ht="14.65" thickBot="1" x14ac:dyDescent="0.5"/>
    <row r="8" spans="1:16" ht="30.4" thickBot="1" x14ac:dyDescent="0.5">
      <c r="A8" s="587" t="s">
        <v>2248</v>
      </c>
      <c r="B8" s="588"/>
      <c r="C8" s="588"/>
      <c r="D8" s="588"/>
      <c r="E8" s="588"/>
      <c r="F8" s="588"/>
      <c r="G8" s="589"/>
    </row>
    <row r="9" spans="1:16" ht="39" customHeight="1" thickBot="1" x14ac:dyDescent="0.5">
      <c r="A9" s="590" t="s">
        <v>2249</v>
      </c>
      <c r="B9" s="591"/>
      <c r="C9" s="591"/>
      <c r="D9" s="591"/>
      <c r="E9" s="591"/>
      <c r="F9" s="592"/>
      <c r="G9" s="81"/>
    </row>
    <row r="10" spans="1:16" ht="14.65" thickBot="1" x14ac:dyDescent="0.5">
      <c r="A10" s="82"/>
      <c r="B10" s="82"/>
      <c r="C10" s="82"/>
      <c r="D10" s="82"/>
      <c r="E10" s="82"/>
      <c r="F10" s="82"/>
      <c r="G10" s="82"/>
    </row>
    <row r="11" spans="1:16" ht="66" thickBot="1" x14ac:dyDescent="0.5">
      <c r="A11" s="83" t="s">
        <v>2250</v>
      </c>
      <c r="B11" s="84" t="s">
        <v>2251</v>
      </c>
      <c r="C11" s="84" t="s">
        <v>2252</v>
      </c>
      <c r="D11" s="55" t="s">
        <v>2253</v>
      </c>
      <c r="E11" s="55" t="s">
        <v>2254</v>
      </c>
      <c r="F11" s="55" t="s">
        <v>2255</v>
      </c>
      <c r="G11" s="55" t="s">
        <v>2256</v>
      </c>
    </row>
    <row r="12" spans="1:16" ht="178.9" thickBot="1" x14ac:dyDescent="0.5">
      <c r="A12" s="85" t="s">
        <v>2257</v>
      </c>
      <c r="B12" s="86" t="s">
        <v>2258</v>
      </c>
      <c r="C12" s="86" t="s">
        <v>2259</v>
      </c>
      <c r="D12" s="61" t="s">
        <v>2260</v>
      </c>
      <c r="E12" s="87" t="s">
        <v>2261</v>
      </c>
      <c r="F12" s="85" t="s">
        <v>2262</v>
      </c>
      <c r="G12" s="61"/>
    </row>
    <row r="13" spans="1:16" ht="204.4" thickBot="1" x14ac:dyDescent="0.5">
      <c r="A13" s="88" t="s">
        <v>2263</v>
      </c>
      <c r="B13" s="89" t="s">
        <v>2264</v>
      </c>
      <c r="C13" s="89" t="s">
        <v>2265</v>
      </c>
      <c r="D13" s="81" t="s">
        <v>2266</v>
      </c>
      <c r="E13" s="90" t="s">
        <v>2267</v>
      </c>
      <c r="F13" s="91" t="s">
        <v>2268</v>
      </c>
      <c r="G13" s="92" t="s">
        <v>2269</v>
      </c>
    </row>
    <row r="14" spans="1:16" ht="255.4" thickBot="1" x14ac:dyDescent="0.55000000000000004">
      <c r="A14" s="87" t="s">
        <v>2270</v>
      </c>
      <c r="B14" s="86" t="s">
        <v>2271</v>
      </c>
      <c r="C14" s="86" t="s">
        <v>2272</v>
      </c>
      <c r="D14" s="93" t="s">
        <v>2273</v>
      </c>
      <c r="E14" s="65" t="s">
        <v>2274</v>
      </c>
      <c r="F14" s="85" t="s">
        <v>2275</v>
      </c>
      <c r="G14" s="61" t="s">
        <v>2276</v>
      </c>
    </row>
  </sheetData>
  <mergeCells count="2">
    <mergeCell ref="A8:G8"/>
    <mergeCell ref="A9:F9"/>
  </mergeCells>
  <dataValidations count="2">
    <dataValidation type="list" allowBlank="1" showInputMessage="1" showErrorMessage="1" sqref="C3" xr:uid="{E75D6540-2D41-4462-B632-1EE88C376080}">
      <formula1>"PREVENTIVE, RESPONSIVE, BOTH, OTHER"</formula1>
    </dataValidation>
    <dataValidation type="list" allowBlank="1" showInputMessage="1" showErrorMessage="1" sqref="D3" xr:uid="{87A93BCD-18D1-4B8E-A9FE-3EC0E429DFAF}">
      <formula1>"Social Norms/Behavioral Insight, Workplace Harrassement, On-line, Conflict, Education, Policy, Data/GBV-related, OTHER"</formula1>
    </dataValidation>
  </dataValidations>
  <hyperlinks>
    <hyperlink ref="B3" r:id="rId1" display="https://promundoglobal.org/" xr:uid="{E006FACA-6841-4DEC-BC3C-D9FD2567E68A}"/>
    <hyperlink ref="L3" r:id="rId2" xr:uid="{A9CA97C6-2A5C-45D6-B41F-AAED87D6A406}"/>
    <hyperlink ref="B6" r:id="rId3" display="https://www.girlsnotbrides.org/members/the-girls-agenda" xr:uid="{6C413A27-FB84-408C-8713-8A47EE7F6E2E}"/>
    <hyperlink ref="E12" r:id="rId4" xr:uid="{2C2207D5-663C-46A5-966B-FC15E6F41ADB}"/>
    <hyperlink ref="E13" r:id="rId5" xr:uid="{7CE18FC1-E33B-42CF-84CF-3641048EF7F5}"/>
    <hyperlink ref="A14" r:id="rId6" display="http://irh.org/wp-content/uploads/LC_Costing_Primer_FINAL_ENG_3.pdf" xr:uid="{FDCDBAA5-5378-45FF-ACAB-0FA6DE2B7047}"/>
    <hyperlink ref="E14" r:id="rId7" xr:uid="{35D5E074-4A60-4B11-B183-599FD722C454}"/>
  </hyperlinks>
  <pageMargins left="0.7" right="0.7" top="0.75" bottom="0.75" header="0.3" footer="0.3"/>
  <pageSetup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9301-DDAC-4621-9A03-D022146EF306}">
  <dimension ref="A1:AI96"/>
  <sheetViews>
    <sheetView workbookViewId="0">
      <pane xSplit="3" ySplit="2" topLeftCell="D40" activePane="bottomRight" state="frozen"/>
      <selection pane="topRight" activeCell="A4" sqref="A4:XFD134"/>
      <selection pane="bottomLeft" activeCell="A4" sqref="A4:XFD134"/>
      <selection pane="bottomRight" activeCell="A4" sqref="A4:XFD134"/>
    </sheetView>
  </sheetViews>
  <sheetFormatPr defaultColWidth="8.73046875" defaultRowHeight="15.75" x14ac:dyDescent="0.5"/>
  <cols>
    <col min="1" max="1" width="8.73046875" style="133"/>
    <col min="2" max="2" width="15.86328125" style="133" customWidth="1"/>
    <col min="3" max="3" width="32.265625" style="133" customWidth="1"/>
    <col min="4" max="15" width="9.265625" style="133" customWidth="1"/>
    <col min="16" max="16" width="55" style="133" customWidth="1"/>
    <col min="17" max="25" width="9.265625" style="133" customWidth="1"/>
    <col min="26" max="26" width="19.265625" style="133" customWidth="1"/>
    <col min="27" max="28" width="16" style="133" hidden="1" customWidth="1"/>
    <col min="29" max="29" width="19.265625" style="133" hidden="1" customWidth="1"/>
    <col min="30" max="30" width="13" style="133" hidden="1" customWidth="1"/>
    <col min="31" max="31" width="14.73046875" style="133" hidden="1" customWidth="1"/>
    <col min="32" max="32" width="14.73046875" style="133" customWidth="1"/>
    <col min="33" max="34" width="18.73046875" style="133" customWidth="1"/>
    <col min="35" max="35" width="22" style="136" customWidth="1"/>
    <col min="36" max="16384" width="8.73046875" style="133"/>
  </cols>
  <sheetData>
    <row r="1" spans="1:35" x14ac:dyDescent="0.5">
      <c r="B1" s="133">
        <v>1</v>
      </c>
      <c r="C1" s="133">
        <v>2</v>
      </c>
      <c r="D1" s="133">
        <v>3</v>
      </c>
      <c r="E1" s="133">
        <v>4</v>
      </c>
      <c r="F1" s="133">
        <v>5</v>
      </c>
      <c r="G1" s="133">
        <v>6</v>
      </c>
      <c r="H1" s="133">
        <v>7</v>
      </c>
      <c r="I1" s="133">
        <v>8</v>
      </c>
      <c r="J1" s="133">
        <v>9</v>
      </c>
      <c r="K1" s="133">
        <v>10</v>
      </c>
      <c r="L1" s="133">
        <v>11</v>
      </c>
      <c r="M1" s="133">
        <v>12</v>
      </c>
      <c r="N1" s="133">
        <v>13</v>
      </c>
      <c r="O1" s="133">
        <v>14</v>
      </c>
      <c r="P1" s="133">
        <v>15</v>
      </c>
      <c r="Q1" s="133">
        <v>16</v>
      </c>
      <c r="R1" s="133">
        <v>17</v>
      </c>
      <c r="S1" s="133">
        <v>18</v>
      </c>
      <c r="T1" s="133">
        <v>19</v>
      </c>
      <c r="U1" s="133">
        <v>20</v>
      </c>
      <c r="V1" s="133">
        <v>21</v>
      </c>
      <c r="W1" s="133">
        <v>22</v>
      </c>
      <c r="X1" s="133">
        <v>23</v>
      </c>
      <c r="Y1" s="133">
        <v>24</v>
      </c>
      <c r="Z1" s="133">
        <v>25</v>
      </c>
      <c r="AA1" s="133">
        <v>26</v>
      </c>
      <c r="AB1" s="133">
        <v>27</v>
      </c>
      <c r="AC1" s="133">
        <v>28</v>
      </c>
      <c r="AD1" s="133">
        <v>29</v>
      </c>
      <c r="AE1" s="133">
        <v>30</v>
      </c>
      <c r="AG1" s="133">
        <v>31</v>
      </c>
      <c r="AI1" s="133">
        <v>32</v>
      </c>
    </row>
    <row r="2" spans="1:35" s="129" customFormat="1" ht="52.5" x14ac:dyDescent="0.5">
      <c r="A2" s="127" t="s">
        <v>1468</v>
      </c>
      <c r="B2" s="127" t="s">
        <v>1177</v>
      </c>
      <c r="C2" s="127" t="s">
        <v>2277</v>
      </c>
      <c r="D2" s="127" t="s">
        <v>2278</v>
      </c>
      <c r="E2" s="127" t="s">
        <v>2279</v>
      </c>
      <c r="F2" s="127" t="s">
        <v>2280</v>
      </c>
      <c r="G2" s="127" t="s">
        <v>2281</v>
      </c>
      <c r="H2" s="127" t="s">
        <v>2282</v>
      </c>
      <c r="I2" s="127" t="s">
        <v>2283</v>
      </c>
      <c r="J2" s="127" t="s">
        <v>2284</v>
      </c>
      <c r="K2" s="127" t="s">
        <v>2285</v>
      </c>
      <c r="L2" s="127" t="s">
        <v>2286</v>
      </c>
      <c r="M2" s="127" t="s">
        <v>2287</v>
      </c>
      <c r="N2" s="127" t="s">
        <v>2288</v>
      </c>
      <c r="O2" s="127" t="s">
        <v>2289</v>
      </c>
      <c r="P2" s="127" t="s">
        <v>2290</v>
      </c>
      <c r="Q2" s="127" t="s">
        <v>2291</v>
      </c>
      <c r="R2" s="127" t="s">
        <v>2292</v>
      </c>
      <c r="S2" s="127" t="s">
        <v>2293</v>
      </c>
      <c r="T2" s="127" t="s">
        <v>2294</v>
      </c>
      <c r="U2" s="127" t="s">
        <v>2295</v>
      </c>
      <c r="V2" s="127" t="s">
        <v>2296</v>
      </c>
      <c r="W2" s="127" t="s">
        <v>2297</v>
      </c>
      <c r="X2" s="127" t="s">
        <v>2298</v>
      </c>
      <c r="Y2" s="127" t="s">
        <v>2299</v>
      </c>
      <c r="Z2" s="128" t="s">
        <v>144</v>
      </c>
      <c r="AA2" s="128" t="s">
        <v>145</v>
      </c>
      <c r="AB2" s="128" t="s">
        <v>146</v>
      </c>
      <c r="AC2" s="128" t="s">
        <v>155</v>
      </c>
      <c r="AD2" s="128" t="s">
        <v>156</v>
      </c>
      <c r="AE2" s="128" t="s">
        <v>157</v>
      </c>
      <c r="AF2" s="128" t="s">
        <v>2300</v>
      </c>
      <c r="AG2" s="128" t="s">
        <v>2301</v>
      </c>
      <c r="AH2" s="128"/>
      <c r="AI2" s="128" t="s">
        <v>2302</v>
      </c>
    </row>
    <row r="3" spans="1:35" ht="51" customHeight="1" x14ac:dyDescent="0.5">
      <c r="A3" s="130">
        <v>3</v>
      </c>
      <c r="B3" s="130" t="s">
        <v>860</v>
      </c>
      <c r="C3" s="130" t="s">
        <v>2303</v>
      </c>
      <c r="D3" s="130" t="s">
        <v>2304</v>
      </c>
      <c r="E3" s="130"/>
      <c r="F3" s="130">
        <v>5</v>
      </c>
      <c r="G3" s="130" t="s">
        <v>2305</v>
      </c>
      <c r="H3" s="130" t="s">
        <v>2306</v>
      </c>
      <c r="I3" s="130" t="s">
        <v>2307</v>
      </c>
      <c r="J3" s="130" t="s">
        <v>2308</v>
      </c>
      <c r="K3" s="130" t="s">
        <v>2309</v>
      </c>
      <c r="L3" s="130" t="s">
        <v>245</v>
      </c>
      <c r="M3" s="130" t="s">
        <v>245</v>
      </c>
      <c r="N3" s="130"/>
      <c r="O3" s="130" t="s">
        <v>2310</v>
      </c>
      <c r="P3" s="130" t="s">
        <v>861</v>
      </c>
      <c r="Q3" s="130"/>
      <c r="R3" s="130"/>
      <c r="S3" s="130"/>
      <c r="T3" s="130"/>
      <c r="U3" s="130" t="s">
        <v>2311</v>
      </c>
      <c r="V3" s="130" t="s">
        <v>2312</v>
      </c>
      <c r="W3" s="130" t="s">
        <v>2313</v>
      </c>
      <c r="X3" s="130"/>
      <c r="Y3" s="130" t="s">
        <v>2314</v>
      </c>
      <c r="Z3" s="130" t="s">
        <v>71</v>
      </c>
      <c r="AA3" s="130" t="s">
        <v>193</v>
      </c>
      <c r="AB3" s="130"/>
      <c r="AC3" s="130" t="s">
        <v>865</v>
      </c>
      <c r="AD3" s="130" t="s">
        <v>477</v>
      </c>
      <c r="AE3" s="130" t="s">
        <v>274</v>
      </c>
      <c r="AF3" s="130" t="e">
        <f>VLOOKUP(B3,'3. Data innovations'!$B$3:$AI$86, 7, FALSE)</f>
        <v>#N/A</v>
      </c>
      <c r="AG3" s="131" t="e">
        <f>VLOOKUP(B3, 'Excluded Innovations'!$B$3:$AA$26, 1, FALSE)</f>
        <v>#N/A</v>
      </c>
      <c r="AH3" s="131" t="e">
        <f>VLOOKUP(B3, 'Excluded Innovations'!$B$3:$AA$26, 7, FALSE)</f>
        <v>#N/A</v>
      </c>
      <c r="AI3" s="132" t="s">
        <v>71</v>
      </c>
    </row>
    <row r="4" spans="1:35" ht="51" customHeight="1" x14ac:dyDescent="0.5">
      <c r="A4" s="130">
        <v>4</v>
      </c>
      <c r="B4" s="130" t="s">
        <v>642</v>
      </c>
      <c r="C4" s="130"/>
      <c r="D4" s="130" t="s">
        <v>2315</v>
      </c>
      <c r="E4" s="130"/>
      <c r="F4" s="130">
        <v>4</v>
      </c>
      <c r="G4" s="130" t="s">
        <v>2316</v>
      </c>
      <c r="H4" s="130" t="s">
        <v>2317</v>
      </c>
      <c r="I4" s="130"/>
      <c r="J4" s="130" t="s">
        <v>198</v>
      </c>
      <c r="K4" s="130" t="s">
        <v>2318</v>
      </c>
      <c r="L4" s="130" t="s">
        <v>296</v>
      </c>
      <c r="M4" s="130" t="s">
        <v>296</v>
      </c>
      <c r="N4" s="130" t="s">
        <v>2319</v>
      </c>
      <c r="O4" s="130" t="s">
        <v>2320</v>
      </c>
      <c r="P4" s="130" t="s">
        <v>643</v>
      </c>
      <c r="Q4" s="130"/>
      <c r="R4" s="130"/>
      <c r="S4" s="130"/>
      <c r="T4" s="130"/>
      <c r="U4" s="130" t="s">
        <v>2321</v>
      </c>
      <c r="V4" s="130" t="s">
        <v>2321</v>
      </c>
      <c r="W4" s="130"/>
      <c r="X4" s="130"/>
      <c r="Y4" s="130" t="s">
        <v>2322</v>
      </c>
      <c r="Z4" s="130" t="s">
        <v>2323</v>
      </c>
      <c r="AA4" s="130" t="s">
        <v>28</v>
      </c>
      <c r="AB4" s="130"/>
      <c r="AC4" s="130" t="s">
        <v>645</v>
      </c>
      <c r="AD4" s="130" t="s">
        <v>2324</v>
      </c>
      <c r="AE4" s="130" t="s">
        <v>214</v>
      </c>
      <c r="AF4" s="130" t="str">
        <f>VLOOKUP(B4,'3. Data innovations'!$B$3:$AI$86, 7, FALSE)</f>
        <v>Data innovation broadly</v>
      </c>
      <c r="AG4" s="131" t="e">
        <f>VLOOKUP(B4, 'Excluded Innovations'!$B$3:$AA$26, 1, FALSE)</f>
        <v>#N/A</v>
      </c>
      <c r="AH4" s="131" t="e">
        <f>VLOOKUP(B4, 'Excluded Innovations'!$B$3:$AA$26, 7, FALSE)</f>
        <v>#N/A</v>
      </c>
      <c r="AI4" s="134" t="s">
        <v>2325</v>
      </c>
    </row>
    <row r="5" spans="1:35" ht="51" customHeight="1" x14ac:dyDescent="0.5">
      <c r="A5" s="130">
        <v>5</v>
      </c>
      <c r="B5" s="130" t="s">
        <v>2326</v>
      </c>
      <c r="C5" s="130" t="s">
        <v>2327</v>
      </c>
      <c r="D5" s="130" t="s">
        <v>2328</v>
      </c>
      <c r="E5" s="130"/>
      <c r="F5" s="130">
        <v>5</v>
      </c>
      <c r="G5" s="130" t="s">
        <v>2329</v>
      </c>
      <c r="H5" s="130" t="s">
        <v>2330</v>
      </c>
      <c r="I5" s="130"/>
      <c r="J5" s="130" t="s">
        <v>2331</v>
      </c>
      <c r="K5" s="130" t="s">
        <v>2332</v>
      </c>
      <c r="L5" s="130"/>
      <c r="M5" s="130"/>
      <c r="N5" s="130"/>
      <c r="O5" s="130"/>
      <c r="P5" s="130" t="s">
        <v>326</v>
      </c>
      <c r="Q5" s="130"/>
      <c r="R5" s="130"/>
      <c r="S5" s="130"/>
      <c r="T5" s="130" t="s">
        <v>2333</v>
      </c>
      <c r="U5" s="130" t="s">
        <v>2334</v>
      </c>
      <c r="V5" s="130" t="s">
        <v>2335</v>
      </c>
      <c r="W5" s="130" t="s">
        <v>2333</v>
      </c>
      <c r="X5" s="130"/>
      <c r="Y5" s="130" t="s">
        <v>2336</v>
      </c>
      <c r="Z5" s="130" t="s">
        <v>71</v>
      </c>
      <c r="AA5" s="130" t="s">
        <v>193</v>
      </c>
      <c r="AB5" s="130"/>
      <c r="AC5" s="130" t="s">
        <v>330</v>
      </c>
      <c r="AD5" s="130" t="s">
        <v>478</v>
      </c>
      <c r="AE5" s="130" t="s">
        <v>274</v>
      </c>
      <c r="AF5" s="130" t="s">
        <v>71</v>
      </c>
      <c r="AG5" s="131" t="e">
        <f>VLOOKUP(B5, 'Excluded Innovations'!$B$3:$AA$26, 1, FALSE)</f>
        <v>#N/A</v>
      </c>
      <c r="AH5" s="131" t="e">
        <f>VLOOKUP(B5, 'Excluded Innovations'!$B$3:$AA$26, 7, FALSE)</f>
        <v>#N/A</v>
      </c>
      <c r="AI5" s="132" t="s">
        <v>71</v>
      </c>
    </row>
    <row r="6" spans="1:35" ht="51" customHeight="1" x14ac:dyDescent="0.5">
      <c r="A6" s="130">
        <v>14</v>
      </c>
      <c r="B6" s="130" t="s">
        <v>724</v>
      </c>
      <c r="C6" s="130" t="s">
        <v>2337</v>
      </c>
      <c r="D6" s="130" t="s">
        <v>2338</v>
      </c>
      <c r="E6" s="130"/>
      <c r="F6" s="130">
        <v>6</v>
      </c>
      <c r="G6" s="130" t="s">
        <v>2339</v>
      </c>
      <c r="H6" s="130" t="s">
        <v>2340</v>
      </c>
      <c r="I6" s="130"/>
      <c r="J6" s="130" t="s">
        <v>2341</v>
      </c>
      <c r="K6" s="130" t="s">
        <v>2342</v>
      </c>
      <c r="L6" s="130" t="s">
        <v>728</v>
      </c>
      <c r="M6" s="130" t="s">
        <v>2343</v>
      </c>
      <c r="N6" s="130" t="s">
        <v>2344</v>
      </c>
      <c r="O6" s="130" t="s">
        <v>2345</v>
      </c>
      <c r="P6" s="130" t="s">
        <v>725</v>
      </c>
      <c r="Q6" s="130"/>
      <c r="R6" s="130" t="s">
        <v>2346</v>
      </c>
      <c r="S6" s="130" t="s">
        <v>2347</v>
      </c>
      <c r="T6" s="130" t="s">
        <v>2348</v>
      </c>
      <c r="U6" s="130" t="s">
        <v>2321</v>
      </c>
      <c r="V6" s="130" t="s">
        <v>2349</v>
      </c>
      <c r="W6" s="130" t="s">
        <v>2350</v>
      </c>
      <c r="X6" s="130" t="s">
        <v>2351</v>
      </c>
      <c r="Y6" s="130" t="s">
        <v>2352</v>
      </c>
      <c r="Z6" s="130" t="s">
        <v>2323</v>
      </c>
      <c r="AA6" s="130" t="s">
        <v>26</v>
      </c>
      <c r="AB6" s="130" t="s">
        <v>25</v>
      </c>
      <c r="AC6" s="130" t="s">
        <v>727</v>
      </c>
      <c r="AD6" s="130" t="s">
        <v>2324</v>
      </c>
      <c r="AE6" s="130" t="s">
        <v>478</v>
      </c>
      <c r="AF6" s="130" t="e">
        <f>VLOOKUP(B6,'3. Data innovations'!$B$3:$AI$86, 7, FALSE)</f>
        <v>#N/A</v>
      </c>
      <c r="AG6" s="131" t="e">
        <f>VLOOKUP(B6, 'Excluded Innovations'!$B$3:$AA$26, 1, FALSE)</f>
        <v>#N/A</v>
      </c>
      <c r="AH6" s="131" t="e">
        <f>VLOOKUP(B6, 'Excluded Innovations'!$B$3:$AA$26, 7, FALSE)</f>
        <v>#N/A</v>
      </c>
      <c r="AI6" s="135"/>
    </row>
    <row r="7" spans="1:35" ht="51" customHeight="1" x14ac:dyDescent="0.5">
      <c r="A7" s="130">
        <v>17</v>
      </c>
      <c r="B7" s="130" t="s">
        <v>270</v>
      </c>
      <c r="C7" s="130" t="s">
        <v>2353</v>
      </c>
      <c r="D7" s="130" t="s">
        <v>2354</v>
      </c>
      <c r="E7" s="130" t="s">
        <v>2355</v>
      </c>
      <c r="F7" s="130">
        <v>3</v>
      </c>
      <c r="G7" s="130" t="s">
        <v>2356</v>
      </c>
      <c r="H7" s="130" t="s">
        <v>2357</v>
      </c>
      <c r="I7" s="130" t="s">
        <v>2358</v>
      </c>
      <c r="J7" s="130" t="s">
        <v>2359</v>
      </c>
      <c r="K7" s="130" t="s">
        <v>2360</v>
      </c>
      <c r="L7" s="130" t="s">
        <v>276</v>
      </c>
      <c r="M7" s="130"/>
      <c r="N7" s="130" t="s">
        <v>2361</v>
      </c>
      <c r="O7" s="130" t="s">
        <v>2362</v>
      </c>
      <c r="P7" s="130" t="s">
        <v>2363</v>
      </c>
      <c r="Q7" s="130" t="s">
        <v>2364</v>
      </c>
      <c r="R7" s="130" t="s">
        <v>2365</v>
      </c>
      <c r="S7" s="130" t="s">
        <v>2366</v>
      </c>
      <c r="T7" s="130"/>
      <c r="U7" s="130"/>
      <c r="V7" s="130"/>
      <c r="W7" s="130"/>
      <c r="X7" s="130"/>
      <c r="Y7" s="130" t="s">
        <v>2367</v>
      </c>
      <c r="Z7" s="130" t="s">
        <v>2323</v>
      </c>
      <c r="AA7" s="130" t="s">
        <v>193</v>
      </c>
      <c r="AB7" s="130"/>
      <c r="AC7" s="130" t="s">
        <v>273</v>
      </c>
      <c r="AD7" s="130" t="s">
        <v>2324</v>
      </c>
      <c r="AE7" s="130" t="s">
        <v>274</v>
      </c>
      <c r="AF7" s="130" t="str">
        <f>VLOOKUP(B7,'3. Data innovations'!$B$3:$AI$86, 7, FALSE)</f>
        <v>Nutrition health specific</v>
      </c>
      <c r="AG7" s="131" t="e">
        <f>VLOOKUP(B7, 'Excluded Innovations'!$B$3:$AA$26, 1, FALSE)</f>
        <v>#N/A</v>
      </c>
      <c r="AH7" s="131" t="e">
        <f>VLOOKUP(B7, 'Excluded Innovations'!$B$3:$AA$26, 7, FALSE)</f>
        <v>#N/A</v>
      </c>
      <c r="AI7" s="135"/>
    </row>
    <row r="8" spans="1:35" ht="51" customHeight="1" x14ac:dyDescent="0.5">
      <c r="A8" s="130">
        <v>19</v>
      </c>
      <c r="B8" s="130" t="s">
        <v>656</v>
      </c>
      <c r="C8" s="130" t="s">
        <v>2368</v>
      </c>
      <c r="D8" s="130" t="s">
        <v>2369</v>
      </c>
      <c r="E8" s="130"/>
      <c r="F8" s="130">
        <v>3</v>
      </c>
      <c r="G8" s="130" t="s">
        <v>2370</v>
      </c>
      <c r="H8" s="130" t="s">
        <v>2371</v>
      </c>
      <c r="I8" s="130"/>
      <c r="J8" s="130" t="s">
        <v>2372</v>
      </c>
      <c r="K8" s="130"/>
      <c r="L8" s="130" t="s">
        <v>176</v>
      </c>
      <c r="M8" s="130"/>
      <c r="N8" s="130" t="s">
        <v>2373</v>
      </c>
      <c r="O8" s="130" t="s">
        <v>2374</v>
      </c>
      <c r="P8" s="130" t="s">
        <v>657</v>
      </c>
      <c r="Q8" s="130" t="s">
        <v>2375</v>
      </c>
      <c r="R8" s="130" t="s">
        <v>2376</v>
      </c>
      <c r="S8" s="130" t="s">
        <v>2377</v>
      </c>
      <c r="T8" s="130"/>
      <c r="U8" s="130"/>
      <c r="V8" s="130" t="s">
        <v>2378</v>
      </c>
      <c r="W8" s="130" t="s">
        <v>2378</v>
      </c>
      <c r="X8" s="130"/>
      <c r="Y8" s="130" t="s">
        <v>2379</v>
      </c>
      <c r="Z8" s="130" t="s">
        <v>2323</v>
      </c>
      <c r="AA8" s="130" t="s">
        <v>26</v>
      </c>
      <c r="AB8" s="130"/>
      <c r="AC8" s="130" t="s">
        <v>659</v>
      </c>
      <c r="AD8" s="130" t="s">
        <v>2324</v>
      </c>
      <c r="AE8" s="130" t="s">
        <v>214</v>
      </c>
      <c r="AF8" s="130" t="str">
        <f>VLOOKUP(B8,'3. Data innovations'!$B$3:$AI$86, 7, FALSE)</f>
        <v>Nutrition health specific</v>
      </c>
      <c r="AG8" s="131" t="e">
        <f>VLOOKUP(B8, 'Excluded Innovations'!$B$3:$AA$26, 1, FALSE)</f>
        <v>#N/A</v>
      </c>
      <c r="AH8" s="131" t="e">
        <f>VLOOKUP(B8, 'Excluded Innovations'!$B$3:$AA$26, 7, FALSE)</f>
        <v>#N/A</v>
      </c>
      <c r="AI8" s="135"/>
    </row>
    <row r="9" spans="1:35" ht="51" customHeight="1" x14ac:dyDescent="0.5">
      <c r="A9" s="130">
        <v>22</v>
      </c>
      <c r="B9" s="130" t="s">
        <v>2380</v>
      </c>
      <c r="C9" s="130"/>
      <c r="D9" s="130" t="s">
        <v>2381</v>
      </c>
      <c r="E9" s="130"/>
      <c r="F9" s="130">
        <v>4</v>
      </c>
      <c r="G9" s="130"/>
      <c r="H9" s="130" t="s">
        <v>2382</v>
      </c>
      <c r="I9" s="130" t="s">
        <v>2307</v>
      </c>
      <c r="J9" s="130" t="s">
        <v>2383</v>
      </c>
      <c r="K9" s="130"/>
      <c r="L9" s="130" t="s">
        <v>2384</v>
      </c>
      <c r="M9" s="130"/>
      <c r="N9" s="130"/>
      <c r="O9" s="130"/>
      <c r="P9" s="130"/>
      <c r="Q9" s="130"/>
      <c r="R9" s="130"/>
      <c r="S9" s="130"/>
      <c r="T9" s="130"/>
      <c r="U9" s="130" t="s">
        <v>2311</v>
      </c>
      <c r="V9" s="130" t="s">
        <v>2385</v>
      </c>
      <c r="W9" s="130" t="s">
        <v>2386</v>
      </c>
      <c r="X9" s="130"/>
      <c r="Y9" s="130"/>
      <c r="Z9" s="130" t="s">
        <v>71</v>
      </c>
      <c r="AA9" s="130" t="s">
        <v>493</v>
      </c>
      <c r="AB9" s="130"/>
      <c r="AC9" s="130"/>
      <c r="AD9" s="130" t="s">
        <v>478</v>
      </c>
      <c r="AE9" s="130" t="s">
        <v>478</v>
      </c>
      <c r="AF9" s="130" t="e">
        <f>VLOOKUP(B9,'3. Data innovations'!$B$3:$AI$86, 7, FALSE)</f>
        <v>#N/A</v>
      </c>
      <c r="AG9" s="131" t="e">
        <f>VLOOKUP(B9, 'Excluded Innovations'!$B$3:$AA$26, 1, FALSE)</f>
        <v>#N/A</v>
      </c>
      <c r="AH9" s="131" t="e">
        <f>VLOOKUP(B9, 'Excluded Innovations'!$B$3:$AA$26, 7, FALSE)</f>
        <v>#N/A</v>
      </c>
      <c r="AI9" s="135"/>
    </row>
    <row r="10" spans="1:35" ht="51" customHeight="1" x14ac:dyDescent="0.5">
      <c r="A10" s="130">
        <v>24</v>
      </c>
      <c r="B10" s="130" t="s">
        <v>1486</v>
      </c>
      <c r="C10" s="130" t="s">
        <v>2387</v>
      </c>
      <c r="D10" s="130" t="s">
        <v>1488</v>
      </c>
      <c r="E10" s="130"/>
      <c r="F10" s="130">
        <v>4</v>
      </c>
      <c r="G10" s="130" t="s">
        <v>2388</v>
      </c>
      <c r="H10" s="130" t="s">
        <v>2389</v>
      </c>
      <c r="I10" s="130" t="s">
        <v>2390</v>
      </c>
      <c r="J10" s="130" t="s">
        <v>2391</v>
      </c>
      <c r="K10" s="130"/>
      <c r="L10" s="130" t="s">
        <v>2392</v>
      </c>
      <c r="M10" s="130"/>
      <c r="N10" s="130" t="s">
        <v>2393</v>
      </c>
      <c r="O10" s="130" t="s">
        <v>2394</v>
      </c>
      <c r="P10" s="130" t="s">
        <v>1487</v>
      </c>
      <c r="Q10" s="130" t="s">
        <v>2395</v>
      </c>
      <c r="R10" s="130" t="s">
        <v>2396</v>
      </c>
      <c r="S10" s="130" t="s">
        <v>2397</v>
      </c>
      <c r="T10" s="130"/>
      <c r="U10" s="130" t="s">
        <v>2311</v>
      </c>
      <c r="V10" s="130" t="s">
        <v>2311</v>
      </c>
      <c r="W10" s="130"/>
      <c r="X10" s="130"/>
      <c r="Y10" s="130" t="s">
        <v>2398</v>
      </c>
      <c r="Z10" s="130" t="s">
        <v>2323</v>
      </c>
      <c r="AA10" s="130" t="s">
        <v>29</v>
      </c>
      <c r="AB10" s="130" t="s">
        <v>965</v>
      </c>
      <c r="AC10" s="130" t="s">
        <v>1489</v>
      </c>
      <c r="AD10" s="130" t="s">
        <v>2399</v>
      </c>
      <c r="AE10" s="130" t="s">
        <v>919</v>
      </c>
      <c r="AF10" s="130" t="e">
        <f>VLOOKUP(B10,'3. Data innovations'!$B$3:$AI$86, 7, FALSE)</f>
        <v>#N/A</v>
      </c>
      <c r="AG10" s="131" t="str">
        <f>VLOOKUP(B10, 'Excluded Innovations'!$B$3:$AA$26, 1, FALSE)</f>
        <v>BEMPU HEALTH</v>
      </c>
      <c r="AH10" s="131" t="str">
        <f>VLOOKUP(B10, 'Excluded Innovations'!$B$3:$AA$26, 7, FALSE)</f>
        <v xml:space="preserve">No, because limited data component </v>
      </c>
      <c r="AI10" s="135"/>
    </row>
    <row r="11" spans="1:35" ht="51" customHeight="1" x14ac:dyDescent="0.5">
      <c r="A11" s="130">
        <v>30</v>
      </c>
      <c r="B11" s="130" t="s">
        <v>1612</v>
      </c>
      <c r="C11" s="130" t="s">
        <v>2400</v>
      </c>
      <c r="D11" s="130" t="s">
        <v>1614</v>
      </c>
      <c r="E11" s="130"/>
      <c r="F11" s="130">
        <v>3</v>
      </c>
      <c r="G11" s="130" t="s">
        <v>2401</v>
      </c>
      <c r="H11" s="130" t="s">
        <v>2402</v>
      </c>
      <c r="I11" s="130"/>
      <c r="J11" s="130" t="s">
        <v>2403</v>
      </c>
      <c r="K11" s="130" t="s">
        <v>2404</v>
      </c>
      <c r="L11" s="130" t="s">
        <v>245</v>
      </c>
      <c r="M11" s="130"/>
      <c r="N11" s="130" t="s">
        <v>2405</v>
      </c>
      <c r="O11" s="130" t="s">
        <v>1613</v>
      </c>
      <c r="P11" s="130" t="s">
        <v>1613</v>
      </c>
      <c r="Q11" s="130" t="s">
        <v>2406</v>
      </c>
      <c r="R11" s="130" t="s">
        <v>2407</v>
      </c>
      <c r="S11" s="130" t="s">
        <v>2408</v>
      </c>
      <c r="T11" s="130"/>
      <c r="U11" s="130"/>
      <c r="V11" s="130"/>
      <c r="W11" s="130"/>
      <c r="X11" s="130"/>
      <c r="Y11" s="130" t="s">
        <v>2409</v>
      </c>
      <c r="Z11" s="130" t="s">
        <v>2323</v>
      </c>
      <c r="AA11" s="130" t="s">
        <v>29</v>
      </c>
      <c r="AB11" s="130" t="s">
        <v>965</v>
      </c>
      <c r="AC11" s="130" t="s">
        <v>1615</v>
      </c>
      <c r="AD11" s="130"/>
      <c r="AE11" s="130" t="s">
        <v>214</v>
      </c>
      <c r="AF11" s="130" t="e">
        <f>VLOOKUP(B11,'3. Data innovations'!$B$3:$AI$86, 7, FALSE)</f>
        <v>#N/A</v>
      </c>
      <c r="AG11" s="131" t="e">
        <f>VLOOKUP(B11, 'Excluded Innovations'!$B$3:$AA$26, 1, FALSE)</f>
        <v>#N/A</v>
      </c>
      <c r="AH11" s="131" t="e">
        <f>VLOOKUP(B11, 'Excluded Innovations'!$B$3:$AA$26, 7, FALSE)</f>
        <v>#N/A</v>
      </c>
      <c r="AI11" s="135"/>
    </row>
    <row r="12" spans="1:35" ht="51" customHeight="1" x14ac:dyDescent="0.5">
      <c r="A12" s="130">
        <v>37</v>
      </c>
      <c r="B12" s="130" t="s">
        <v>1479</v>
      </c>
      <c r="C12" s="130"/>
      <c r="D12" s="130" t="s">
        <v>1481</v>
      </c>
      <c r="E12" s="130"/>
      <c r="F12" s="130"/>
      <c r="G12" s="130"/>
      <c r="H12" s="130" t="s">
        <v>2306</v>
      </c>
      <c r="I12" s="130"/>
      <c r="J12" s="130"/>
      <c r="K12" s="130"/>
      <c r="L12" s="130" t="s">
        <v>187</v>
      </c>
      <c r="M12" s="130"/>
      <c r="N12" s="130"/>
      <c r="O12" s="130"/>
      <c r="P12" s="130" t="s">
        <v>1480</v>
      </c>
      <c r="Q12" s="130"/>
      <c r="R12" s="130"/>
      <c r="S12" s="130"/>
      <c r="T12" s="130" t="s">
        <v>2410</v>
      </c>
      <c r="U12" s="130"/>
      <c r="V12" s="130"/>
      <c r="W12" s="130" t="s">
        <v>2410</v>
      </c>
      <c r="X12" s="130"/>
      <c r="Y12" s="130"/>
      <c r="Z12" s="130" t="s">
        <v>2323</v>
      </c>
      <c r="AA12" s="130" t="s">
        <v>29</v>
      </c>
      <c r="AB12" s="130" t="s">
        <v>1483</v>
      </c>
      <c r="AC12" s="130" t="s">
        <v>1484</v>
      </c>
      <c r="AD12" s="130" t="s">
        <v>2399</v>
      </c>
      <c r="AE12" s="130" t="s">
        <v>919</v>
      </c>
      <c r="AF12" s="130" t="e">
        <f>VLOOKUP(B12,'3. Data innovations'!$B$3:$AI$86, 7, FALSE)</f>
        <v>#N/A</v>
      </c>
      <c r="AG12" s="131" t="str">
        <f>VLOOKUP(B12, 'Excluded Innovations'!$B$3:$AA$26, 1, FALSE)</f>
        <v>Adara Development</v>
      </c>
      <c r="AH12" s="131" t="str">
        <f>VLOOKUP(B12, 'Excluded Innovations'!$B$3:$AA$26, 7, FALSE)</f>
        <v xml:space="preserve">No, because limited data component </v>
      </c>
      <c r="AI12" s="135"/>
    </row>
    <row r="13" spans="1:35" ht="51" customHeight="1" x14ac:dyDescent="0.5">
      <c r="A13" s="130">
        <v>47</v>
      </c>
      <c r="B13" s="130" t="s">
        <v>1107</v>
      </c>
      <c r="C13" s="130"/>
      <c r="D13" s="130" t="s">
        <v>1109</v>
      </c>
      <c r="E13" s="130"/>
      <c r="F13" s="130"/>
      <c r="G13" s="130"/>
      <c r="H13" s="130" t="s">
        <v>2306</v>
      </c>
      <c r="I13" s="130"/>
      <c r="J13" s="130"/>
      <c r="K13" s="130"/>
      <c r="L13" s="130" t="s">
        <v>187</v>
      </c>
      <c r="M13" s="130"/>
      <c r="N13" s="130"/>
      <c r="O13" s="130"/>
      <c r="P13" s="130" t="s">
        <v>2411</v>
      </c>
      <c r="Q13" s="130"/>
      <c r="R13" s="130"/>
      <c r="S13" s="130"/>
      <c r="T13" s="130" t="s">
        <v>2412</v>
      </c>
      <c r="U13" s="130"/>
      <c r="V13" s="130"/>
      <c r="W13" s="130" t="s">
        <v>2412</v>
      </c>
      <c r="X13" s="130"/>
      <c r="Y13" s="130"/>
      <c r="Z13" s="130" t="s">
        <v>2323</v>
      </c>
      <c r="AA13" s="130" t="s">
        <v>28</v>
      </c>
      <c r="AB13" s="130"/>
      <c r="AC13" s="130" t="s">
        <v>1110</v>
      </c>
      <c r="AD13" s="130" t="s">
        <v>2324</v>
      </c>
      <c r="AE13" s="130" t="s">
        <v>274</v>
      </c>
      <c r="AF13" s="130" t="e">
        <f>VLOOKUP(B13,'3. Data innovations'!$B$3:$AI$86, 7, FALSE)</f>
        <v>#N/A</v>
      </c>
      <c r="AG13" s="131" t="e">
        <f>VLOOKUP(B13, 'Excluded Innovations'!$B$3:$AA$26, 1, FALSE)</f>
        <v>#N/A</v>
      </c>
      <c r="AH13" s="131" t="e">
        <f>VLOOKUP(B13, 'Excluded Innovations'!$B$3:$AA$26, 7, FALSE)</f>
        <v>#N/A</v>
      </c>
      <c r="AI13" s="135"/>
    </row>
    <row r="14" spans="1:35" ht="51" customHeight="1" x14ac:dyDescent="0.5">
      <c r="A14" s="130">
        <v>48</v>
      </c>
      <c r="B14" s="130" t="s">
        <v>346</v>
      </c>
      <c r="C14" s="130" t="s">
        <v>2413</v>
      </c>
      <c r="D14" s="137" t="s">
        <v>2414</v>
      </c>
      <c r="E14" s="130"/>
      <c r="F14" s="130">
        <v>4</v>
      </c>
      <c r="G14" s="130" t="s">
        <v>2415</v>
      </c>
      <c r="H14" s="130" t="s">
        <v>2416</v>
      </c>
      <c r="I14" s="130"/>
      <c r="J14" s="130"/>
      <c r="K14" s="130"/>
      <c r="L14" s="130" t="s">
        <v>2417</v>
      </c>
      <c r="M14" s="130"/>
      <c r="N14" s="130"/>
      <c r="O14" s="130"/>
      <c r="P14" s="130" t="s">
        <v>347</v>
      </c>
      <c r="Q14" s="130"/>
      <c r="R14" s="130"/>
      <c r="S14" s="130"/>
      <c r="T14" s="130" t="s">
        <v>2412</v>
      </c>
      <c r="U14" s="130"/>
      <c r="V14" s="130"/>
      <c r="W14" s="130" t="s">
        <v>2412</v>
      </c>
      <c r="X14" s="130"/>
      <c r="Y14" s="130" t="s">
        <v>2418</v>
      </c>
      <c r="Z14" s="130" t="s">
        <v>2323</v>
      </c>
      <c r="AA14" s="130" t="s">
        <v>22</v>
      </c>
      <c r="AB14" s="130"/>
      <c r="AC14" s="130" t="s">
        <v>349</v>
      </c>
      <c r="AD14" s="130" t="s">
        <v>2419</v>
      </c>
      <c r="AE14" s="130" t="s">
        <v>214</v>
      </c>
      <c r="AF14" s="130" t="str">
        <f>VLOOKUP(B14,'3. Data innovations'!$B$3:$AI$86, 7, FALSE)</f>
        <v>Remove</v>
      </c>
      <c r="AG14" s="131" t="e">
        <f>VLOOKUP(B14, 'Excluded Innovations'!$B$3:$AA$26, 1, FALSE)</f>
        <v>#N/A</v>
      </c>
      <c r="AH14" s="131" t="e">
        <f>VLOOKUP(B14, 'Excluded Innovations'!$B$3:$AA$26, 7, FALSE)</f>
        <v>#N/A</v>
      </c>
      <c r="AI14" s="135"/>
    </row>
    <row r="15" spans="1:35" ht="51" customHeight="1" x14ac:dyDescent="0.5">
      <c r="A15" s="130">
        <v>54</v>
      </c>
      <c r="B15" s="130" t="s">
        <v>564</v>
      </c>
      <c r="C15" s="130" t="s">
        <v>2420</v>
      </c>
      <c r="D15" s="130" t="s">
        <v>2421</v>
      </c>
      <c r="E15" s="130"/>
      <c r="F15" s="130">
        <v>5</v>
      </c>
      <c r="G15" s="130" t="s">
        <v>2422</v>
      </c>
      <c r="H15" s="130" t="s">
        <v>2423</v>
      </c>
      <c r="I15" s="130" t="s">
        <v>2307</v>
      </c>
      <c r="J15" s="130"/>
      <c r="K15" s="130" t="s">
        <v>2424</v>
      </c>
      <c r="L15" s="130" t="s">
        <v>2425</v>
      </c>
      <c r="M15" s="130" t="s">
        <v>276</v>
      </c>
      <c r="N15" s="130" t="s">
        <v>2426</v>
      </c>
      <c r="O15" s="130" t="s">
        <v>2427</v>
      </c>
      <c r="P15" s="130" t="s">
        <v>565</v>
      </c>
      <c r="Q15" s="130" t="s">
        <v>2428</v>
      </c>
      <c r="R15" s="130" t="s">
        <v>2429</v>
      </c>
      <c r="S15" s="130" t="s">
        <v>2430</v>
      </c>
      <c r="T15" s="130"/>
      <c r="U15" s="130" t="s">
        <v>2431</v>
      </c>
      <c r="V15" s="130" t="s">
        <v>2432</v>
      </c>
      <c r="W15" s="130" t="s">
        <v>2433</v>
      </c>
      <c r="X15" s="130" t="s">
        <v>2434</v>
      </c>
      <c r="Y15" s="130" t="s">
        <v>2435</v>
      </c>
      <c r="Z15" s="130" t="s">
        <v>71</v>
      </c>
      <c r="AA15" s="130" t="s">
        <v>193</v>
      </c>
      <c r="AB15" s="130"/>
      <c r="AC15" s="130" t="s">
        <v>569</v>
      </c>
      <c r="AD15" s="130" t="s">
        <v>2324</v>
      </c>
      <c r="AE15" s="130" t="s">
        <v>214</v>
      </c>
      <c r="AF15" s="130" t="str">
        <f>VLOOKUP(B15,'3. Data innovations'!$B$3:$AI$86, 7, FALSE)</f>
        <v xml:space="preserve">Nutrition health specific </v>
      </c>
      <c r="AG15" s="131" t="e">
        <f>VLOOKUP(B15, 'Excluded Innovations'!$B$3:$AA$26, 1, FALSE)</f>
        <v>#N/A</v>
      </c>
      <c r="AH15" s="131" t="e">
        <f>VLOOKUP(B15, 'Excluded Innovations'!$B$3:$AA$26, 7, FALSE)</f>
        <v>#N/A</v>
      </c>
      <c r="AI15" s="135"/>
    </row>
    <row r="16" spans="1:35" ht="51" customHeight="1" x14ac:dyDescent="0.5">
      <c r="A16" s="130">
        <v>69</v>
      </c>
      <c r="B16" s="130" t="s">
        <v>372</v>
      </c>
      <c r="C16" s="130"/>
      <c r="D16" s="130" t="s">
        <v>374</v>
      </c>
      <c r="E16" s="130"/>
      <c r="F16" s="130"/>
      <c r="G16" s="130"/>
      <c r="H16" s="130" t="s">
        <v>2306</v>
      </c>
      <c r="I16" s="130"/>
      <c r="J16" s="130"/>
      <c r="K16" s="130"/>
      <c r="L16" s="130" t="s">
        <v>296</v>
      </c>
      <c r="M16" s="130"/>
      <c r="N16" s="130"/>
      <c r="O16" s="130"/>
      <c r="P16" s="130" t="s">
        <v>373</v>
      </c>
      <c r="Q16" s="130"/>
      <c r="R16" s="130"/>
      <c r="S16" s="130"/>
      <c r="T16" s="130" t="s">
        <v>2436</v>
      </c>
      <c r="U16" s="130"/>
      <c r="V16" s="130"/>
      <c r="W16" s="130" t="s">
        <v>2436</v>
      </c>
      <c r="X16" s="130"/>
      <c r="Y16" s="130"/>
      <c r="Z16" s="130" t="s">
        <v>2323</v>
      </c>
      <c r="AA16" s="130" t="s">
        <v>27</v>
      </c>
      <c r="AB16" s="130"/>
      <c r="AC16" s="130" t="s">
        <v>375</v>
      </c>
      <c r="AD16" s="130" t="s">
        <v>318</v>
      </c>
      <c r="AE16" s="130" t="s">
        <v>274</v>
      </c>
      <c r="AF16" s="130" t="str">
        <f>VLOOKUP(B16,'3. Data innovations'!$B$3:$AI$86, 7, FALSE)</f>
        <v>Nutrition health specific</v>
      </c>
      <c r="AG16" s="131" t="e">
        <f>VLOOKUP(B16, 'Excluded Innovations'!$B$3:$AA$26, 1, FALSE)</f>
        <v>#N/A</v>
      </c>
      <c r="AH16" s="131" t="e">
        <f>VLOOKUP(B16, 'Excluded Innovations'!$B$3:$AA$26, 7, FALSE)</f>
        <v>#N/A</v>
      </c>
      <c r="AI16" s="135"/>
    </row>
    <row r="17" spans="1:35" ht="51" customHeight="1" x14ac:dyDescent="0.5">
      <c r="A17" s="130">
        <v>72</v>
      </c>
      <c r="B17" s="130" t="s">
        <v>816</v>
      </c>
      <c r="C17" s="130" t="s">
        <v>2437</v>
      </c>
      <c r="D17" s="130" t="s">
        <v>2438</v>
      </c>
      <c r="E17" s="130" t="s">
        <v>2439</v>
      </c>
      <c r="F17" s="130">
        <v>5</v>
      </c>
      <c r="G17" s="130" t="s">
        <v>2440</v>
      </c>
      <c r="H17" s="130" t="s">
        <v>2306</v>
      </c>
      <c r="I17" s="130"/>
      <c r="J17" s="130" t="s">
        <v>2441</v>
      </c>
      <c r="K17" s="130"/>
      <c r="L17" s="130" t="s">
        <v>2442</v>
      </c>
      <c r="M17" s="130"/>
      <c r="N17" s="130"/>
      <c r="O17" s="130"/>
      <c r="P17" s="130" t="s">
        <v>2443</v>
      </c>
      <c r="Q17" s="130"/>
      <c r="R17" s="130"/>
      <c r="S17" s="130"/>
      <c r="T17" s="130" t="s">
        <v>2444</v>
      </c>
      <c r="U17" s="130"/>
      <c r="V17" s="130" t="s">
        <v>2445</v>
      </c>
      <c r="W17" s="130" t="s">
        <v>2444</v>
      </c>
      <c r="X17" s="130"/>
      <c r="Y17" s="130" t="s">
        <v>817</v>
      </c>
      <c r="Z17" s="130" t="s">
        <v>2323</v>
      </c>
      <c r="AA17" s="130" t="s">
        <v>193</v>
      </c>
      <c r="AB17" s="130" t="s">
        <v>592</v>
      </c>
      <c r="AC17" s="130" t="s">
        <v>2446</v>
      </c>
      <c r="AD17" s="130" t="s">
        <v>2419</v>
      </c>
      <c r="AE17" s="130" t="s">
        <v>214</v>
      </c>
      <c r="AF17" s="130" t="e">
        <f>VLOOKUP(B17,'3. Data innovations'!$B$3:$AI$86, 7, FALSE)</f>
        <v>#N/A</v>
      </c>
      <c r="AG17" s="131" t="e">
        <f>VLOOKUP(B17, 'Excluded Innovations'!$B$3:$AA$26, 1, FALSE)</f>
        <v>#N/A</v>
      </c>
      <c r="AH17" s="131" t="e">
        <f>VLOOKUP(B17, 'Excluded Innovations'!$B$3:$AA$26, 7, FALSE)</f>
        <v>#N/A</v>
      </c>
      <c r="AI17" s="135"/>
    </row>
    <row r="18" spans="1:35" ht="51" customHeight="1" x14ac:dyDescent="0.5">
      <c r="A18" s="130">
        <v>98</v>
      </c>
      <c r="B18" s="130" t="s">
        <v>333</v>
      </c>
      <c r="C18" s="130"/>
      <c r="D18" s="130" t="s">
        <v>2447</v>
      </c>
      <c r="E18" s="130" t="s">
        <v>335</v>
      </c>
      <c r="F18" s="130"/>
      <c r="G18" s="130"/>
      <c r="H18" s="130" t="s">
        <v>2306</v>
      </c>
      <c r="I18" s="130"/>
      <c r="J18" s="130"/>
      <c r="K18" s="130"/>
      <c r="L18" s="130"/>
      <c r="M18" s="130"/>
      <c r="N18" s="130"/>
      <c r="O18" s="130"/>
      <c r="P18" s="130" t="s">
        <v>334</v>
      </c>
      <c r="Q18" s="130"/>
      <c r="R18" s="130"/>
      <c r="S18" s="130"/>
      <c r="T18" s="130" t="s">
        <v>2444</v>
      </c>
      <c r="U18" s="130"/>
      <c r="V18" s="130"/>
      <c r="W18" s="130" t="s">
        <v>2444</v>
      </c>
      <c r="X18" s="130"/>
      <c r="Y18" s="130"/>
      <c r="Z18" s="130" t="s">
        <v>71</v>
      </c>
      <c r="AA18" s="130" t="s">
        <v>193</v>
      </c>
      <c r="AB18" s="130"/>
      <c r="AC18" s="130" t="s">
        <v>337</v>
      </c>
      <c r="AD18" s="130" t="s">
        <v>2324</v>
      </c>
      <c r="AE18" s="130" t="s">
        <v>214</v>
      </c>
      <c r="AF18" s="130" t="str">
        <f>VLOOKUP(B18,'3. Data innovations'!$B$3:$AI$86, 7, FALSE)</f>
        <v>Nutrition health specific</v>
      </c>
      <c r="AG18" s="131" t="e">
        <f>VLOOKUP(B18, 'Excluded Innovations'!$B$3:$AA$26, 1, FALSE)</f>
        <v>#N/A</v>
      </c>
      <c r="AH18" s="131" t="e">
        <f>VLOOKUP(B18, 'Excluded Innovations'!$B$3:$AA$26, 7, FALSE)</f>
        <v>#N/A</v>
      </c>
      <c r="AI18" s="135"/>
    </row>
    <row r="19" spans="1:35" ht="51" customHeight="1" x14ac:dyDescent="0.5">
      <c r="A19" s="130">
        <v>99</v>
      </c>
      <c r="B19" s="130" t="s">
        <v>314</v>
      </c>
      <c r="C19" s="130"/>
      <c r="D19" s="130" t="s">
        <v>316</v>
      </c>
      <c r="E19" s="130" t="s">
        <v>2448</v>
      </c>
      <c r="F19" s="130"/>
      <c r="G19" s="130"/>
      <c r="H19" s="130" t="s">
        <v>2306</v>
      </c>
      <c r="I19" s="130"/>
      <c r="J19" s="130"/>
      <c r="K19" s="130"/>
      <c r="L19" s="130" t="s">
        <v>319</v>
      </c>
      <c r="M19" s="130"/>
      <c r="N19" s="130"/>
      <c r="O19" s="130"/>
      <c r="P19" s="130" t="s">
        <v>315</v>
      </c>
      <c r="Q19" s="130"/>
      <c r="R19" s="130"/>
      <c r="S19" s="130"/>
      <c r="T19" s="130" t="s">
        <v>2444</v>
      </c>
      <c r="U19" s="130"/>
      <c r="V19" s="130"/>
      <c r="W19" s="130" t="s">
        <v>2444</v>
      </c>
      <c r="X19" s="130"/>
      <c r="Y19" s="130"/>
      <c r="Z19" s="130" t="s">
        <v>2323</v>
      </c>
      <c r="AA19" s="130" t="s">
        <v>28</v>
      </c>
      <c r="AB19" s="130"/>
      <c r="AC19" s="130" t="s">
        <v>317</v>
      </c>
      <c r="AD19" s="130" t="s">
        <v>2324</v>
      </c>
      <c r="AE19" s="130" t="s">
        <v>274</v>
      </c>
      <c r="AF19" s="130" t="str">
        <f>VLOOKUP(B19,'3. Data innovations'!$B$3:$AI$86, 7, FALSE)</f>
        <v>Data innovation broadly</v>
      </c>
      <c r="AG19" s="131" t="e">
        <f>VLOOKUP(B19, 'Excluded Innovations'!$B$3:$AA$26, 1, FALSE)</f>
        <v>#N/A</v>
      </c>
      <c r="AH19" s="131" t="e">
        <f>VLOOKUP(B19, 'Excluded Innovations'!$B$3:$AA$26, 7, FALSE)</f>
        <v>#N/A</v>
      </c>
      <c r="AI19" s="135"/>
    </row>
    <row r="20" spans="1:35" ht="51" customHeight="1" x14ac:dyDescent="0.5">
      <c r="A20" s="130">
        <v>103</v>
      </c>
      <c r="B20" s="130" t="s">
        <v>660</v>
      </c>
      <c r="C20" s="130" t="s">
        <v>2449</v>
      </c>
      <c r="D20" s="130" t="s">
        <v>662</v>
      </c>
      <c r="E20" s="130"/>
      <c r="F20" s="130">
        <v>3</v>
      </c>
      <c r="G20" s="130" t="s">
        <v>2450</v>
      </c>
      <c r="H20" s="130" t="s">
        <v>2451</v>
      </c>
      <c r="I20" s="130"/>
      <c r="J20" s="130" t="s">
        <v>2452</v>
      </c>
      <c r="K20" s="130" t="s">
        <v>2453</v>
      </c>
      <c r="L20" s="130" t="s">
        <v>245</v>
      </c>
      <c r="M20" s="130"/>
      <c r="N20" s="130" t="s">
        <v>2454</v>
      </c>
      <c r="O20" s="130" t="s">
        <v>2455</v>
      </c>
      <c r="P20" s="130" t="s">
        <v>2456</v>
      </c>
      <c r="Q20" s="130" t="s">
        <v>2457</v>
      </c>
      <c r="R20" s="130" t="s">
        <v>2458</v>
      </c>
      <c r="S20" s="130" t="s">
        <v>2459</v>
      </c>
      <c r="T20" s="130"/>
      <c r="U20" s="130"/>
      <c r="V20" s="130"/>
      <c r="W20" s="130"/>
      <c r="X20" s="130"/>
      <c r="Y20" s="130" t="s">
        <v>2460</v>
      </c>
      <c r="Z20" s="130" t="s">
        <v>2323</v>
      </c>
      <c r="AA20" s="130" t="s">
        <v>193</v>
      </c>
      <c r="AB20" s="130"/>
      <c r="AC20" s="130" t="s">
        <v>663</v>
      </c>
      <c r="AD20" s="130" t="s">
        <v>2324</v>
      </c>
      <c r="AE20" s="130" t="s">
        <v>214</v>
      </c>
      <c r="AF20" s="130" t="str">
        <f>VLOOKUP(B20,'3. Data innovations'!$B$3:$AI$86, 7, FALSE)</f>
        <v>Data innovation broadly</v>
      </c>
      <c r="AG20" s="131" t="e">
        <f>VLOOKUP(B20, 'Excluded Innovations'!$B$3:$AA$26, 1, FALSE)</f>
        <v>#N/A</v>
      </c>
      <c r="AH20" s="131" t="e">
        <f>VLOOKUP(B20, 'Excluded Innovations'!$B$3:$AA$26, 7, FALSE)</f>
        <v>#N/A</v>
      </c>
      <c r="AI20" s="135"/>
    </row>
    <row r="21" spans="1:35" ht="51" customHeight="1" x14ac:dyDescent="0.5">
      <c r="A21" s="130">
        <v>125</v>
      </c>
      <c r="B21" s="130" t="s">
        <v>1160</v>
      </c>
      <c r="C21" s="130"/>
      <c r="D21" s="130" t="s">
        <v>2461</v>
      </c>
      <c r="E21" s="130"/>
      <c r="F21" s="130"/>
      <c r="G21" s="130"/>
      <c r="H21" s="130" t="s">
        <v>2306</v>
      </c>
      <c r="I21" s="130"/>
      <c r="J21" s="130"/>
      <c r="K21" s="130"/>
      <c r="L21" s="130" t="s">
        <v>2462</v>
      </c>
      <c r="M21" s="130"/>
      <c r="N21" s="130"/>
      <c r="O21" s="130"/>
      <c r="P21" s="130" t="s">
        <v>1161</v>
      </c>
      <c r="Q21" s="130"/>
      <c r="R21" s="130"/>
      <c r="S21" s="130"/>
      <c r="T21" s="130" t="s">
        <v>2444</v>
      </c>
      <c r="U21" s="130"/>
      <c r="V21" s="130"/>
      <c r="W21" s="130" t="s">
        <v>2444</v>
      </c>
      <c r="X21" s="130"/>
      <c r="Y21" s="130"/>
      <c r="Z21" s="130" t="s">
        <v>71</v>
      </c>
      <c r="AA21" s="130" t="s">
        <v>430</v>
      </c>
      <c r="AB21" s="130"/>
      <c r="AC21" s="130" t="s">
        <v>1163</v>
      </c>
      <c r="AD21" s="130" t="s">
        <v>477</v>
      </c>
      <c r="AE21" s="130" t="s">
        <v>274</v>
      </c>
      <c r="AF21" s="130" t="e">
        <f>VLOOKUP(B21,'3. Data innovations'!$B$3:$AI$86, 7, FALSE)</f>
        <v>#N/A</v>
      </c>
      <c r="AG21" s="131" t="e">
        <f>VLOOKUP(B21, 'Excluded Innovations'!$B$3:$AA$26, 1, FALSE)</f>
        <v>#N/A</v>
      </c>
      <c r="AH21" s="131" t="e">
        <f>VLOOKUP(B21, 'Excluded Innovations'!$B$3:$AA$26, 7, FALSE)</f>
        <v>#N/A</v>
      </c>
      <c r="AI21" s="135"/>
    </row>
    <row r="22" spans="1:35" ht="51" customHeight="1" x14ac:dyDescent="0.5">
      <c r="A22" s="130">
        <v>134</v>
      </c>
      <c r="B22" s="130" t="s">
        <v>1120</v>
      </c>
      <c r="C22" s="130"/>
      <c r="D22" s="130" t="s">
        <v>2463</v>
      </c>
      <c r="E22" s="130"/>
      <c r="F22" s="130"/>
      <c r="G22" s="130"/>
      <c r="H22" s="130" t="s">
        <v>2306</v>
      </c>
      <c r="I22" s="130"/>
      <c r="J22" s="130"/>
      <c r="K22" s="130"/>
      <c r="L22" s="130" t="s">
        <v>393</v>
      </c>
      <c r="M22" s="130"/>
      <c r="N22" s="130"/>
      <c r="O22" s="130"/>
      <c r="P22" s="130" t="s">
        <v>1121</v>
      </c>
      <c r="Q22" s="130"/>
      <c r="R22" s="130"/>
      <c r="S22" s="130"/>
      <c r="T22" s="130" t="s">
        <v>2464</v>
      </c>
      <c r="U22" s="130"/>
      <c r="V22" s="130"/>
      <c r="W22" s="130" t="s">
        <v>2464</v>
      </c>
      <c r="X22" s="130"/>
      <c r="Y22" s="130"/>
      <c r="Z22" s="130" t="s">
        <v>71</v>
      </c>
      <c r="AA22" s="130" t="s">
        <v>27</v>
      </c>
      <c r="AB22" s="130"/>
      <c r="AC22" s="130" t="s">
        <v>1125</v>
      </c>
      <c r="AD22" s="130" t="s">
        <v>2399</v>
      </c>
      <c r="AE22" s="130" t="s">
        <v>214</v>
      </c>
      <c r="AF22" s="130" t="e">
        <f>VLOOKUP(B22,'3. Data innovations'!$B$3:$AI$86, 7, FALSE)</f>
        <v>#N/A</v>
      </c>
      <c r="AG22" s="131" t="e">
        <f>VLOOKUP(B22, 'Excluded Innovations'!$B$3:$AA$26, 1, FALSE)</f>
        <v>#N/A</v>
      </c>
      <c r="AH22" s="131" t="e">
        <f>VLOOKUP(B22, 'Excluded Innovations'!$B$3:$AA$26, 7, FALSE)</f>
        <v>#N/A</v>
      </c>
      <c r="AI22" s="135"/>
    </row>
    <row r="23" spans="1:35" ht="51" customHeight="1" x14ac:dyDescent="0.5">
      <c r="A23" s="130">
        <v>139</v>
      </c>
      <c r="B23" s="130" t="s">
        <v>756</v>
      </c>
      <c r="C23" s="130" t="s">
        <v>2465</v>
      </c>
      <c r="D23" s="130" t="s">
        <v>758</v>
      </c>
      <c r="E23" s="130"/>
      <c r="F23" s="130">
        <v>5</v>
      </c>
      <c r="G23" s="130" t="s">
        <v>2466</v>
      </c>
      <c r="H23" s="130" t="s">
        <v>2467</v>
      </c>
      <c r="I23" s="130"/>
      <c r="J23" s="130" t="s">
        <v>2306</v>
      </c>
      <c r="K23" s="130"/>
      <c r="L23" s="130" t="s">
        <v>2468</v>
      </c>
      <c r="M23" s="130"/>
      <c r="N23" s="130"/>
      <c r="O23" s="130"/>
      <c r="P23" s="130" t="s">
        <v>757</v>
      </c>
      <c r="Q23" s="130"/>
      <c r="R23" s="130"/>
      <c r="S23" s="130"/>
      <c r="T23" s="130" t="s">
        <v>2469</v>
      </c>
      <c r="U23" s="130"/>
      <c r="V23" s="130"/>
      <c r="W23" s="130" t="s">
        <v>2469</v>
      </c>
      <c r="X23" s="130"/>
      <c r="Y23" s="130" t="s">
        <v>2470</v>
      </c>
      <c r="Z23" s="130" t="s">
        <v>2323</v>
      </c>
      <c r="AA23" s="130" t="s">
        <v>193</v>
      </c>
      <c r="AB23" s="130"/>
      <c r="AC23" s="130" t="s">
        <v>759</v>
      </c>
      <c r="AD23" s="130" t="s">
        <v>2419</v>
      </c>
      <c r="AE23" s="130" t="s">
        <v>274</v>
      </c>
      <c r="AF23" s="130" t="e">
        <f>VLOOKUP(B23,'3. Data innovations'!$B$3:$AI$86, 7, FALSE)</f>
        <v>#N/A</v>
      </c>
      <c r="AG23" s="131" t="e">
        <f>VLOOKUP(B23, 'Excluded Innovations'!$B$3:$AA$26, 1, FALSE)</f>
        <v>#N/A</v>
      </c>
      <c r="AH23" s="131" t="e">
        <f>VLOOKUP(B23, 'Excluded Innovations'!$B$3:$AA$26, 7, FALSE)</f>
        <v>#N/A</v>
      </c>
      <c r="AI23" s="135"/>
    </row>
    <row r="24" spans="1:35" ht="51" customHeight="1" x14ac:dyDescent="0.5">
      <c r="A24" s="130">
        <v>143</v>
      </c>
      <c r="B24" s="130" t="s">
        <v>280</v>
      </c>
      <c r="C24" s="130" t="s">
        <v>2471</v>
      </c>
      <c r="D24" s="130" t="s">
        <v>2472</v>
      </c>
      <c r="E24" s="130"/>
      <c r="F24" s="130">
        <v>4</v>
      </c>
      <c r="G24" s="130" t="s">
        <v>2473</v>
      </c>
      <c r="H24" s="130" t="s">
        <v>2474</v>
      </c>
      <c r="I24" s="130"/>
      <c r="J24" s="130"/>
      <c r="K24" s="130"/>
      <c r="L24" s="130" t="s">
        <v>286</v>
      </c>
      <c r="M24" s="130"/>
      <c r="N24" s="130" t="s">
        <v>2475</v>
      </c>
      <c r="O24" s="130" t="s">
        <v>2476</v>
      </c>
      <c r="P24" s="130" t="s">
        <v>2477</v>
      </c>
      <c r="Q24" s="130" t="s">
        <v>2478</v>
      </c>
      <c r="R24" s="130" t="s">
        <v>2479</v>
      </c>
      <c r="S24" s="130" t="s">
        <v>2480</v>
      </c>
      <c r="T24" s="130" t="s">
        <v>2481</v>
      </c>
      <c r="U24" s="130"/>
      <c r="V24" s="130" t="s">
        <v>2482</v>
      </c>
      <c r="W24" s="130" t="s">
        <v>2483</v>
      </c>
      <c r="X24" s="130"/>
      <c r="Y24" s="130" t="s">
        <v>2484</v>
      </c>
      <c r="Z24" s="130" t="s">
        <v>2323</v>
      </c>
      <c r="AA24" s="130" t="s">
        <v>193</v>
      </c>
      <c r="AB24" s="130"/>
      <c r="AC24" s="130" t="s">
        <v>2485</v>
      </c>
      <c r="AD24" s="130" t="s">
        <v>2419</v>
      </c>
      <c r="AE24" s="130"/>
      <c r="AF24" s="130" t="str">
        <f>VLOOKUP(B24,'3. Data innovations'!$B$3:$AI$86, 7, FALSE)</f>
        <v>Nutrition health specific</v>
      </c>
      <c r="AG24" s="131" t="e">
        <f>VLOOKUP(B24, 'Excluded Innovations'!$B$3:$AA$26, 1, FALSE)</f>
        <v>#N/A</v>
      </c>
      <c r="AH24" s="131" t="e">
        <f>VLOOKUP(B24, 'Excluded Innovations'!$B$3:$AA$26, 7, FALSE)</f>
        <v>#N/A</v>
      </c>
      <c r="AI24" s="135"/>
    </row>
    <row r="25" spans="1:35" ht="51" customHeight="1" x14ac:dyDescent="0.5">
      <c r="A25" s="130">
        <v>160</v>
      </c>
      <c r="B25" s="130" t="s">
        <v>1144</v>
      </c>
      <c r="C25" s="130"/>
      <c r="D25" s="130" t="s">
        <v>1146</v>
      </c>
      <c r="E25" s="130"/>
      <c r="F25" s="130"/>
      <c r="G25" s="130"/>
      <c r="H25" s="130" t="s">
        <v>2306</v>
      </c>
      <c r="I25" s="130"/>
      <c r="J25" s="130"/>
      <c r="K25" s="130"/>
      <c r="L25" s="130" t="s">
        <v>296</v>
      </c>
      <c r="M25" s="130"/>
      <c r="N25" s="130"/>
      <c r="O25" s="130"/>
      <c r="P25" s="130" t="s">
        <v>1145</v>
      </c>
      <c r="Q25" s="130"/>
      <c r="R25" s="130"/>
      <c r="S25" s="130"/>
      <c r="T25" s="130" t="s">
        <v>2412</v>
      </c>
      <c r="U25" s="130"/>
      <c r="V25" s="130"/>
      <c r="W25" s="130" t="s">
        <v>2412</v>
      </c>
      <c r="X25" s="130"/>
      <c r="Y25" s="130"/>
      <c r="Z25" s="130" t="s">
        <v>71</v>
      </c>
      <c r="AA25" s="130" t="s">
        <v>193</v>
      </c>
      <c r="AB25" s="130"/>
      <c r="AC25" s="130" t="s">
        <v>1147</v>
      </c>
      <c r="AD25" s="130" t="s">
        <v>2324</v>
      </c>
      <c r="AE25" s="130" t="s">
        <v>214</v>
      </c>
      <c r="AF25" s="130" t="e">
        <f>VLOOKUP(B25,'3. Data innovations'!$B$3:$AI$86, 7, FALSE)</f>
        <v>#N/A</v>
      </c>
      <c r="AG25" s="131" t="e">
        <f>VLOOKUP(B25, 'Excluded Innovations'!$B$3:$AA$26, 1, FALSE)</f>
        <v>#N/A</v>
      </c>
      <c r="AH25" s="131" t="e">
        <f>VLOOKUP(B25, 'Excluded Innovations'!$B$3:$AA$26, 7, FALSE)</f>
        <v>#N/A</v>
      </c>
      <c r="AI25" s="135"/>
    </row>
    <row r="26" spans="1:35" ht="51" customHeight="1" x14ac:dyDescent="0.5">
      <c r="A26" s="130">
        <v>167</v>
      </c>
      <c r="B26" s="130" t="s">
        <v>827</v>
      </c>
      <c r="C26" s="130"/>
      <c r="D26" s="130" t="s">
        <v>829</v>
      </c>
      <c r="E26" s="130" t="s">
        <v>856</v>
      </c>
      <c r="F26" s="130"/>
      <c r="G26" s="130"/>
      <c r="H26" s="130" t="s">
        <v>2306</v>
      </c>
      <c r="I26" s="130"/>
      <c r="J26" s="130"/>
      <c r="K26" s="130"/>
      <c r="L26" s="130"/>
      <c r="M26" s="130"/>
      <c r="N26" s="130"/>
      <c r="O26" s="130"/>
      <c r="P26" s="130" t="s">
        <v>2486</v>
      </c>
      <c r="Q26" s="130"/>
      <c r="R26" s="130"/>
      <c r="S26" s="130"/>
      <c r="T26" s="130" t="s">
        <v>2487</v>
      </c>
      <c r="U26" s="130"/>
      <c r="V26" s="130"/>
      <c r="W26" s="130" t="s">
        <v>2487</v>
      </c>
      <c r="X26" s="130"/>
      <c r="Y26" s="130"/>
      <c r="Z26" s="130" t="s">
        <v>2323</v>
      </c>
      <c r="AA26" s="130" t="s">
        <v>29</v>
      </c>
      <c r="AB26" s="130" t="s">
        <v>25</v>
      </c>
      <c r="AC26" s="130" t="s">
        <v>830</v>
      </c>
      <c r="AD26" s="130"/>
      <c r="AE26" s="130"/>
      <c r="AF26" s="130" t="e">
        <f>VLOOKUP(B26,'3. Data innovations'!$B$3:$AI$86, 7, FALSE)</f>
        <v>#N/A</v>
      </c>
      <c r="AG26" s="131" t="e">
        <f>VLOOKUP(B26, 'Excluded Innovations'!$B$3:$AA$26, 1, FALSE)</f>
        <v>#N/A</v>
      </c>
      <c r="AH26" s="131" t="e">
        <f>VLOOKUP(B26, 'Excluded Innovations'!$B$3:$AA$26, 7, FALSE)</f>
        <v>#N/A</v>
      </c>
      <c r="AI26" s="135"/>
    </row>
    <row r="27" spans="1:35" ht="51" customHeight="1" x14ac:dyDescent="0.5">
      <c r="A27" s="130">
        <v>168</v>
      </c>
      <c r="B27" s="130" t="s">
        <v>411</v>
      </c>
      <c r="C27" s="130"/>
      <c r="D27" s="130" t="s">
        <v>413</v>
      </c>
      <c r="E27" s="130" t="s">
        <v>2488</v>
      </c>
      <c r="F27" s="130"/>
      <c r="G27" s="130"/>
      <c r="H27" s="130" t="s">
        <v>2306</v>
      </c>
      <c r="I27" s="130"/>
      <c r="J27" s="130"/>
      <c r="K27" s="130"/>
      <c r="L27" s="130"/>
      <c r="M27" s="130"/>
      <c r="N27" s="130"/>
      <c r="O27" s="130"/>
      <c r="P27" s="130" t="s">
        <v>412</v>
      </c>
      <c r="Q27" s="130"/>
      <c r="R27" s="130"/>
      <c r="S27" s="130"/>
      <c r="T27" s="130" t="s">
        <v>2412</v>
      </c>
      <c r="U27" s="130"/>
      <c r="V27" s="130"/>
      <c r="W27" s="130" t="s">
        <v>2412</v>
      </c>
      <c r="X27" s="130"/>
      <c r="Y27" s="130"/>
      <c r="Z27" s="130" t="s">
        <v>71</v>
      </c>
      <c r="AA27" s="130" t="s">
        <v>28</v>
      </c>
      <c r="AB27" s="130"/>
      <c r="AC27" s="130" t="s">
        <v>414</v>
      </c>
      <c r="AD27" s="130" t="s">
        <v>318</v>
      </c>
      <c r="AE27" s="130" t="s">
        <v>196</v>
      </c>
      <c r="AF27" s="130" t="str">
        <f>VLOOKUP(B27,'3. Data innovations'!$B$3:$AI$86, 7, FALSE)</f>
        <v>Data innovation broadly</v>
      </c>
      <c r="AG27" s="131" t="e">
        <f>VLOOKUP(B27, 'Excluded Innovations'!$B$3:$AA$26, 1, FALSE)</f>
        <v>#N/A</v>
      </c>
      <c r="AH27" s="131" t="e">
        <f>VLOOKUP(B27, 'Excluded Innovations'!$B$3:$AA$26, 7, FALSE)</f>
        <v>#N/A</v>
      </c>
      <c r="AI27" s="135"/>
    </row>
    <row r="28" spans="1:35" ht="51" customHeight="1" x14ac:dyDescent="0.5">
      <c r="A28" s="130">
        <v>170</v>
      </c>
      <c r="B28" s="130" t="s">
        <v>367</v>
      </c>
      <c r="C28" s="130"/>
      <c r="D28" s="130" t="s">
        <v>369</v>
      </c>
      <c r="E28" s="130"/>
      <c r="F28" s="130"/>
      <c r="G28" s="130"/>
      <c r="H28" s="130" t="s">
        <v>2306</v>
      </c>
      <c r="I28" s="130"/>
      <c r="J28" s="130"/>
      <c r="K28" s="130"/>
      <c r="L28" s="130" t="s">
        <v>176</v>
      </c>
      <c r="M28" s="130"/>
      <c r="N28" s="130"/>
      <c r="O28" s="130"/>
      <c r="P28" s="130" t="s">
        <v>368</v>
      </c>
      <c r="Q28" s="130"/>
      <c r="R28" s="130"/>
      <c r="S28" s="130"/>
      <c r="T28" s="130" t="s">
        <v>2412</v>
      </c>
      <c r="U28" s="130"/>
      <c r="V28" s="130"/>
      <c r="W28" s="130" t="s">
        <v>2412</v>
      </c>
      <c r="X28" s="130"/>
      <c r="Y28" s="130"/>
      <c r="Z28" s="130" t="s">
        <v>71</v>
      </c>
      <c r="AA28" s="130" t="s">
        <v>28</v>
      </c>
      <c r="AB28" s="130" t="s">
        <v>370</v>
      </c>
      <c r="AC28" s="130" t="s">
        <v>371</v>
      </c>
      <c r="AD28" s="130" t="s">
        <v>318</v>
      </c>
      <c r="AE28" s="130" t="s">
        <v>214</v>
      </c>
      <c r="AF28" s="130" t="str">
        <f>VLOOKUP(B28,'3. Data innovations'!$B$3:$AI$86, 7, FALSE)</f>
        <v>Nutrition health specific</v>
      </c>
      <c r="AG28" s="131" t="e">
        <f>VLOOKUP(B28, 'Excluded Innovations'!$B$3:$AA$26, 1, FALSE)</f>
        <v>#N/A</v>
      </c>
      <c r="AH28" s="131" t="e">
        <f>VLOOKUP(B28, 'Excluded Innovations'!$B$3:$AA$26, 7, FALSE)</f>
        <v>#N/A</v>
      </c>
      <c r="AI28" s="135"/>
    </row>
    <row r="29" spans="1:35" ht="51" customHeight="1" x14ac:dyDescent="0.5">
      <c r="A29" s="130">
        <v>171</v>
      </c>
      <c r="B29" s="130" t="s">
        <v>496</v>
      </c>
      <c r="C29" s="130"/>
      <c r="D29" s="130" t="s">
        <v>498</v>
      </c>
      <c r="E29" s="130"/>
      <c r="F29" s="130"/>
      <c r="G29" s="130"/>
      <c r="H29" s="130" t="s">
        <v>2306</v>
      </c>
      <c r="I29" s="130"/>
      <c r="J29" s="130"/>
      <c r="K29" s="130"/>
      <c r="L29" s="130" t="s">
        <v>296</v>
      </c>
      <c r="M29" s="130"/>
      <c r="N29" s="130"/>
      <c r="O29" s="130"/>
      <c r="P29" s="130" t="s">
        <v>497</v>
      </c>
      <c r="Q29" s="130"/>
      <c r="R29" s="130"/>
      <c r="S29" s="130"/>
      <c r="T29" s="130" t="s">
        <v>2412</v>
      </c>
      <c r="U29" s="130"/>
      <c r="V29" s="130"/>
      <c r="W29" s="130" t="s">
        <v>2412</v>
      </c>
      <c r="X29" s="130"/>
      <c r="Y29" s="130"/>
      <c r="Z29" s="130" t="s">
        <v>71</v>
      </c>
      <c r="AA29" s="130" t="s">
        <v>193</v>
      </c>
      <c r="AB29" s="130"/>
      <c r="AC29" s="130" t="s">
        <v>499</v>
      </c>
      <c r="AD29" s="130" t="s">
        <v>2324</v>
      </c>
      <c r="AE29" s="130" t="s">
        <v>214</v>
      </c>
      <c r="AF29" s="130" t="str">
        <f>VLOOKUP(B29,'3. Data innovations'!$B$3:$AI$86, 7, FALSE)</f>
        <v>Remove</v>
      </c>
      <c r="AG29" s="131" t="e">
        <f>VLOOKUP(B29, 'Excluded Innovations'!$B$3:$AA$26, 1, FALSE)</f>
        <v>#N/A</v>
      </c>
      <c r="AH29" s="131" t="e">
        <f>VLOOKUP(B29, 'Excluded Innovations'!$B$3:$AA$26, 7, FALSE)</f>
        <v>#N/A</v>
      </c>
      <c r="AI29" s="135"/>
    </row>
    <row r="30" spans="1:35" ht="51" customHeight="1" x14ac:dyDescent="0.5">
      <c r="A30" s="130">
        <v>177</v>
      </c>
      <c r="B30" s="130" t="s">
        <v>1552</v>
      </c>
      <c r="C30" s="130" t="s">
        <v>2489</v>
      </c>
      <c r="D30" s="130" t="s">
        <v>1554</v>
      </c>
      <c r="E30" s="130"/>
      <c r="F30" s="130">
        <v>4</v>
      </c>
      <c r="G30" s="130" t="s">
        <v>2490</v>
      </c>
      <c r="H30" s="130" t="s">
        <v>2491</v>
      </c>
      <c r="I30" s="130" t="s">
        <v>2492</v>
      </c>
      <c r="J30" s="130" t="s">
        <v>2493</v>
      </c>
      <c r="K30" s="130" t="s">
        <v>2494</v>
      </c>
      <c r="L30" s="130" t="s">
        <v>2495</v>
      </c>
      <c r="M30" s="130"/>
      <c r="N30" s="130" t="s">
        <v>2496</v>
      </c>
      <c r="O30" s="130" t="s">
        <v>2497</v>
      </c>
      <c r="P30" s="130" t="s">
        <v>1553</v>
      </c>
      <c r="Q30" s="130" t="s">
        <v>2498</v>
      </c>
      <c r="R30" s="130" t="s">
        <v>2499</v>
      </c>
      <c r="S30" s="130" t="s">
        <v>2500</v>
      </c>
      <c r="T30" s="130"/>
      <c r="U30" s="130"/>
      <c r="V30" s="130" t="s">
        <v>2501</v>
      </c>
      <c r="W30" s="130" t="s">
        <v>2501</v>
      </c>
      <c r="X30" s="130"/>
      <c r="Y30" s="130" t="s">
        <v>2502</v>
      </c>
      <c r="Z30" s="130" t="s">
        <v>2323</v>
      </c>
      <c r="AA30" s="130" t="s">
        <v>193</v>
      </c>
      <c r="AB30" s="130"/>
      <c r="AC30" s="130" t="s">
        <v>1555</v>
      </c>
      <c r="AD30" s="130"/>
      <c r="AE30" s="130"/>
      <c r="AF30" s="130" t="e">
        <f>VLOOKUP(B30,'3. Data innovations'!$B$3:$AI$86, 7, FALSE)</f>
        <v>#N/A</v>
      </c>
      <c r="AG30" s="131" t="str">
        <f>VLOOKUP(B30, 'Excluded Innovations'!$B$3:$AA$26, 1, FALSE)</f>
        <v xml:space="preserve">MemoFeed </v>
      </c>
      <c r="AH30" s="131" t="str">
        <f>VLOOKUP(B30, 'Excluded Innovations'!$B$3:$AA$26, 7, FALSE)</f>
        <v xml:space="preserve">No, because limited data component </v>
      </c>
      <c r="AI30" s="135"/>
    </row>
    <row r="31" spans="1:35" ht="51" customHeight="1" x14ac:dyDescent="0.5">
      <c r="A31" s="130">
        <v>180</v>
      </c>
      <c r="B31" s="130" t="s">
        <v>673</v>
      </c>
      <c r="C31" s="130" t="s">
        <v>2503</v>
      </c>
      <c r="D31" s="130" t="s">
        <v>2504</v>
      </c>
      <c r="E31" s="130"/>
      <c r="F31" s="130">
        <v>2</v>
      </c>
      <c r="G31" s="130" t="s">
        <v>2505</v>
      </c>
      <c r="H31" s="130" t="s">
        <v>2506</v>
      </c>
      <c r="I31" s="130"/>
      <c r="J31" s="130" t="s">
        <v>2507</v>
      </c>
      <c r="K31" s="130" t="s">
        <v>2508</v>
      </c>
      <c r="L31" s="130" t="s">
        <v>187</v>
      </c>
      <c r="M31" s="130"/>
      <c r="N31" s="130" t="s">
        <v>2509</v>
      </c>
      <c r="O31" s="130" t="s">
        <v>2510</v>
      </c>
      <c r="P31" s="130" t="s">
        <v>674</v>
      </c>
      <c r="Q31" s="130" t="s">
        <v>2511</v>
      </c>
      <c r="R31" s="130" t="s">
        <v>2512</v>
      </c>
      <c r="S31" s="130" t="s">
        <v>2513</v>
      </c>
      <c r="T31" s="130"/>
      <c r="U31" s="130"/>
      <c r="V31" s="130"/>
      <c r="W31" s="130"/>
      <c r="X31" s="130"/>
      <c r="Y31" s="130" t="s">
        <v>2514</v>
      </c>
      <c r="Z31" s="130" t="s">
        <v>71</v>
      </c>
      <c r="AA31" s="130" t="s">
        <v>193</v>
      </c>
      <c r="AB31" s="130"/>
      <c r="AC31" s="130" t="s">
        <v>676</v>
      </c>
      <c r="AD31" s="130" t="s">
        <v>318</v>
      </c>
      <c r="AE31" s="130" t="s">
        <v>274</v>
      </c>
      <c r="AF31" s="130" t="str">
        <f>VLOOKUP(B31,'3. Data innovations'!$B$3:$AI$86, 7, FALSE)</f>
        <v>Remove</v>
      </c>
      <c r="AG31" s="131" t="e">
        <f>VLOOKUP(B31, 'Excluded Innovations'!$B$3:$AA$26, 1, FALSE)</f>
        <v>#N/A</v>
      </c>
      <c r="AH31" s="131" t="e">
        <f>VLOOKUP(B31, 'Excluded Innovations'!$B$3:$AA$26, 7, FALSE)</f>
        <v>#N/A</v>
      </c>
      <c r="AI31" s="135"/>
    </row>
    <row r="32" spans="1:35" ht="51" customHeight="1" x14ac:dyDescent="0.5">
      <c r="A32" s="130">
        <v>181</v>
      </c>
      <c r="B32" s="130" t="s">
        <v>1576</v>
      </c>
      <c r="C32" s="130" t="s">
        <v>2515</v>
      </c>
      <c r="D32" s="130" t="s">
        <v>2516</v>
      </c>
      <c r="E32" s="130"/>
      <c r="F32" s="130">
        <v>4</v>
      </c>
      <c r="G32" s="130" t="s">
        <v>2517</v>
      </c>
      <c r="H32" s="130" t="s">
        <v>2518</v>
      </c>
      <c r="I32" s="130" t="s">
        <v>2519</v>
      </c>
      <c r="J32" s="130" t="s">
        <v>2520</v>
      </c>
      <c r="K32" s="130"/>
      <c r="L32" s="130" t="s">
        <v>1435</v>
      </c>
      <c r="M32" s="130"/>
      <c r="N32" s="130" t="s">
        <v>2521</v>
      </c>
      <c r="O32" s="130" t="s">
        <v>2522</v>
      </c>
      <c r="P32" s="130" t="s">
        <v>1577</v>
      </c>
      <c r="Q32" s="130" t="s">
        <v>2523</v>
      </c>
      <c r="R32" s="130" t="s">
        <v>2524</v>
      </c>
      <c r="S32" s="130" t="s">
        <v>2525</v>
      </c>
      <c r="T32" s="130"/>
      <c r="U32" s="130"/>
      <c r="V32" s="130"/>
      <c r="W32" s="130"/>
      <c r="X32" s="130"/>
      <c r="Y32" s="130" t="s">
        <v>2526</v>
      </c>
      <c r="Z32" s="130" t="s">
        <v>2323</v>
      </c>
      <c r="AA32" s="130" t="s">
        <v>26</v>
      </c>
      <c r="AB32" s="130"/>
      <c r="AC32" s="130" t="s">
        <v>545</v>
      </c>
      <c r="AD32" s="130"/>
      <c r="AE32" s="130"/>
      <c r="AF32" s="130" t="e">
        <f>VLOOKUP(B32,'3. Data innovations'!$B$3:$AI$86, 7, FALSE)</f>
        <v>#N/A</v>
      </c>
      <c r="AG32" s="131" t="str">
        <f>VLOOKUP(B32, 'Excluded Innovations'!$B$3:$AA$26, 1, FALSE)</f>
        <v>Programa de PAAS Salud y Solidaridad</v>
      </c>
      <c r="AH32" s="131" t="str">
        <f>VLOOKUP(B32, 'Excluded Innovations'!$B$3:$AA$26, 7, FALSE)</f>
        <v>Potentially, because link to data on relevant populations/operations data</v>
      </c>
      <c r="AI32" s="135"/>
    </row>
    <row r="33" spans="1:35" ht="51" customHeight="1" x14ac:dyDescent="0.5">
      <c r="A33" s="130">
        <v>183</v>
      </c>
      <c r="B33" s="130" t="s">
        <v>1537</v>
      </c>
      <c r="C33" s="130" t="s">
        <v>2527</v>
      </c>
      <c r="D33" s="130" t="s">
        <v>1539</v>
      </c>
      <c r="E33" s="130" t="s">
        <v>171</v>
      </c>
      <c r="F33" s="130">
        <v>3</v>
      </c>
      <c r="G33" s="130" t="s">
        <v>2528</v>
      </c>
      <c r="H33" s="130" t="s">
        <v>2529</v>
      </c>
      <c r="I33" s="130"/>
      <c r="J33" s="130"/>
      <c r="K33" s="130"/>
      <c r="L33" s="130" t="s">
        <v>176</v>
      </c>
      <c r="M33" s="130"/>
      <c r="N33" s="130" t="s">
        <v>2530</v>
      </c>
      <c r="O33" s="130" t="s">
        <v>2531</v>
      </c>
      <c r="P33" s="130" t="s">
        <v>1538</v>
      </c>
      <c r="Q33" s="130" t="s">
        <v>2532</v>
      </c>
      <c r="R33" s="130" t="s">
        <v>2533</v>
      </c>
      <c r="S33" s="130" t="s">
        <v>2534</v>
      </c>
      <c r="T33" s="130"/>
      <c r="U33" s="130"/>
      <c r="V33" s="130"/>
      <c r="W33" s="130"/>
      <c r="X33" s="130"/>
      <c r="Y33" s="130" t="s">
        <v>2535</v>
      </c>
      <c r="Z33" s="130" t="s">
        <v>2323</v>
      </c>
      <c r="AA33" s="130" t="s">
        <v>193</v>
      </c>
      <c r="AB33" s="130"/>
      <c r="AC33" s="130" t="s">
        <v>2536</v>
      </c>
      <c r="AD33" s="130"/>
      <c r="AE33" s="130"/>
      <c r="AF33" s="130" t="e">
        <f>VLOOKUP(B33,'3. Data innovations'!$B$3:$AI$86, 7, FALSE)</f>
        <v>#N/A</v>
      </c>
      <c r="AG33" s="131" t="str">
        <f>VLOOKUP(B33, 'Excluded Innovations'!$B$3:$AA$26, 1, FALSE)</f>
        <v>Improving Brain and Other Newborn Growth Outcomes (I-BONGO): optimizing development of children born to adolescent mothers in Kenya</v>
      </c>
      <c r="AH33" s="131" t="str">
        <f>VLOOKUP(B33, 'Excluded Innovations'!$B$3:$AA$26, 7, FALSE)</f>
        <v>Potentially, because link to data on relevant populations/operations data</v>
      </c>
      <c r="AI33" s="135"/>
    </row>
    <row r="34" spans="1:35" ht="51" customHeight="1" x14ac:dyDescent="0.5">
      <c r="A34" s="130">
        <v>186</v>
      </c>
      <c r="B34" s="130" t="s">
        <v>2537</v>
      </c>
      <c r="C34" s="130" t="s">
        <v>2538</v>
      </c>
      <c r="D34" s="130" t="s">
        <v>2539</v>
      </c>
      <c r="E34" s="130"/>
      <c r="F34" s="130">
        <v>5</v>
      </c>
      <c r="G34" s="130" t="s">
        <v>2540</v>
      </c>
      <c r="H34" s="130" t="s">
        <v>2541</v>
      </c>
      <c r="I34" s="130" t="s">
        <v>2307</v>
      </c>
      <c r="J34" s="130" t="s">
        <v>2542</v>
      </c>
      <c r="K34" s="130"/>
      <c r="L34" s="130" t="s">
        <v>2543</v>
      </c>
      <c r="M34" s="130"/>
      <c r="N34" s="130" t="s">
        <v>2544</v>
      </c>
      <c r="O34" s="130" t="s">
        <v>2545</v>
      </c>
      <c r="P34" s="130" t="s">
        <v>2546</v>
      </c>
      <c r="Q34" s="130" t="s">
        <v>2547</v>
      </c>
      <c r="R34" s="130" t="s">
        <v>2548</v>
      </c>
      <c r="S34" s="130" t="s">
        <v>2549</v>
      </c>
      <c r="T34" s="130"/>
      <c r="U34" s="130"/>
      <c r="V34" s="130" t="s">
        <v>2445</v>
      </c>
      <c r="W34" s="130" t="s">
        <v>2550</v>
      </c>
      <c r="X34" s="130"/>
      <c r="Y34" s="130" t="s">
        <v>2551</v>
      </c>
      <c r="Z34" s="130" t="s">
        <v>2323</v>
      </c>
      <c r="AA34" s="130" t="s">
        <v>26</v>
      </c>
      <c r="AB34" s="130"/>
      <c r="AC34" s="130" t="s">
        <v>2552</v>
      </c>
      <c r="AD34" s="130"/>
      <c r="AE34" s="130"/>
      <c r="AF34" s="130" t="e">
        <f>VLOOKUP(B34,'3. Data innovations'!$B$3:$AI$86, 7, FALSE)</f>
        <v>#N/A</v>
      </c>
      <c r="AG34" s="131" t="e">
        <f>VLOOKUP(B34, 'Excluded Innovations'!$B$3:$AA$26, 1, FALSE)</f>
        <v>#N/A</v>
      </c>
      <c r="AH34" s="131" t="e">
        <f>VLOOKUP(B34, 'Excluded Innovations'!$B$3:$AA$26, 7, FALSE)</f>
        <v>#N/A</v>
      </c>
      <c r="AI34" s="135"/>
    </row>
    <row r="35" spans="1:35" ht="51" customHeight="1" x14ac:dyDescent="0.5">
      <c r="A35" s="130">
        <v>190</v>
      </c>
      <c r="B35" s="130" t="s">
        <v>1047</v>
      </c>
      <c r="C35" s="130"/>
      <c r="D35" s="130" t="s">
        <v>2553</v>
      </c>
      <c r="E35" s="130"/>
      <c r="F35" s="130">
        <v>2</v>
      </c>
      <c r="G35" s="130"/>
      <c r="H35" s="130" t="s">
        <v>2306</v>
      </c>
      <c r="I35" s="130"/>
      <c r="J35" s="130"/>
      <c r="K35" s="130"/>
      <c r="L35" s="130" t="s">
        <v>480</v>
      </c>
      <c r="M35" s="130"/>
      <c r="N35" s="130"/>
      <c r="O35" s="130"/>
      <c r="P35" s="130" t="s">
        <v>1048</v>
      </c>
      <c r="Q35" s="130"/>
      <c r="R35" s="130"/>
      <c r="S35" s="130"/>
      <c r="T35" s="130" t="s">
        <v>2412</v>
      </c>
      <c r="U35" s="130"/>
      <c r="V35" s="130"/>
      <c r="W35" s="130" t="s">
        <v>2412</v>
      </c>
      <c r="X35" s="130"/>
      <c r="Y35" s="130"/>
      <c r="Z35" s="130" t="s">
        <v>2323</v>
      </c>
      <c r="AA35" s="130" t="s">
        <v>28</v>
      </c>
      <c r="AB35" s="130"/>
      <c r="AC35" s="130" t="s">
        <v>1050</v>
      </c>
      <c r="AD35" s="130" t="s">
        <v>2324</v>
      </c>
      <c r="AE35" s="130" t="s">
        <v>1051</v>
      </c>
      <c r="AF35" s="130" t="e">
        <f>VLOOKUP(B35,'3. Data innovations'!$B$3:$AI$86, 7, FALSE)</f>
        <v>#N/A</v>
      </c>
      <c r="AG35" s="131" t="e">
        <f>VLOOKUP(B35, 'Excluded Innovations'!$B$3:$AA$26, 1, FALSE)</f>
        <v>#N/A</v>
      </c>
      <c r="AH35" s="131" t="e">
        <f>VLOOKUP(B35, 'Excluded Innovations'!$B$3:$AA$26, 7, FALSE)</f>
        <v>#N/A</v>
      </c>
      <c r="AI35" s="135"/>
    </row>
    <row r="36" spans="1:35" ht="51" customHeight="1" x14ac:dyDescent="0.5">
      <c r="A36" s="130">
        <v>196</v>
      </c>
      <c r="B36" s="130" t="s">
        <v>1148</v>
      </c>
      <c r="C36" s="130" t="s">
        <v>2554</v>
      </c>
      <c r="D36" s="130" t="s">
        <v>1150</v>
      </c>
      <c r="E36" s="130"/>
      <c r="F36" s="130"/>
      <c r="G36" s="130" t="s">
        <v>2555</v>
      </c>
      <c r="H36" s="130" t="s">
        <v>2556</v>
      </c>
      <c r="I36" s="130"/>
      <c r="J36" s="130"/>
      <c r="K36" s="130"/>
      <c r="L36" s="130" t="s">
        <v>2557</v>
      </c>
      <c r="M36" s="130"/>
      <c r="N36" s="130" t="s">
        <v>2558</v>
      </c>
      <c r="O36" s="130" t="s">
        <v>2559</v>
      </c>
      <c r="P36" s="130" t="s">
        <v>1149</v>
      </c>
      <c r="Q36" s="130" t="s">
        <v>2560</v>
      </c>
      <c r="R36" s="130" t="s">
        <v>2561</v>
      </c>
      <c r="S36" s="130" t="s">
        <v>2562</v>
      </c>
      <c r="T36" s="130"/>
      <c r="U36" s="130"/>
      <c r="V36" s="130"/>
      <c r="W36" s="130"/>
      <c r="X36" s="130"/>
      <c r="Y36" s="130" t="s">
        <v>2563</v>
      </c>
      <c r="Z36" s="130" t="s">
        <v>71</v>
      </c>
      <c r="AA36" s="130" t="s">
        <v>29</v>
      </c>
      <c r="AB36" s="130"/>
      <c r="AC36" s="130" t="s">
        <v>1151</v>
      </c>
      <c r="AD36" s="130" t="s">
        <v>2324</v>
      </c>
      <c r="AE36" s="130" t="s">
        <v>214</v>
      </c>
      <c r="AF36" s="130" t="e">
        <f>VLOOKUP(B36,'3. Data innovations'!$B$3:$AI$86, 7, FALSE)</f>
        <v>#N/A</v>
      </c>
      <c r="AG36" s="131" t="e">
        <f>VLOOKUP(B36, 'Excluded Innovations'!$B$3:$AA$26, 1, FALSE)</f>
        <v>#N/A</v>
      </c>
      <c r="AH36" s="131" t="e">
        <f>VLOOKUP(B36, 'Excluded Innovations'!$B$3:$AA$26, 7, FALSE)</f>
        <v>#N/A</v>
      </c>
      <c r="AI36" s="135"/>
    </row>
    <row r="37" spans="1:35" ht="51" customHeight="1" x14ac:dyDescent="0.5">
      <c r="A37" s="130">
        <v>197</v>
      </c>
      <c r="B37" s="130" t="s">
        <v>1599</v>
      </c>
      <c r="C37" s="130" t="s">
        <v>2564</v>
      </c>
      <c r="D37" s="130" t="s">
        <v>1601</v>
      </c>
      <c r="E37" s="130"/>
      <c r="F37" s="130">
        <v>5</v>
      </c>
      <c r="G37" s="130" t="s">
        <v>2565</v>
      </c>
      <c r="H37" s="130" t="s">
        <v>2566</v>
      </c>
      <c r="I37" s="130"/>
      <c r="J37" s="130" t="s">
        <v>2567</v>
      </c>
      <c r="K37" s="130" t="s">
        <v>2492</v>
      </c>
      <c r="L37" s="130"/>
      <c r="M37" s="130"/>
      <c r="N37" s="130" t="s">
        <v>2568</v>
      </c>
      <c r="O37" s="130" t="s">
        <v>2569</v>
      </c>
      <c r="P37" s="130" t="s">
        <v>1600</v>
      </c>
      <c r="Q37" s="130" t="s">
        <v>2570</v>
      </c>
      <c r="R37" s="130" t="s">
        <v>2571</v>
      </c>
      <c r="S37" s="130" t="s">
        <v>2572</v>
      </c>
      <c r="T37" s="130"/>
      <c r="U37" s="130"/>
      <c r="V37" s="130" t="s">
        <v>2573</v>
      </c>
      <c r="W37" s="130"/>
      <c r="X37" s="130" t="s">
        <v>2573</v>
      </c>
      <c r="Y37" s="130" t="s">
        <v>2574</v>
      </c>
      <c r="Z37" s="130" t="s">
        <v>2323</v>
      </c>
      <c r="AA37" s="130" t="s">
        <v>193</v>
      </c>
      <c r="AB37" s="130"/>
      <c r="AC37" s="130" t="s">
        <v>1602</v>
      </c>
      <c r="AD37" s="130"/>
      <c r="AE37" s="130"/>
      <c r="AF37" s="130" t="e">
        <f>VLOOKUP(B37,'3. Data innovations'!$B$3:$AI$86, 7, FALSE)</f>
        <v>#N/A</v>
      </c>
      <c r="AG37" s="131" t="e">
        <f>VLOOKUP(B37, 'Excluded Innovations'!$B$3:$AA$26, 1, FALSE)</f>
        <v>#N/A</v>
      </c>
      <c r="AH37" s="131" t="e">
        <f>VLOOKUP(B37, 'Excluded Innovations'!$B$3:$AA$26, 7, FALSE)</f>
        <v>#N/A</v>
      </c>
      <c r="AI37" s="135"/>
    </row>
    <row r="38" spans="1:35" ht="51" customHeight="1" x14ac:dyDescent="0.5">
      <c r="A38" s="130">
        <v>198</v>
      </c>
      <c r="B38" s="130" t="s">
        <v>1019</v>
      </c>
      <c r="C38" s="130" t="s">
        <v>2575</v>
      </c>
      <c r="D38" s="130" t="s">
        <v>1021</v>
      </c>
      <c r="E38" s="130"/>
      <c r="F38" s="130">
        <v>5</v>
      </c>
      <c r="G38" s="130" t="s">
        <v>2576</v>
      </c>
      <c r="H38" s="130" t="s">
        <v>2577</v>
      </c>
      <c r="I38" s="130" t="s">
        <v>2578</v>
      </c>
      <c r="J38" s="130" t="s">
        <v>2579</v>
      </c>
      <c r="K38" s="130"/>
      <c r="L38" s="130" t="s">
        <v>2580</v>
      </c>
      <c r="M38" s="130"/>
      <c r="N38" s="130" t="s">
        <v>2581</v>
      </c>
      <c r="O38" s="130" t="s">
        <v>2582</v>
      </c>
      <c r="P38" s="130" t="s">
        <v>1020</v>
      </c>
      <c r="Q38" s="130" t="s">
        <v>2583</v>
      </c>
      <c r="R38" s="130" t="s">
        <v>2584</v>
      </c>
      <c r="S38" s="130" t="s">
        <v>2585</v>
      </c>
      <c r="T38" s="130"/>
      <c r="U38" s="130"/>
      <c r="V38" s="130" t="s">
        <v>2311</v>
      </c>
      <c r="W38" s="130" t="s">
        <v>2311</v>
      </c>
      <c r="X38" s="130"/>
      <c r="Y38" s="130" t="s">
        <v>2586</v>
      </c>
      <c r="Z38" s="130" t="s">
        <v>71</v>
      </c>
      <c r="AA38" s="130" t="s">
        <v>22</v>
      </c>
      <c r="AB38" s="130"/>
      <c r="AC38" s="130" t="s">
        <v>865</v>
      </c>
      <c r="AD38" s="130" t="s">
        <v>318</v>
      </c>
      <c r="AE38" s="130" t="s">
        <v>214</v>
      </c>
      <c r="AF38" s="130" t="e">
        <f>VLOOKUP(B38,'3. Data innovations'!$B$3:$AI$86, 7, FALSE)</f>
        <v>#N/A</v>
      </c>
      <c r="AG38" s="131" t="e">
        <f>VLOOKUP(B38, 'Excluded Innovations'!$B$3:$AA$26, 1, FALSE)</f>
        <v>#N/A</v>
      </c>
      <c r="AH38" s="131" t="e">
        <f>VLOOKUP(B38, 'Excluded Innovations'!$B$3:$AA$26, 7, FALSE)</f>
        <v>#N/A</v>
      </c>
      <c r="AI38" s="135"/>
    </row>
    <row r="39" spans="1:35" ht="51" customHeight="1" x14ac:dyDescent="0.5">
      <c r="A39" s="130">
        <v>199</v>
      </c>
      <c r="B39" s="130" t="s">
        <v>1029</v>
      </c>
      <c r="C39" s="130" t="s">
        <v>2587</v>
      </c>
      <c r="D39" s="130" t="s">
        <v>1030</v>
      </c>
      <c r="E39" s="130"/>
      <c r="F39" s="130">
        <v>4</v>
      </c>
      <c r="G39" s="130"/>
      <c r="H39" s="130" t="s">
        <v>2588</v>
      </c>
      <c r="I39" s="130"/>
      <c r="J39" s="130"/>
      <c r="K39" s="130"/>
      <c r="L39" s="130" t="s">
        <v>197</v>
      </c>
      <c r="M39" s="130"/>
      <c r="N39" s="130"/>
      <c r="O39" s="130"/>
      <c r="P39" s="130"/>
      <c r="Q39" s="130"/>
      <c r="R39" s="130"/>
      <c r="S39" s="130"/>
      <c r="T39" s="130"/>
      <c r="U39" s="130"/>
      <c r="V39" s="130" t="s">
        <v>2550</v>
      </c>
      <c r="W39" s="130" t="s">
        <v>2550</v>
      </c>
      <c r="X39" s="130"/>
      <c r="Y39" s="130" t="s">
        <v>2589</v>
      </c>
      <c r="Z39" s="130" t="s">
        <v>2323</v>
      </c>
      <c r="AA39" s="130" t="s">
        <v>193</v>
      </c>
      <c r="AB39" s="130"/>
      <c r="AC39" s="130" t="s">
        <v>1031</v>
      </c>
      <c r="AD39" s="130"/>
      <c r="AE39" s="130"/>
      <c r="AF39" s="130" t="e">
        <f>VLOOKUP(B39,'3. Data innovations'!$B$3:$AI$86, 7, FALSE)</f>
        <v>#N/A</v>
      </c>
      <c r="AG39" s="131" t="e">
        <f>VLOOKUP(B39, 'Excluded Innovations'!$B$3:$AA$26, 1, FALSE)</f>
        <v>#N/A</v>
      </c>
      <c r="AH39" s="131" t="e">
        <f>VLOOKUP(B39, 'Excluded Innovations'!$B$3:$AA$26, 7, FALSE)</f>
        <v>#N/A</v>
      </c>
      <c r="AI39" s="135"/>
    </row>
    <row r="40" spans="1:35" ht="51" customHeight="1" x14ac:dyDescent="0.5">
      <c r="A40" s="130">
        <v>201</v>
      </c>
      <c r="B40" s="130" t="s">
        <v>388</v>
      </c>
      <c r="C40" s="130"/>
      <c r="D40" s="130" t="s">
        <v>390</v>
      </c>
      <c r="E40" s="130"/>
      <c r="F40" s="130"/>
      <c r="G40" s="130"/>
      <c r="H40" s="130" t="s">
        <v>2306</v>
      </c>
      <c r="I40" s="130"/>
      <c r="J40" s="130"/>
      <c r="K40" s="130"/>
      <c r="L40" s="130" t="s">
        <v>393</v>
      </c>
      <c r="M40" s="130"/>
      <c r="N40" s="130"/>
      <c r="O40" s="130"/>
      <c r="P40" s="130" t="s">
        <v>389</v>
      </c>
      <c r="Q40" s="130"/>
      <c r="R40" s="130"/>
      <c r="S40" s="130"/>
      <c r="T40" s="130" t="s">
        <v>2464</v>
      </c>
      <c r="U40" s="130"/>
      <c r="V40" s="130"/>
      <c r="W40" s="130" t="s">
        <v>2464</v>
      </c>
      <c r="X40" s="130"/>
      <c r="Y40" s="130"/>
      <c r="Z40" s="130" t="s">
        <v>71</v>
      </c>
      <c r="AA40" s="130" t="s">
        <v>21</v>
      </c>
      <c r="AB40" s="130"/>
      <c r="AC40" s="130" t="s">
        <v>391</v>
      </c>
      <c r="AD40" s="130" t="s">
        <v>2399</v>
      </c>
      <c r="AE40" s="130" t="s">
        <v>274</v>
      </c>
      <c r="AF40" s="130" t="str">
        <f>VLOOKUP(B40,'3. Data innovations'!$B$3:$AI$86, 7, FALSE)</f>
        <v>Nutrition health specific</v>
      </c>
      <c r="AG40" s="131" t="e">
        <f>VLOOKUP(B40, 'Excluded Innovations'!$B$3:$AA$26, 1, FALSE)</f>
        <v>#N/A</v>
      </c>
      <c r="AH40" s="131" t="e">
        <f>VLOOKUP(B40, 'Excluded Innovations'!$B$3:$AA$26, 7, FALSE)</f>
        <v>#N/A</v>
      </c>
      <c r="AI40" s="135"/>
    </row>
    <row r="41" spans="1:35" ht="51" customHeight="1" x14ac:dyDescent="0.5">
      <c r="A41" s="130">
        <v>212</v>
      </c>
      <c r="B41" s="130" t="s">
        <v>188</v>
      </c>
      <c r="C41" s="130"/>
      <c r="D41" s="130" t="s">
        <v>191</v>
      </c>
      <c r="E41" s="130"/>
      <c r="F41" s="130"/>
      <c r="G41" s="130"/>
      <c r="H41" s="130" t="s">
        <v>2306</v>
      </c>
      <c r="I41" s="130"/>
      <c r="J41" s="130"/>
      <c r="K41" s="130"/>
      <c r="L41" s="130"/>
      <c r="M41" s="130"/>
      <c r="N41" s="130"/>
      <c r="O41" s="130"/>
      <c r="P41" s="130" t="s">
        <v>189</v>
      </c>
      <c r="Q41" s="130"/>
      <c r="R41" s="130"/>
      <c r="S41" s="130"/>
      <c r="T41" s="130" t="s">
        <v>2410</v>
      </c>
      <c r="U41" s="130"/>
      <c r="V41" s="130"/>
      <c r="W41" s="130" t="s">
        <v>2410</v>
      </c>
      <c r="X41" s="130"/>
      <c r="Y41" s="130"/>
      <c r="Z41" s="130" t="s">
        <v>71</v>
      </c>
      <c r="AA41" s="130" t="s">
        <v>193</v>
      </c>
      <c r="AB41" s="130" t="s">
        <v>21</v>
      </c>
      <c r="AC41" s="130"/>
      <c r="AD41" s="130" t="s">
        <v>2324</v>
      </c>
      <c r="AE41" s="130" t="s">
        <v>196</v>
      </c>
      <c r="AF41" s="130" t="str">
        <f>VLOOKUP(B41,'3. Data innovations'!$B$3:$AI$86, 7, FALSE)</f>
        <v>Nutrition health specific</v>
      </c>
      <c r="AG41" s="131" t="e">
        <f>VLOOKUP(B41, 'Excluded Innovations'!$B$3:$AA$26, 1, FALSE)</f>
        <v>#N/A</v>
      </c>
      <c r="AH41" s="131" t="e">
        <f>VLOOKUP(B41, 'Excluded Innovations'!$B$3:$AA$26, 7, FALSE)</f>
        <v>#N/A</v>
      </c>
      <c r="AI41" s="135"/>
    </row>
    <row r="42" spans="1:35" ht="51" customHeight="1" x14ac:dyDescent="0.5">
      <c r="A42" s="130">
        <v>237</v>
      </c>
      <c r="B42" s="130" t="s">
        <v>1096</v>
      </c>
      <c r="C42" s="130"/>
      <c r="D42" s="130" t="s">
        <v>1098</v>
      </c>
      <c r="E42" s="130" t="s">
        <v>2590</v>
      </c>
      <c r="F42" s="130"/>
      <c r="G42" s="130"/>
      <c r="H42" s="130" t="s">
        <v>2306</v>
      </c>
      <c r="I42" s="130"/>
      <c r="J42" s="130"/>
      <c r="K42" s="130"/>
      <c r="L42" s="130" t="s">
        <v>176</v>
      </c>
      <c r="M42" s="130"/>
      <c r="N42" s="130"/>
      <c r="O42" s="130"/>
      <c r="P42" s="130" t="s">
        <v>1097</v>
      </c>
      <c r="Q42" s="130"/>
      <c r="R42" s="130"/>
      <c r="S42" s="130"/>
      <c r="T42" s="130" t="s">
        <v>2412</v>
      </c>
      <c r="U42" s="130"/>
      <c r="V42" s="130"/>
      <c r="W42" s="130" t="s">
        <v>2412</v>
      </c>
      <c r="X42" s="130"/>
      <c r="Y42" s="130"/>
      <c r="Z42" s="130" t="s">
        <v>2323</v>
      </c>
      <c r="AA42" s="130" t="s">
        <v>193</v>
      </c>
      <c r="AB42" s="130"/>
      <c r="AC42" s="130" t="s">
        <v>1099</v>
      </c>
      <c r="AD42" s="130"/>
      <c r="AE42" s="130"/>
      <c r="AF42" s="130" t="e">
        <f>VLOOKUP(B42,'3. Data innovations'!$B$3:$AI$86, 7, FALSE)</f>
        <v>#N/A</v>
      </c>
      <c r="AG42" s="131" t="e">
        <f>VLOOKUP(B42, 'Excluded Innovations'!$B$3:$AA$26, 1, FALSE)</f>
        <v>#N/A</v>
      </c>
      <c r="AH42" s="131" t="e">
        <f>VLOOKUP(B42, 'Excluded Innovations'!$B$3:$AA$26, 7, FALSE)</f>
        <v>#N/A</v>
      </c>
      <c r="AI42" s="135"/>
    </row>
    <row r="43" spans="1:35" ht="51" customHeight="1" x14ac:dyDescent="0.5">
      <c r="A43" s="130">
        <v>241</v>
      </c>
      <c r="B43" s="130" t="s">
        <v>2591</v>
      </c>
      <c r="C43" s="130"/>
      <c r="D43" s="130" t="s">
        <v>1568</v>
      </c>
      <c r="E43" s="130"/>
      <c r="F43" s="130"/>
      <c r="G43" s="130"/>
      <c r="H43" s="130" t="s">
        <v>2306</v>
      </c>
      <c r="I43" s="130"/>
      <c r="J43" s="130"/>
      <c r="K43" s="130"/>
      <c r="L43" s="130"/>
      <c r="M43" s="130"/>
      <c r="N43" s="130"/>
      <c r="O43" s="130"/>
      <c r="P43" s="130" t="s">
        <v>2592</v>
      </c>
      <c r="Q43" s="130"/>
      <c r="R43" s="130"/>
      <c r="S43" s="130"/>
      <c r="T43" s="130" t="s">
        <v>2412</v>
      </c>
      <c r="U43" s="130"/>
      <c r="V43" s="130"/>
      <c r="W43" s="130" t="s">
        <v>2412</v>
      </c>
      <c r="X43" s="130"/>
      <c r="Y43" s="130"/>
      <c r="Z43" s="130" t="s">
        <v>2323</v>
      </c>
      <c r="AA43" s="130" t="s">
        <v>29</v>
      </c>
      <c r="AB43" s="130" t="s">
        <v>965</v>
      </c>
      <c r="AC43" s="130" t="s">
        <v>2593</v>
      </c>
      <c r="AD43" s="130"/>
      <c r="AE43" s="130"/>
      <c r="AF43" s="130" t="e">
        <f>VLOOKUP(B43,'3. Data innovations'!$B$3:$AI$86, 7, FALSE)</f>
        <v>#N/A</v>
      </c>
      <c r="AG43" s="131" t="e">
        <f>VLOOKUP(B43, 'Excluded Innovations'!$B$3:$AA$26, 1, FALSE)</f>
        <v>#N/A</v>
      </c>
      <c r="AH43" s="131" t="e">
        <f>VLOOKUP(B43, 'Excluded Innovations'!$B$3:$AA$26, 7, FALSE)</f>
        <v>#N/A</v>
      </c>
      <c r="AI43" s="135"/>
    </row>
    <row r="44" spans="1:35" ht="51" customHeight="1" x14ac:dyDescent="0.5">
      <c r="A44" s="130">
        <v>242</v>
      </c>
      <c r="B44" s="130" t="s">
        <v>646</v>
      </c>
      <c r="C44" s="130"/>
      <c r="D44" s="130" t="s">
        <v>648</v>
      </c>
      <c r="E44" s="130" t="s">
        <v>856</v>
      </c>
      <c r="F44" s="130"/>
      <c r="G44" s="130"/>
      <c r="H44" s="130" t="s">
        <v>2306</v>
      </c>
      <c r="I44" s="130"/>
      <c r="J44" s="130"/>
      <c r="K44" s="130"/>
      <c r="L44" s="130"/>
      <c r="M44" s="130"/>
      <c r="N44" s="130"/>
      <c r="O44" s="130"/>
      <c r="P44" s="130" t="s">
        <v>2594</v>
      </c>
      <c r="Q44" s="130"/>
      <c r="R44" s="130"/>
      <c r="S44" s="130"/>
      <c r="T44" s="130" t="s">
        <v>2412</v>
      </c>
      <c r="U44" s="130"/>
      <c r="V44" s="130"/>
      <c r="W44" s="130" t="s">
        <v>2412</v>
      </c>
      <c r="X44" s="130"/>
      <c r="Y44" s="130"/>
      <c r="Z44" s="130" t="s">
        <v>2323</v>
      </c>
      <c r="AA44" s="130" t="s">
        <v>28</v>
      </c>
      <c r="AB44" s="130"/>
      <c r="AC44" s="130" t="s">
        <v>649</v>
      </c>
      <c r="AD44" s="130"/>
      <c r="AE44" s="130"/>
      <c r="AF44" s="130" t="str">
        <f>VLOOKUP(B44,'3. Data innovations'!$B$3:$AI$86, 7, FALSE)</f>
        <v>Nutrition health specific</v>
      </c>
      <c r="AG44" s="131" t="e">
        <f>VLOOKUP(B44, 'Excluded Innovations'!$B$3:$AA$26, 1, FALSE)</f>
        <v>#N/A</v>
      </c>
      <c r="AH44" s="131" t="e">
        <f>VLOOKUP(B44, 'Excluded Innovations'!$B$3:$AA$26, 7, FALSE)</f>
        <v>#N/A</v>
      </c>
      <c r="AI44" s="135"/>
    </row>
    <row r="45" spans="1:35" ht="51" customHeight="1" x14ac:dyDescent="0.5">
      <c r="A45" s="130">
        <v>253</v>
      </c>
      <c r="B45" s="130" t="s">
        <v>764</v>
      </c>
      <c r="C45" s="130"/>
      <c r="D45" s="130" t="s">
        <v>2595</v>
      </c>
      <c r="E45" s="130"/>
      <c r="F45" s="130"/>
      <c r="G45" s="130"/>
      <c r="H45" s="130" t="s">
        <v>2306</v>
      </c>
      <c r="I45" s="130"/>
      <c r="J45" s="130"/>
      <c r="K45" s="130"/>
      <c r="L45" s="130" t="s">
        <v>245</v>
      </c>
      <c r="M45" s="130"/>
      <c r="N45" s="130"/>
      <c r="O45" s="130"/>
      <c r="P45" s="130" t="s">
        <v>765</v>
      </c>
      <c r="Q45" s="130"/>
      <c r="R45" s="130"/>
      <c r="S45" s="130"/>
      <c r="T45" s="130" t="s">
        <v>2444</v>
      </c>
      <c r="U45" s="130"/>
      <c r="V45" s="130"/>
      <c r="W45" s="130" t="s">
        <v>2444</v>
      </c>
      <c r="X45" s="130"/>
      <c r="Y45" s="130"/>
      <c r="Z45" s="130" t="s">
        <v>2323</v>
      </c>
      <c r="AA45" s="130" t="s">
        <v>478</v>
      </c>
      <c r="AB45" s="130"/>
      <c r="AC45" s="130" t="s">
        <v>767</v>
      </c>
      <c r="AD45" s="130"/>
      <c r="AE45" s="130"/>
      <c r="AF45" s="130" t="e">
        <f>VLOOKUP(B45,'3. Data innovations'!$B$3:$AI$86, 7, FALSE)</f>
        <v>#N/A</v>
      </c>
      <c r="AG45" s="131" t="e">
        <f>VLOOKUP(B45, 'Excluded Innovations'!$B$3:$AA$26, 1, FALSE)</f>
        <v>#N/A</v>
      </c>
      <c r="AH45" s="131" t="e">
        <f>VLOOKUP(B45, 'Excluded Innovations'!$B$3:$AA$26, 7, FALSE)</f>
        <v>#N/A</v>
      </c>
      <c r="AI45" s="135"/>
    </row>
    <row r="46" spans="1:35" ht="51" customHeight="1" x14ac:dyDescent="0.5">
      <c r="A46" s="130">
        <v>260</v>
      </c>
      <c r="B46" s="130" t="s">
        <v>1065</v>
      </c>
      <c r="C46" s="130" t="s">
        <v>2596</v>
      </c>
      <c r="D46" s="130" t="s">
        <v>1067</v>
      </c>
      <c r="E46" s="130"/>
      <c r="F46" s="130">
        <v>2</v>
      </c>
      <c r="G46" s="130" t="s">
        <v>2597</v>
      </c>
      <c r="H46" s="130" t="s">
        <v>2598</v>
      </c>
      <c r="I46" s="130" t="s">
        <v>2390</v>
      </c>
      <c r="J46" s="130"/>
      <c r="K46" s="130"/>
      <c r="L46" s="130" t="s">
        <v>245</v>
      </c>
      <c r="M46" s="130"/>
      <c r="N46" s="130" t="s">
        <v>2599</v>
      </c>
      <c r="O46" s="130" t="s">
        <v>2600</v>
      </c>
      <c r="P46" s="130" t="s">
        <v>1066</v>
      </c>
      <c r="Q46" s="130" t="s">
        <v>2601</v>
      </c>
      <c r="R46" s="130" t="s">
        <v>2602</v>
      </c>
      <c r="S46" s="130" t="s">
        <v>2603</v>
      </c>
      <c r="T46" s="130"/>
      <c r="U46" s="130"/>
      <c r="V46" s="130" t="s">
        <v>2604</v>
      </c>
      <c r="W46" s="130" t="s">
        <v>2311</v>
      </c>
      <c r="X46" s="130"/>
      <c r="Y46" s="130" t="s">
        <v>2605</v>
      </c>
      <c r="Z46" s="130" t="s">
        <v>2323</v>
      </c>
      <c r="AA46" s="130" t="s">
        <v>193</v>
      </c>
      <c r="AB46" s="130"/>
      <c r="AC46" s="130" t="s">
        <v>1068</v>
      </c>
      <c r="AD46" s="130"/>
      <c r="AE46" s="130"/>
      <c r="AF46" s="130" t="e">
        <f>VLOOKUP(B46,'3. Data innovations'!$B$3:$AI$86, 7, FALSE)</f>
        <v>#N/A</v>
      </c>
      <c r="AG46" s="131" t="e">
        <f>VLOOKUP(B46, 'Excluded Innovations'!$B$3:$AA$26, 1, FALSE)</f>
        <v>#N/A</v>
      </c>
      <c r="AH46" s="131" t="e">
        <f>VLOOKUP(B46, 'Excluded Innovations'!$B$3:$AA$26, 7, FALSE)</f>
        <v>#N/A</v>
      </c>
      <c r="AI46" s="135"/>
    </row>
    <row r="47" spans="1:35" ht="51" customHeight="1" x14ac:dyDescent="0.5">
      <c r="A47" s="130">
        <v>266</v>
      </c>
      <c r="B47" s="130" t="s">
        <v>2606</v>
      </c>
      <c r="C47" s="130"/>
      <c r="D47" s="130" t="s">
        <v>2607</v>
      </c>
      <c r="E47" s="130"/>
      <c r="F47" s="130"/>
      <c r="G47" s="130"/>
      <c r="H47" s="130" t="s">
        <v>2306</v>
      </c>
      <c r="I47" s="130"/>
      <c r="J47" s="130"/>
      <c r="K47" s="130"/>
      <c r="L47" s="130" t="s">
        <v>197</v>
      </c>
      <c r="M47" s="130"/>
      <c r="N47" s="130"/>
      <c r="O47" s="130"/>
      <c r="P47" s="130" t="s">
        <v>189</v>
      </c>
      <c r="Q47" s="130"/>
      <c r="R47" s="130"/>
      <c r="S47" s="130"/>
      <c r="T47" s="130" t="s">
        <v>2410</v>
      </c>
      <c r="U47" s="130"/>
      <c r="V47" s="130"/>
      <c r="W47" s="130" t="s">
        <v>2410</v>
      </c>
      <c r="X47" s="130"/>
      <c r="Y47" s="130"/>
      <c r="Z47" s="130" t="s">
        <v>71</v>
      </c>
      <c r="AA47" s="130" t="s">
        <v>193</v>
      </c>
      <c r="AB47" s="130" t="s">
        <v>21</v>
      </c>
      <c r="AC47" s="130" t="s">
        <v>194</v>
      </c>
      <c r="AD47" s="130" t="s">
        <v>2324</v>
      </c>
      <c r="AE47" s="130" t="s">
        <v>196</v>
      </c>
      <c r="AF47" s="130" t="s">
        <v>71</v>
      </c>
      <c r="AG47" s="131" t="e">
        <f>VLOOKUP(B47, 'Excluded Innovations'!$B$3:$AA$26, 1, FALSE)</f>
        <v>#N/A</v>
      </c>
      <c r="AH47" s="131" t="e">
        <f>VLOOKUP(B47, 'Excluded Innovations'!$B$3:$AA$26, 7, FALSE)</f>
        <v>#N/A</v>
      </c>
      <c r="AI47" s="135"/>
    </row>
    <row r="48" spans="1:35" ht="51" customHeight="1" x14ac:dyDescent="0.5">
      <c r="A48" s="130">
        <v>273</v>
      </c>
      <c r="B48" s="130" t="s">
        <v>1116</v>
      </c>
      <c r="C48" s="130"/>
      <c r="D48" s="130" t="s">
        <v>1118</v>
      </c>
      <c r="E48" s="130"/>
      <c r="F48" s="130"/>
      <c r="G48" s="130"/>
      <c r="H48" s="130" t="s">
        <v>2306</v>
      </c>
      <c r="I48" s="130"/>
      <c r="J48" s="130"/>
      <c r="K48" s="130"/>
      <c r="L48" s="130" t="s">
        <v>393</v>
      </c>
      <c r="M48" s="130"/>
      <c r="N48" s="130"/>
      <c r="O48" s="130"/>
      <c r="P48" s="130" t="s">
        <v>1117</v>
      </c>
      <c r="Q48" s="130"/>
      <c r="R48" s="130"/>
      <c r="S48" s="130"/>
      <c r="T48" s="130" t="s">
        <v>2464</v>
      </c>
      <c r="U48" s="130"/>
      <c r="V48" s="130"/>
      <c r="W48" s="130" t="s">
        <v>2464</v>
      </c>
      <c r="X48" s="130"/>
      <c r="Y48" s="130"/>
      <c r="Z48" s="130" t="s">
        <v>2323</v>
      </c>
      <c r="AA48" s="130" t="s">
        <v>28</v>
      </c>
      <c r="AB48" s="130"/>
      <c r="AC48" s="130" t="s">
        <v>1119</v>
      </c>
      <c r="AD48" s="130"/>
      <c r="AE48" s="130"/>
      <c r="AF48" s="130" t="e">
        <f>VLOOKUP(B48,'3. Data innovations'!$B$3:$AI$86, 7, FALSE)</f>
        <v>#N/A</v>
      </c>
      <c r="AG48" s="131" t="e">
        <f>VLOOKUP(B48, 'Excluded Innovations'!$B$3:$AA$26, 1, FALSE)</f>
        <v>#N/A</v>
      </c>
      <c r="AH48" s="131" t="e">
        <f>VLOOKUP(B48, 'Excluded Innovations'!$B$3:$AA$26, 7, FALSE)</f>
        <v>#N/A</v>
      </c>
      <c r="AI48" s="135"/>
    </row>
    <row r="49" spans="1:35" ht="51" customHeight="1" x14ac:dyDescent="0.5">
      <c r="A49" s="130">
        <v>276</v>
      </c>
      <c r="B49" s="130" t="s">
        <v>1134</v>
      </c>
      <c r="C49" s="130"/>
      <c r="D49" s="130" t="s">
        <v>1136</v>
      </c>
      <c r="E49" s="130"/>
      <c r="F49" s="130"/>
      <c r="G49" s="130"/>
      <c r="H49" s="130" t="s">
        <v>2306</v>
      </c>
      <c r="I49" s="130"/>
      <c r="J49" s="130"/>
      <c r="K49" s="130"/>
      <c r="L49" s="130" t="s">
        <v>393</v>
      </c>
      <c r="M49" s="130"/>
      <c r="N49" s="130"/>
      <c r="O49" s="130"/>
      <c r="P49" s="130" t="s">
        <v>2608</v>
      </c>
      <c r="Q49" s="130"/>
      <c r="R49" s="130"/>
      <c r="S49" s="130"/>
      <c r="T49" s="130" t="s">
        <v>2464</v>
      </c>
      <c r="U49" s="130"/>
      <c r="V49" s="130"/>
      <c r="W49" s="130" t="s">
        <v>2464</v>
      </c>
      <c r="X49" s="130"/>
      <c r="Y49" s="130"/>
      <c r="Z49" s="130" t="s">
        <v>2323</v>
      </c>
      <c r="AA49" s="130" t="s">
        <v>27</v>
      </c>
      <c r="AB49" s="130"/>
      <c r="AC49" s="130" t="s">
        <v>1137</v>
      </c>
      <c r="AD49" s="130"/>
      <c r="AE49" s="130"/>
      <c r="AF49" s="130" t="e">
        <f>VLOOKUP(B49,'3. Data innovations'!$B$3:$AI$86, 7, FALSE)</f>
        <v>#N/A</v>
      </c>
      <c r="AG49" s="131" t="e">
        <f>VLOOKUP(B49, 'Excluded Innovations'!$B$3:$AA$26, 1, FALSE)</f>
        <v>#N/A</v>
      </c>
      <c r="AH49" s="131" t="e">
        <f>VLOOKUP(B49, 'Excluded Innovations'!$B$3:$AA$26, 7, FALSE)</f>
        <v>#N/A</v>
      </c>
      <c r="AI49" s="135"/>
    </row>
    <row r="50" spans="1:35" ht="51" customHeight="1" x14ac:dyDescent="0.5">
      <c r="A50" s="130">
        <v>277</v>
      </c>
      <c r="B50" s="130" t="s">
        <v>406</v>
      </c>
      <c r="C50" s="130"/>
      <c r="D50" s="130" t="s">
        <v>408</v>
      </c>
      <c r="E50" s="130"/>
      <c r="F50" s="130">
        <v>3</v>
      </c>
      <c r="G50" s="130" t="s">
        <v>2609</v>
      </c>
      <c r="H50" s="130" t="s">
        <v>2610</v>
      </c>
      <c r="I50" s="130"/>
      <c r="J50" s="130"/>
      <c r="K50" s="130"/>
      <c r="L50" s="130" t="s">
        <v>393</v>
      </c>
      <c r="M50" s="130"/>
      <c r="N50" s="130"/>
      <c r="O50" s="130"/>
      <c r="P50" s="130" t="s">
        <v>407</v>
      </c>
      <c r="Q50" s="130"/>
      <c r="R50" s="130"/>
      <c r="S50" s="130"/>
      <c r="T50" s="130" t="s">
        <v>2464</v>
      </c>
      <c r="U50" s="130"/>
      <c r="V50" s="130"/>
      <c r="W50" s="130" t="s">
        <v>2464</v>
      </c>
      <c r="X50" s="130"/>
      <c r="Y50" s="130" t="s">
        <v>2611</v>
      </c>
      <c r="Z50" s="130" t="s">
        <v>2323</v>
      </c>
      <c r="AA50" s="130" t="s">
        <v>28</v>
      </c>
      <c r="AB50" s="130" t="s">
        <v>21</v>
      </c>
      <c r="AC50" s="130" t="s">
        <v>409</v>
      </c>
      <c r="AD50" s="130"/>
      <c r="AE50" s="130"/>
      <c r="AF50" s="130" t="str">
        <f>VLOOKUP(B50,'3. Data innovations'!$B$3:$AI$86, 7, FALSE)</f>
        <v>Nutrition health specific</v>
      </c>
      <c r="AG50" s="131" t="e">
        <f>VLOOKUP(B50, 'Excluded Innovations'!$B$3:$AA$26, 1, FALSE)</f>
        <v>#N/A</v>
      </c>
      <c r="AH50" s="131" t="e">
        <f>VLOOKUP(B50, 'Excluded Innovations'!$B$3:$AA$26, 7, FALSE)</f>
        <v>#N/A</v>
      </c>
      <c r="AI50" s="135"/>
    </row>
    <row r="51" spans="1:35" ht="51" customHeight="1" x14ac:dyDescent="0.5">
      <c r="A51" s="130">
        <v>282</v>
      </c>
      <c r="B51" s="130" t="s">
        <v>207</v>
      </c>
      <c r="C51" s="130"/>
      <c r="D51" s="130" t="s">
        <v>209</v>
      </c>
      <c r="E51" s="130" t="s">
        <v>2612</v>
      </c>
      <c r="F51" s="130"/>
      <c r="G51" s="130"/>
      <c r="H51" s="130" t="s">
        <v>2306</v>
      </c>
      <c r="I51" s="130"/>
      <c r="J51" s="130"/>
      <c r="K51" s="130"/>
      <c r="L51" s="130" t="s">
        <v>1417</v>
      </c>
      <c r="M51" s="130"/>
      <c r="N51" s="130"/>
      <c r="O51" s="130"/>
      <c r="P51" s="130" t="s">
        <v>208</v>
      </c>
      <c r="Q51" s="130"/>
      <c r="R51" s="130"/>
      <c r="S51" s="130"/>
      <c r="T51" s="130" t="s">
        <v>2613</v>
      </c>
      <c r="U51" s="130" t="s">
        <v>2614</v>
      </c>
      <c r="V51" s="130" t="s">
        <v>2614</v>
      </c>
      <c r="W51" s="130" t="s">
        <v>2613</v>
      </c>
      <c r="X51" s="130"/>
      <c r="Y51" s="130"/>
      <c r="Z51" s="130" t="s">
        <v>71</v>
      </c>
      <c r="AA51" s="130" t="s">
        <v>193</v>
      </c>
      <c r="AB51" s="130"/>
      <c r="AC51" s="130" t="s">
        <v>212</v>
      </c>
      <c r="AD51" s="130" t="s">
        <v>2399</v>
      </c>
      <c r="AE51" s="130" t="s">
        <v>214</v>
      </c>
      <c r="AF51" s="130" t="str">
        <f>VLOOKUP(B51,'3. Data innovations'!$B$3:$AI$86, 7, FALSE)</f>
        <v>Remove</v>
      </c>
      <c r="AG51" s="131" t="e">
        <f>VLOOKUP(B51, 'Excluded Innovations'!$B$3:$AA$26, 1, FALSE)</f>
        <v>#N/A</v>
      </c>
      <c r="AH51" s="131" t="e">
        <f>VLOOKUP(B51, 'Excluded Innovations'!$B$3:$AA$26, 7, FALSE)</f>
        <v>#N/A</v>
      </c>
      <c r="AI51" s="135"/>
    </row>
    <row r="52" spans="1:35" ht="51" customHeight="1" x14ac:dyDescent="0.5">
      <c r="A52" s="130">
        <v>293</v>
      </c>
      <c r="B52" s="130" t="s">
        <v>689</v>
      </c>
      <c r="C52" s="130"/>
      <c r="D52" s="130" t="s">
        <v>691</v>
      </c>
      <c r="E52" s="130"/>
      <c r="F52" s="130"/>
      <c r="G52" s="130"/>
      <c r="H52" s="130" t="s">
        <v>2306</v>
      </c>
      <c r="I52" s="130"/>
      <c r="J52" s="130"/>
      <c r="K52" s="130"/>
      <c r="L52" s="130" t="s">
        <v>2615</v>
      </c>
      <c r="M52" s="130"/>
      <c r="N52" s="130" t="s">
        <v>2616</v>
      </c>
      <c r="O52" s="130" t="s">
        <v>2617</v>
      </c>
      <c r="P52" s="130" t="s">
        <v>2618</v>
      </c>
      <c r="Q52" s="130"/>
      <c r="R52" s="130"/>
      <c r="S52" s="130" t="s">
        <v>2619</v>
      </c>
      <c r="T52" s="130"/>
      <c r="U52" s="130"/>
      <c r="V52" s="130"/>
      <c r="W52" s="130"/>
      <c r="X52" s="130"/>
      <c r="Y52" s="130" t="s">
        <v>2620</v>
      </c>
      <c r="Z52" s="130" t="s">
        <v>2323</v>
      </c>
      <c r="AA52" s="130" t="s">
        <v>21</v>
      </c>
      <c r="AB52" s="130" t="s">
        <v>25</v>
      </c>
      <c r="AC52" s="130" t="s">
        <v>692</v>
      </c>
      <c r="AD52" s="130"/>
      <c r="AE52" s="130"/>
      <c r="AF52" s="130" t="str">
        <f>VLOOKUP(B52,'3. Data innovations'!$B$3:$AI$86, 7, FALSE)</f>
        <v>Data innovation broadly</v>
      </c>
      <c r="AG52" s="131" t="e">
        <f>VLOOKUP(B52, 'Excluded Innovations'!$B$3:$AA$26, 1, FALSE)</f>
        <v>#N/A</v>
      </c>
      <c r="AH52" s="131" t="e">
        <f>VLOOKUP(B52, 'Excluded Innovations'!$B$3:$AA$26, 7, FALSE)</f>
        <v>#N/A</v>
      </c>
      <c r="AI52" s="135"/>
    </row>
    <row r="53" spans="1:35" ht="51" customHeight="1" x14ac:dyDescent="0.5">
      <c r="A53" s="130">
        <v>312</v>
      </c>
      <c r="B53" s="130" t="s">
        <v>1558</v>
      </c>
      <c r="C53" s="130" t="s">
        <v>2621</v>
      </c>
      <c r="D53" s="130" t="s">
        <v>1559</v>
      </c>
      <c r="E53" s="130"/>
      <c r="F53" s="130"/>
      <c r="G53" s="130" t="s">
        <v>2622</v>
      </c>
      <c r="H53" s="130" t="s">
        <v>2623</v>
      </c>
      <c r="I53" s="130"/>
      <c r="J53" s="130"/>
      <c r="K53" s="130"/>
      <c r="L53" s="130" t="s">
        <v>2624</v>
      </c>
      <c r="M53" s="130"/>
      <c r="N53" s="130"/>
      <c r="O53" s="130"/>
      <c r="P53" s="130"/>
      <c r="Q53" s="130"/>
      <c r="R53" s="130"/>
      <c r="S53" s="130"/>
      <c r="T53" s="130"/>
      <c r="U53" s="130"/>
      <c r="V53" s="130"/>
      <c r="W53" s="130"/>
      <c r="X53" s="130"/>
      <c r="Y53" s="130" t="s">
        <v>2625</v>
      </c>
      <c r="Z53" s="130" t="s">
        <v>2323</v>
      </c>
      <c r="AA53" s="130" t="s">
        <v>478</v>
      </c>
      <c r="AB53" s="130"/>
      <c r="AC53" s="130" t="s">
        <v>1561</v>
      </c>
      <c r="AD53" s="130"/>
      <c r="AE53" s="130"/>
      <c r="AF53" s="130" t="e">
        <f>VLOOKUP(B53,'3. Data innovations'!$B$3:$AI$86, 7, FALSE)</f>
        <v>#N/A</v>
      </c>
      <c r="AG53" s="131" t="str">
        <f>VLOOKUP(B53, 'Excluded Innovations'!$B$3:$AA$26, 1, FALSE)</f>
        <v>moath abd al haleem</v>
      </c>
      <c r="AH53" s="131" t="str">
        <f>VLOOKUP(B53, 'Excluded Innovations'!$B$3:$AA$26, 7, FALSE)</f>
        <v xml:space="preserve">No </v>
      </c>
      <c r="AI53" s="135"/>
    </row>
    <row r="54" spans="1:35" ht="51" customHeight="1" x14ac:dyDescent="0.5">
      <c r="A54" s="130">
        <v>324</v>
      </c>
      <c r="B54" s="130" t="s">
        <v>752</v>
      </c>
      <c r="C54" s="130" t="s">
        <v>2626</v>
      </c>
      <c r="D54" s="130" t="s">
        <v>754</v>
      </c>
      <c r="E54" s="130"/>
      <c r="F54" s="130">
        <v>4</v>
      </c>
      <c r="G54" s="130" t="s">
        <v>2627</v>
      </c>
      <c r="H54" s="130" t="s">
        <v>2628</v>
      </c>
      <c r="I54" s="130"/>
      <c r="J54" s="130" t="s">
        <v>2629</v>
      </c>
      <c r="K54" s="130"/>
      <c r="L54" s="130" t="s">
        <v>245</v>
      </c>
      <c r="M54" s="130"/>
      <c r="N54" s="130"/>
      <c r="O54" s="130"/>
      <c r="P54" s="130" t="s">
        <v>753</v>
      </c>
      <c r="Q54" s="130"/>
      <c r="R54" s="130"/>
      <c r="S54" s="130"/>
      <c r="T54" s="130"/>
      <c r="U54" s="130" t="s">
        <v>2630</v>
      </c>
      <c r="V54" s="130" t="s">
        <v>2630</v>
      </c>
      <c r="W54" s="130"/>
      <c r="X54" s="130"/>
      <c r="Y54" s="130" t="s">
        <v>2631</v>
      </c>
      <c r="Z54" s="130" t="s">
        <v>2323</v>
      </c>
      <c r="AA54" s="130" t="s">
        <v>193</v>
      </c>
      <c r="AB54" s="130" t="s">
        <v>21</v>
      </c>
      <c r="AC54" s="130" t="s">
        <v>755</v>
      </c>
      <c r="AD54" s="130"/>
      <c r="AE54" s="130"/>
      <c r="AF54" s="130" t="e">
        <f>VLOOKUP(B54,'3. Data innovations'!$B$3:$AI$86, 7, FALSE)</f>
        <v>#N/A</v>
      </c>
      <c r="AG54" s="131" t="e">
        <f>VLOOKUP(B54, 'Excluded Innovations'!$B$3:$AA$26, 1, FALSE)</f>
        <v>#N/A</v>
      </c>
      <c r="AH54" s="131" t="e">
        <f>VLOOKUP(B54, 'Excluded Innovations'!$B$3:$AA$26, 7, FALSE)</f>
        <v>#N/A</v>
      </c>
      <c r="AI54" s="135"/>
    </row>
    <row r="55" spans="1:35" ht="51" customHeight="1" x14ac:dyDescent="0.5">
      <c r="A55" s="130">
        <v>354</v>
      </c>
      <c r="B55" s="130" t="s">
        <v>472</v>
      </c>
      <c r="C55" s="130" t="s">
        <v>2632</v>
      </c>
      <c r="D55" s="130" t="s">
        <v>2633</v>
      </c>
      <c r="E55" s="130"/>
      <c r="F55" s="130"/>
      <c r="G55" s="130" t="s">
        <v>2634</v>
      </c>
      <c r="H55" s="130" t="s">
        <v>2635</v>
      </c>
      <c r="I55" s="130"/>
      <c r="J55" s="130"/>
      <c r="K55" s="130"/>
      <c r="L55" s="130" t="s">
        <v>480</v>
      </c>
      <c r="M55" s="130"/>
      <c r="N55" s="130"/>
      <c r="O55" s="130"/>
      <c r="P55" s="130"/>
      <c r="Q55" s="130"/>
      <c r="R55" s="130"/>
      <c r="S55" s="130"/>
      <c r="T55" s="130"/>
      <c r="U55" s="130"/>
      <c r="V55" s="130"/>
      <c r="W55" s="130"/>
      <c r="X55" s="130"/>
      <c r="Y55" s="130"/>
      <c r="Z55" s="130" t="s">
        <v>71</v>
      </c>
      <c r="AA55" s="130" t="s">
        <v>28</v>
      </c>
      <c r="AB55" s="130"/>
      <c r="AC55" s="130" t="s">
        <v>476</v>
      </c>
      <c r="AD55" s="130" t="s">
        <v>477</v>
      </c>
      <c r="AE55" s="130" t="s">
        <v>478</v>
      </c>
      <c r="AF55" s="130" t="str">
        <f>VLOOKUP(B55,'3. Data innovations'!$B$3:$AI$86, 7, FALSE)</f>
        <v>Nutrition data</v>
      </c>
      <c r="AG55" s="131" t="e">
        <f>VLOOKUP(B55, 'Excluded Innovations'!$B$3:$AA$26, 1, FALSE)</f>
        <v>#N/A</v>
      </c>
      <c r="AH55" s="131" t="e">
        <f>VLOOKUP(B55, 'Excluded Innovations'!$B$3:$AA$26, 7, FALSE)</f>
        <v>#N/A</v>
      </c>
      <c r="AI55" s="135"/>
    </row>
    <row r="56" spans="1:35" ht="51" customHeight="1" x14ac:dyDescent="0.5">
      <c r="A56" s="130">
        <v>377</v>
      </c>
      <c r="B56" s="130" t="s">
        <v>894</v>
      </c>
      <c r="C56" s="130"/>
      <c r="D56" s="130" t="s">
        <v>896</v>
      </c>
      <c r="E56" s="130"/>
      <c r="F56" s="130"/>
      <c r="G56" s="130"/>
      <c r="H56" s="130" t="s">
        <v>2306</v>
      </c>
      <c r="I56" s="130"/>
      <c r="J56" s="130"/>
      <c r="K56" s="130"/>
      <c r="L56" s="130"/>
      <c r="M56" s="130"/>
      <c r="N56" s="130"/>
      <c r="O56" s="130"/>
      <c r="P56" s="130" t="s">
        <v>895</v>
      </c>
      <c r="Q56" s="130"/>
      <c r="R56" s="130"/>
      <c r="S56" s="130"/>
      <c r="T56" s="130" t="s">
        <v>2412</v>
      </c>
      <c r="U56" s="130"/>
      <c r="V56" s="130"/>
      <c r="W56" s="130" t="s">
        <v>2412</v>
      </c>
      <c r="X56" s="130"/>
      <c r="Y56" s="130"/>
      <c r="Z56" s="130" t="s">
        <v>2323</v>
      </c>
      <c r="AA56" s="130" t="s">
        <v>29</v>
      </c>
      <c r="AB56" s="130" t="s">
        <v>25</v>
      </c>
      <c r="AC56" s="130" t="s">
        <v>897</v>
      </c>
      <c r="AD56" s="130"/>
      <c r="AE56" s="130"/>
      <c r="AF56" s="130" t="e">
        <f>VLOOKUP(B56,'3. Data innovations'!$B$3:$AI$86, 7, FALSE)</f>
        <v>#N/A</v>
      </c>
      <c r="AG56" s="131" t="str">
        <f>VLOOKUP(B56, 'Excluded Innovations'!$B$3:$AA$26, 1, FALSE)</f>
        <v>Parent-Centric Kangaroo Mother Care Wearable</v>
      </c>
      <c r="AH56" s="131" t="str">
        <f>VLOOKUP(B56, 'Excluded Innovations'!$B$3:$AA$26, 7, FALSE)</f>
        <v xml:space="preserve">No, because clinical </v>
      </c>
      <c r="AI56" s="135"/>
    </row>
    <row r="57" spans="1:35" ht="51" customHeight="1" x14ac:dyDescent="0.5">
      <c r="A57" s="130">
        <v>383</v>
      </c>
      <c r="B57" s="130" t="s">
        <v>954</v>
      </c>
      <c r="C57" s="130"/>
      <c r="D57" s="130" t="s">
        <v>956</v>
      </c>
      <c r="E57" s="130"/>
      <c r="F57" s="130"/>
      <c r="G57" s="130"/>
      <c r="H57" s="130" t="s">
        <v>2636</v>
      </c>
      <c r="I57" s="130"/>
      <c r="J57" s="130"/>
      <c r="K57" s="130"/>
      <c r="L57" s="130" t="s">
        <v>187</v>
      </c>
      <c r="M57" s="130"/>
      <c r="N57" s="130"/>
      <c r="O57" s="130"/>
      <c r="P57" s="130" t="s">
        <v>955</v>
      </c>
      <c r="Q57" s="130"/>
      <c r="R57" s="130"/>
      <c r="S57" s="130"/>
      <c r="T57" s="130" t="s">
        <v>2444</v>
      </c>
      <c r="U57" s="130"/>
      <c r="V57" s="130"/>
      <c r="W57" s="130" t="s">
        <v>2444</v>
      </c>
      <c r="X57" s="130"/>
      <c r="Y57" s="130"/>
      <c r="Z57" s="130" t="s">
        <v>2323</v>
      </c>
      <c r="AA57" s="130" t="s">
        <v>193</v>
      </c>
      <c r="AB57" s="130"/>
      <c r="AC57" s="130" t="s">
        <v>957</v>
      </c>
      <c r="AD57" s="130"/>
      <c r="AE57" s="130"/>
      <c r="AF57" s="130" t="e">
        <f>VLOOKUP(B57,'3. Data innovations'!$B$3:$AI$86, 7, FALSE)</f>
        <v>#N/A</v>
      </c>
      <c r="AG57" s="131" t="e">
        <f>VLOOKUP(B57, 'Excluded Innovations'!$B$3:$AA$26, 1, FALSE)</f>
        <v>#N/A</v>
      </c>
      <c r="AH57" s="131" t="e">
        <f>VLOOKUP(B57, 'Excluded Innovations'!$B$3:$AA$26, 7, FALSE)</f>
        <v>#N/A</v>
      </c>
      <c r="AI57" s="135"/>
    </row>
    <row r="58" spans="1:35" ht="51" customHeight="1" x14ac:dyDescent="0.5">
      <c r="A58" s="130">
        <v>392</v>
      </c>
      <c r="B58" s="130" t="s">
        <v>395</v>
      </c>
      <c r="C58" s="130" t="s">
        <v>2637</v>
      </c>
      <c r="D58" s="130" t="s">
        <v>397</v>
      </c>
      <c r="E58" s="130"/>
      <c r="F58" s="130">
        <v>2</v>
      </c>
      <c r="G58" s="130" t="s">
        <v>2638</v>
      </c>
      <c r="H58" s="130" t="s">
        <v>2639</v>
      </c>
      <c r="I58" s="130"/>
      <c r="J58" s="130"/>
      <c r="K58" s="130"/>
      <c r="L58" s="130" t="s">
        <v>393</v>
      </c>
      <c r="M58" s="130"/>
      <c r="N58" s="130" t="s">
        <v>2640</v>
      </c>
      <c r="O58" s="130" t="s">
        <v>2641</v>
      </c>
      <c r="P58" s="130" t="s">
        <v>396</v>
      </c>
      <c r="Q58" s="130" t="s">
        <v>2642</v>
      </c>
      <c r="R58" s="130" t="s">
        <v>2643</v>
      </c>
      <c r="S58" s="130" t="s">
        <v>2644</v>
      </c>
      <c r="T58" s="130"/>
      <c r="U58" s="130"/>
      <c r="V58" s="130"/>
      <c r="W58" s="130"/>
      <c r="X58" s="130"/>
      <c r="Y58" s="130" t="s">
        <v>2645</v>
      </c>
      <c r="Z58" s="130" t="s">
        <v>2323</v>
      </c>
      <c r="AA58" s="130" t="s">
        <v>21</v>
      </c>
      <c r="AB58" s="130"/>
      <c r="AC58" s="130" t="s">
        <v>398</v>
      </c>
      <c r="AD58" s="130"/>
      <c r="AE58" s="130"/>
      <c r="AF58" s="130" t="str">
        <f>VLOOKUP(B58,'3. Data innovations'!$B$3:$AI$86, 7, FALSE)</f>
        <v>Nutrition health specific</v>
      </c>
      <c r="AG58" s="131" t="e">
        <f>VLOOKUP(B58, 'Excluded Innovations'!$B$3:$AA$26, 1, FALSE)</f>
        <v>#N/A</v>
      </c>
      <c r="AH58" s="131" t="e">
        <f>VLOOKUP(B58, 'Excluded Innovations'!$B$3:$AA$26, 7, FALSE)</f>
        <v>#N/A</v>
      </c>
      <c r="AI58" s="135"/>
    </row>
    <row r="59" spans="1:35" ht="51" customHeight="1" x14ac:dyDescent="0.5">
      <c r="A59" s="130">
        <v>394</v>
      </c>
      <c r="B59" s="130" t="s">
        <v>684</v>
      </c>
      <c r="C59" s="130" t="s">
        <v>2646</v>
      </c>
      <c r="D59" s="130" t="s">
        <v>686</v>
      </c>
      <c r="E59" s="130"/>
      <c r="F59" s="130">
        <v>5</v>
      </c>
      <c r="G59" s="130" t="s">
        <v>2647</v>
      </c>
      <c r="H59" s="130" t="s">
        <v>2648</v>
      </c>
      <c r="I59" s="130"/>
      <c r="J59" s="130" t="s">
        <v>2649</v>
      </c>
      <c r="K59" s="130"/>
      <c r="L59" s="130" t="s">
        <v>688</v>
      </c>
      <c r="M59" s="130"/>
      <c r="N59" s="130" t="s">
        <v>2650</v>
      </c>
      <c r="O59" s="130" t="s">
        <v>2651</v>
      </c>
      <c r="P59" s="130" t="s">
        <v>685</v>
      </c>
      <c r="Q59" s="130" t="s">
        <v>2652</v>
      </c>
      <c r="R59" s="130" t="s">
        <v>2653</v>
      </c>
      <c r="S59" s="130" t="s">
        <v>2654</v>
      </c>
      <c r="T59" s="130"/>
      <c r="U59" s="130"/>
      <c r="V59" s="130" t="s">
        <v>2655</v>
      </c>
      <c r="W59" s="130" t="s">
        <v>2655</v>
      </c>
      <c r="X59" s="130"/>
      <c r="Y59" s="130" t="s">
        <v>2656</v>
      </c>
      <c r="Z59" s="130" t="s">
        <v>2323</v>
      </c>
      <c r="AA59" s="130" t="s">
        <v>21</v>
      </c>
      <c r="AB59" s="130"/>
      <c r="AC59" s="130" t="s">
        <v>687</v>
      </c>
      <c r="AD59" s="130"/>
      <c r="AE59" s="130"/>
      <c r="AF59" s="130" t="str">
        <f>VLOOKUP(B59,'3. Data innovations'!$B$3:$AI$86, 7, FALSE)</f>
        <v>Data innovation broadly</v>
      </c>
      <c r="AG59" s="131" t="e">
        <f>VLOOKUP(B59, 'Excluded Innovations'!$B$3:$AA$26, 1, FALSE)</f>
        <v>#N/A</v>
      </c>
      <c r="AH59" s="131" t="e">
        <f>VLOOKUP(B59, 'Excluded Innovations'!$B$3:$AA$26, 7, FALSE)</f>
        <v>#N/A</v>
      </c>
      <c r="AI59" s="135"/>
    </row>
    <row r="60" spans="1:35" ht="51" customHeight="1" x14ac:dyDescent="0.5">
      <c r="A60" s="130">
        <v>417</v>
      </c>
      <c r="B60" s="130" t="s">
        <v>2657</v>
      </c>
      <c r="C60" s="130" t="s">
        <v>2658</v>
      </c>
      <c r="D60" s="130" t="s">
        <v>2659</v>
      </c>
      <c r="E60" s="130"/>
      <c r="F60" s="130"/>
      <c r="G60" s="130" t="s">
        <v>2660</v>
      </c>
      <c r="H60" s="130" t="s">
        <v>2423</v>
      </c>
      <c r="I60" s="130" t="s">
        <v>2492</v>
      </c>
      <c r="J60" s="130" t="s">
        <v>2661</v>
      </c>
      <c r="K60" s="130" t="s">
        <v>2390</v>
      </c>
      <c r="L60" s="130" t="s">
        <v>296</v>
      </c>
      <c r="M60" s="130"/>
      <c r="N60" s="130"/>
      <c r="O60" s="130"/>
      <c r="P60" s="130" t="s">
        <v>2662</v>
      </c>
      <c r="Q60" s="130"/>
      <c r="R60" s="130"/>
      <c r="S60" s="130"/>
      <c r="T60" s="130" t="s">
        <v>2444</v>
      </c>
      <c r="U60" s="130"/>
      <c r="V60" s="130"/>
      <c r="W60" s="130" t="s">
        <v>2444</v>
      </c>
      <c r="X60" s="130"/>
      <c r="Y60" s="130" t="s">
        <v>2663</v>
      </c>
      <c r="Z60" s="130" t="s">
        <v>71</v>
      </c>
      <c r="AA60" s="130" t="s">
        <v>193</v>
      </c>
      <c r="AB60" s="130" t="s">
        <v>592</v>
      </c>
      <c r="AC60" s="130" t="s">
        <v>2664</v>
      </c>
      <c r="AD60" s="130" t="s">
        <v>2324</v>
      </c>
      <c r="AE60" s="130" t="s">
        <v>214</v>
      </c>
      <c r="AF60" s="130" t="e">
        <f>VLOOKUP(B60,'3. Data innovations'!$B$3:$AI$86, 7, FALSE)</f>
        <v>#N/A</v>
      </c>
      <c r="AG60" s="131" t="e">
        <f>VLOOKUP(B60, 'Excluded Innovations'!$B$3:$AA$26, 1, FALSE)</f>
        <v>#N/A</v>
      </c>
      <c r="AH60" s="131" t="e">
        <f>VLOOKUP(B60, 'Excluded Innovations'!$B$3:$AA$26, 7, FALSE)</f>
        <v>#N/A</v>
      </c>
      <c r="AI60" s="135"/>
    </row>
    <row r="61" spans="1:35" ht="51" customHeight="1" x14ac:dyDescent="0.5">
      <c r="A61" s="130">
        <v>421</v>
      </c>
      <c r="B61" s="130" t="s">
        <v>1543</v>
      </c>
      <c r="C61" s="130"/>
      <c r="D61" s="130" t="s">
        <v>1545</v>
      </c>
      <c r="E61" s="130"/>
      <c r="F61" s="130">
        <v>4</v>
      </c>
      <c r="G61" s="130"/>
      <c r="H61" s="130" t="s">
        <v>2306</v>
      </c>
      <c r="I61" s="130"/>
      <c r="J61" s="130"/>
      <c r="K61" s="130"/>
      <c r="L61" s="130" t="s">
        <v>1417</v>
      </c>
      <c r="M61" s="130"/>
      <c r="N61" s="130"/>
      <c r="O61" s="130"/>
      <c r="P61" s="130" t="s">
        <v>1544</v>
      </c>
      <c r="Q61" s="130"/>
      <c r="R61" s="130"/>
      <c r="S61" s="130" t="s">
        <v>2665</v>
      </c>
      <c r="T61" s="130"/>
      <c r="U61" s="130" t="s">
        <v>2666</v>
      </c>
      <c r="V61" s="130" t="s">
        <v>2667</v>
      </c>
      <c r="W61" s="130" t="s">
        <v>2668</v>
      </c>
      <c r="X61" s="130"/>
      <c r="Y61" s="130" t="s">
        <v>2669</v>
      </c>
      <c r="Z61" s="130" t="s">
        <v>2323</v>
      </c>
      <c r="AA61" s="130" t="s">
        <v>26</v>
      </c>
      <c r="AB61" s="130"/>
      <c r="AC61" s="130" t="s">
        <v>1546</v>
      </c>
      <c r="AD61" s="130"/>
      <c r="AE61" s="130"/>
      <c r="AF61" s="130" t="e">
        <f>VLOOKUP(B61,'3. Data innovations'!$B$3:$AI$86, 7, FALSE)</f>
        <v>#N/A</v>
      </c>
      <c r="AG61" s="131" t="str">
        <f>VLOOKUP(B61, 'Excluded Innovations'!$B$3:$AA$26, 1, FALSE)</f>
        <v>LAMB Integrated Rural Health and Development</v>
      </c>
      <c r="AH61" s="131" t="str">
        <f>VLOOKUP(B61, 'Excluded Innovations'!$B$3:$AA$26, 7, FALSE)</f>
        <v>No</v>
      </c>
      <c r="AI61" s="135"/>
    </row>
    <row r="62" spans="1:35" ht="51" customHeight="1" x14ac:dyDescent="0.5">
      <c r="A62" s="130">
        <v>431</v>
      </c>
      <c r="B62" s="130" t="s">
        <v>588</v>
      </c>
      <c r="C62" s="130" t="s">
        <v>2670</v>
      </c>
      <c r="D62" s="130" t="s">
        <v>2671</v>
      </c>
      <c r="E62" s="130"/>
      <c r="F62" s="130">
        <v>4</v>
      </c>
      <c r="G62" s="130" t="s">
        <v>2672</v>
      </c>
      <c r="H62" s="130" t="s">
        <v>2673</v>
      </c>
      <c r="I62" s="130"/>
      <c r="J62" s="130" t="s">
        <v>2674</v>
      </c>
      <c r="K62" s="130"/>
      <c r="L62" s="130" t="s">
        <v>2675</v>
      </c>
      <c r="M62" s="130"/>
      <c r="N62" s="130" t="s">
        <v>2676</v>
      </c>
      <c r="O62" s="130" t="s">
        <v>2677</v>
      </c>
      <c r="P62" s="130" t="s">
        <v>589</v>
      </c>
      <c r="Q62" s="130" t="s">
        <v>2678</v>
      </c>
      <c r="R62" s="130" t="s">
        <v>2679</v>
      </c>
      <c r="S62" s="130" t="s">
        <v>2680</v>
      </c>
      <c r="T62" s="130"/>
      <c r="U62" s="130"/>
      <c r="V62" s="130" t="s">
        <v>2311</v>
      </c>
      <c r="W62" s="130" t="s">
        <v>2311</v>
      </c>
      <c r="X62" s="130"/>
      <c r="Y62" s="130" t="s">
        <v>2681</v>
      </c>
      <c r="Z62" s="130" t="s">
        <v>71</v>
      </c>
      <c r="AA62" s="130" t="s">
        <v>430</v>
      </c>
      <c r="AB62" s="130" t="s">
        <v>592</v>
      </c>
      <c r="AC62" s="130" t="s">
        <v>593</v>
      </c>
      <c r="AD62" s="130" t="s">
        <v>477</v>
      </c>
      <c r="AE62" s="130" t="s">
        <v>274</v>
      </c>
      <c r="AF62" s="130" t="str">
        <f>VLOOKUP(B62,'3. Data innovations'!$B$3:$AI$86, 7, FALSE)</f>
        <v>Nutrition data</v>
      </c>
      <c r="AG62" s="131" t="e">
        <f>VLOOKUP(B62, 'Excluded Innovations'!$B$3:$AA$26, 1, FALSE)</f>
        <v>#N/A</v>
      </c>
      <c r="AH62" s="131" t="e">
        <f>VLOOKUP(B62, 'Excluded Innovations'!$B$3:$AA$26, 7, FALSE)</f>
        <v>#N/A</v>
      </c>
      <c r="AI62" s="135"/>
    </row>
    <row r="63" spans="1:35" ht="51" customHeight="1" x14ac:dyDescent="0.5">
      <c r="A63" s="130">
        <v>444</v>
      </c>
      <c r="B63" s="130" t="s">
        <v>1073</v>
      </c>
      <c r="C63" s="130"/>
      <c r="D63" s="130" t="s">
        <v>1075</v>
      </c>
      <c r="E63" s="130"/>
      <c r="F63" s="130"/>
      <c r="G63" s="130"/>
      <c r="H63" s="130" t="s">
        <v>2306</v>
      </c>
      <c r="I63" s="130"/>
      <c r="J63" s="130"/>
      <c r="K63" s="130"/>
      <c r="L63" s="130" t="s">
        <v>393</v>
      </c>
      <c r="M63" s="130"/>
      <c r="N63" s="130"/>
      <c r="O63" s="130"/>
      <c r="P63" s="130" t="s">
        <v>1074</v>
      </c>
      <c r="Q63" s="130"/>
      <c r="R63" s="130"/>
      <c r="S63" s="130"/>
      <c r="T63" s="130" t="s">
        <v>2464</v>
      </c>
      <c r="U63" s="130"/>
      <c r="V63" s="130"/>
      <c r="W63" s="130" t="s">
        <v>2464</v>
      </c>
      <c r="X63" s="130"/>
      <c r="Y63" s="130"/>
      <c r="Z63" s="130" t="s">
        <v>71</v>
      </c>
      <c r="AA63" s="130" t="s">
        <v>193</v>
      </c>
      <c r="AB63" s="130"/>
      <c r="AC63" s="130" t="s">
        <v>1077</v>
      </c>
      <c r="AD63" s="130" t="s">
        <v>477</v>
      </c>
      <c r="AE63" s="130" t="s">
        <v>478</v>
      </c>
      <c r="AF63" s="130" t="e">
        <f>VLOOKUP(B63,'3. Data innovations'!$B$3:$AI$86, 7, FALSE)</f>
        <v>#N/A</v>
      </c>
      <c r="AG63" s="131" t="e">
        <f>VLOOKUP(B63, 'Excluded Innovations'!$B$3:$AA$26, 1, FALSE)</f>
        <v>#N/A</v>
      </c>
      <c r="AH63" s="131" t="e">
        <f>VLOOKUP(B63, 'Excluded Innovations'!$B$3:$AA$26, 7, FALSE)</f>
        <v>#N/A</v>
      </c>
      <c r="AI63" s="135"/>
    </row>
    <row r="64" spans="1:35" ht="51" customHeight="1" x14ac:dyDescent="0.5">
      <c r="A64" s="130">
        <v>450</v>
      </c>
      <c r="B64" s="130" t="s">
        <v>1562</v>
      </c>
      <c r="C64" s="130"/>
      <c r="D64" s="130" t="s">
        <v>1564</v>
      </c>
      <c r="E64" s="130"/>
      <c r="F64" s="130"/>
      <c r="G64" s="130"/>
      <c r="H64" s="130" t="s">
        <v>2306</v>
      </c>
      <c r="I64" s="130"/>
      <c r="J64" s="130"/>
      <c r="K64" s="130"/>
      <c r="L64" s="130"/>
      <c r="M64" s="130"/>
      <c r="N64" s="130"/>
      <c r="O64" s="130"/>
      <c r="P64" s="130" t="s">
        <v>1563</v>
      </c>
      <c r="Q64" s="130"/>
      <c r="R64" s="130"/>
      <c r="S64" s="130"/>
      <c r="T64" s="130" t="s">
        <v>2412</v>
      </c>
      <c r="U64" s="130"/>
      <c r="V64" s="130"/>
      <c r="W64" s="130" t="s">
        <v>2412</v>
      </c>
      <c r="X64" s="130"/>
      <c r="Y64" s="130"/>
      <c r="Z64" s="130" t="s">
        <v>2323</v>
      </c>
      <c r="AA64" s="130" t="s">
        <v>29</v>
      </c>
      <c r="AB64" s="130" t="s">
        <v>25</v>
      </c>
      <c r="AC64" s="130" t="s">
        <v>2682</v>
      </c>
      <c r="AD64" s="130"/>
      <c r="AE64" s="130"/>
      <c r="AF64" s="130" t="e">
        <f>VLOOKUP(B64,'3. Data innovations'!$B$3:$AI$86, 7, FALSE)</f>
        <v>#N/A</v>
      </c>
      <c r="AG64" s="131" t="str">
        <f>VLOOKUP(B64, 'Excluded Innovations'!$B$3:$AA$26, 1, FALSE)</f>
        <v>Pairing Maternal Wearables with a Holistic Model of Care</v>
      </c>
      <c r="AH64" s="131" t="str">
        <f>VLOOKUP(B64, 'Excluded Innovations'!$B$3:$AA$26, 7, FALSE)</f>
        <v>No, because clinical tool</v>
      </c>
      <c r="AI64" s="135"/>
    </row>
    <row r="65" spans="1:35" ht="51" customHeight="1" x14ac:dyDescent="0.5">
      <c r="A65" s="130">
        <v>458</v>
      </c>
      <c r="B65" s="130" t="s">
        <v>831</v>
      </c>
      <c r="C65" s="130"/>
      <c r="D65" s="130" t="s">
        <v>833</v>
      </c>
      <c r="E65" s="130"/>
      <c r="F65" s="130"/>
      <c r="G65" s="130"/>
      <c r="H65" s="130" t="s">
        <v>2306</v>
      </c>
      <c r="I65" s="130"/>
      <c r="J65" s="130"/>
      <c r="K65" s="130"/>
      <c r="L65" s="130" t="s">
        <v>296</v>
      </c>
      <c r="M65" s="130"/>
      <c r="N65" s="130"/>
      <c r="O65" s="130"/>
      <c r="P65" s="130" t="s">
        <v>832</v>
      </c>
      <c r="Q65" s="130"/>
      <c r="R65" s="130"/>
      <c r="S65" s="130"/>
      <c r="T65" s="130" t="s">
        <v>2444</v>
      </c>
      <c r="U65" s="130"/>
      <c r="V65" s="130"/>
      <c r="W65" s="130" t="s">
        <v>2444</v>
      </c>
      <c r="X65" s="130"/>
      <c r="Y65" s="130"/>
      <c r="Z65" s="130" t="s">
        <v>2323</v>
      </c>
      <c r="AA65" s="130" t="s">
        <v>193</v>
      </c>
      <c r="AB65" s="130"/>
      <c r="AC65" s="130" t="s">
        <v>834</v>
      </c>
      <c r="AD65" s="130"/>
      <c r="AE65" s="130"/>
      <c r="AF65" s="130" t="e">
        <f>VLOOKUP(B65,'3. Data innovations'!$B$3:$AI$86, 7, FALSE)</f>
        <v>#N/A</v>
      </c>
      <c r="AG65" s="131" t="e">
        <f>VLOOKUP(B65, 'Excluded Innovations'!$B$3:$AA$26, 1, FALSE)</f>
        <v>#N/A</v>
      </c>
      <c r="AH65" s="131" t="e">
        <f>VLOOKUP(B65, 'Excluded Innovations'!$B$3:$AA$26, 7, FALSE)</f>
        <v>#N/A</v>
      </c>
      <c r="AI65" s="135"/>
    </row>
    <row r="66" spans="1:35" ht="51" customHeight="1" x14ac:dyDescent="0.5">
      <c r="A66" s="130">
        <v>522</v>
      </c>
      <c r="B66" s="130" t="s">
        <v>694</v>
      </c>
      <c r="C66" s="130" t="s">
        <v>2683</v>
      </c>
      <c r="D66" s="130" t="s">
        <v>2684</v>
      </c>
      <c r="E66" s="130" t="s">
        <v>2685</v>
      </c>
      <c r="F66" s="130">
        <v>4</v>
      </c>
      <c r="G66" s="130" t="s">
        <v>2686</v>
      </c>
      <c r="H66" s="130" t="s">
        <v>2687</v>
      </c>
      <c r="I66" s="130"/>
      <c r="J66" s="130" t="s">
        <v>2688</v>
      </c>
      <c r="K66" s="130"/>
      <c r="L66" s="130" t="s">
        <v>2689</v>
      </c>
      <c r="M66" s="130"/>
      <c r="N66" s="130" t="s">
        <v>2690</v>
      </c>
      <c r="O66" s="130" t="s">
        <v>2691</v>
      </c>
      <c r="P66" s="130" t="s">
        <v>695</v>
      </c>
      <c r="Q66" s="130" t="s">
        <v>2692</v>
      </c>
      <c r="R66" s="130" t="s">
        <v>2693</v>
      </c>
      <c r="S66" s="130" t="s">
        <v>2694</v>
      </c>
      <c r="T66" s="130"/>
      <c r="U66" s="130"/>
      <c r="V66" s="130" t="s">
        <v>2695</v>
      </c>
      <c r="W66" s="130" t="s">
        <v>2695</v>
      </c>
      <c r="X66" s="130"/>
      <c r="Y66" s="130" t="s">
        <v>2696</v>
      </c>
      <c r="Z66" s="130" t="s">
        <v>2323</v>
      </c>
      <c r="AA66" s="130" t="s">
        <v>28</v>
      </c>
      <c r="AB66" s="130" t="s">
        <v>21</v>
      </c>
      <c r="AC66" s="130" t="s">
        <v>697</v>
      </c>
      <c r="AD66" s="130" t="s">
        <v>478</v>
      </c>
      <c r="AE66" s="130" t="s">
        <v>1051</v>
      </c>
      <c r="AF66" s="130" t="str">
        <f>VLOOKUP(B66,'3. Data innovations'!$B$3:$AI$86, 7, FALSE)</f>
        <v>Data innovation broadly</v>
      </c>
      <c r="AG66" s="131" t="e">
        <f>VLOOKUP(B66, 'Excluded Innovations'!$B$3:$AA$26, 1, FALSE)</f>
        <v>#N/A</v>
      </c>
      <c r="AH66" s="131" t="e">
        <f>VLOOKUP(B66, 'Excluded Innovations'!$B$3:$AA$26, 7, FALSE)</f>
        <v>#N/A</v>
      </c>
      <c r="AI66" s="135"/>
    </row>
    <row r="67" spans="1:35" ht="51" customHeight="1" x14ac:dyDescent="0.5">
      <c r="A67" s="130">
        <v>523</v>
      </c>
      <c r="B67" s="130" t="s">
        <v>961</v>
      </c>
      <c r="C67" s="130" t="s">
        <v>2697</v>
      </c>
      <c r="D67" s="130" t="s">
        <v>964</v>
      </c>
      <c r="E67" s="130" t="s">
        <v>2698</v>
      </c>
      <c r="F67" s="130"/>
      <c r="G67" s="130" t="s">
        <v>2699</v>
      </c>
      <c r="H67" s="130" t="s">
        <v>2700</v>
      </c>
      <c r="I67" s="130"/>
      <c r="J67" s="130"/>
      <c r="K67" s="130"/>
      <c r="L67" s="130" t="s">
        <v>2701</v>
      </c>
      <c r="M67" s="130"/>
      <c r="N67" s="130" t="s">
        <v>2702</v>
      </c>
      <c r="O67" s="130" t="s">
        <v>2703</v>
      </c>
      <c r="P67" s="130" t="s">
        <v>2704</v>
      </c>
      <c r="Q67" s="130" t="s">
        <v>2705</v>
      </c>
      <c r="R67" s="130" t="s">
        <v>2706</v>
      </c>
      <c r="S67" s="130" t="s">
        <v>2707</v>
      </c>
      <c r="T67" s="130"/>
      <c r="U67" s="130"/>
      <c r="V67" s="130"/>
      <c r="W67" s="130"/>
      <c r="X67" s="130"/>
      <c r="Y67" s="130" t="s">
        <v>2708</v>
      </c>
      <c r="Z67" s="130" t="s">
        <v>71</v>
      </c>
      <c r="AA67" s="130" t="s">
        <v>29</v>
      </c>
      <c r="AB67" s="130" t="s">
        <v>965</v>
      </c>
      <c r="AC67" s="130" t="s">
        <v>966</v>
      </c>
      <c r="AD67" s="130" t="s">
        <v>477</v>
      </c>
      <c r="AE67" s="130" t="s">
        <v>214</v>
      </c>
      <c r="AF67" s="130" t="e">
        <f>VLOOKUP(B67,'3. Data innovations'!$B$3:$AI$86, 7, FALSE)</f>
        <v>#N/A</v>
      </c>
      <c r="AG67" s="131" t="e">
        <f>VLOOKUP(B67, 'Excluded Innovations'!$B$3:$AA$26, 1, FALSE)</f>
        <v>#N/A</v>
      </c>
      <c r="AH67" s="131" t="e">
        <f>VLOOKUP(B67, 'Excluded Innovations'!$B$3:$AA$26, 7, FALSE)</f>
        <v>#N/A</v>
      </c>
      <c r="AI67" s="135"/>
    </row>
    <row r="68" spans="1:35" ht="51" customHeight="1" x14ac:dyDescent="0.5">
      <c r="A68" s="130">
        <v>534</v>
      </c>
      <c r="B68" s="130" t="s">
        <v>1616</v>
      </c>
      <c r="C68" s="130"/>
      <c r="D68" s="130" t="s">
        <v>1618</v>
      </c>
      <c r="E68" s="130"/>
      <c r="F68" s="130"/>
      <c r="G68" s="130"/>
      <c r="H68" s="130" t="s">
        <v>2306</v>
      </c>
      <c r="I68" s="130"/>
      <c r="J68" s="130"/>
      <c r="K68" s="130"/>
      <c r="L68" s="130" t="s">
        <v>1425</v>
      </c>
      <c r="M68" s="130"/>
      <c r="N68" s="130"/>
      <c r="O68" s="130"/>
      <c r="P68" s="130" t="s">
        <v>1617</v>
      </c>
      <c r="Q68" s="130"/>
      <c r="R68" s="130"/>
      <c r="S68" s="130"/>
      <c r="T68" s="130" t="s">
        <v>2444</v>
      </c>
      <c r="U68" s="130"/>
      <c r="V68" s="130"/>
      <c r="W68" s="130" t="s">
        <v>2444</v>
      </c>
      <c r="X68" s="130"/>
      <c r="Y68" s="130"/>
      <c r="Z68" s="130" t="s">
        <v>2323</v>
      </c>
      <c r="AA68" s="130" t="s">
        <v>193</v>
      </c>
      <c r="AB68" s="130"/>
      <c r="AC68" s="130" t="s">
        <v>2709</v>
      </c>
      <c r="AD68" s="130"/>
      <c r="AE68" s="130"/>
      <c r="AF68" s="130" t="e">
        <f>VLOOKUP(B68,'3. Data innovations'!$B$3:$AI$86, 7, FALSE)</f>
        <v>#N/A</v>
      </c>
      <c r="AG68" s="131" t="e">
        <f>VLOOKUP(B68, 'Excluded Innovations'!$B$3:$AA$26, 1, FALSE)</f>
        <v>#N/A</v>
      </c>
      <c r="AH68" s="131" t="e">
        <f>VLOOKUP(B68, 'Excluded Innovations'!$B$3:$AA$26, 7, FALSE)</f>
        <v>#N/A</v>
      </c>
      <c r="AI68" s="135"/>
    </row>
    <row r="69" spans="1:35" ht="51" customHeight="1" x14ac:dyDescent="0.5">
      <c r="A69" s="130">
        <v>535</v>
      </c>
      <c r="B69" s="130" t="s">
        <v>1044</v>
      </c>
      <c r="C69" s="130"/>
      <c r="D69" s="130" t="s">
        <v>1045</v>
      </c>
      <c r="E69" s="130" t="s">
        <v>2710</v>
      </c>
      <c r="F69" s="130"/>
      <c r="G69" s="130"/>
      <c r="H69" s="130" t="s">
        <v>2306</v>
      </c>
      <c r="I69" s="130"/>
      <c r="J69" s="130"/>
      <c r="K69" s="130"/>
      <c r="L69" s="130" t="s">
        <v>187</v>
      </c>
      <c r="M69" s="130"/>
      <c r="N69" s="130"/>
      <c r="O69" s="130"/>
      <c r="P69" s="130" t="s">
        <v>1044</v>
      </c>
      <c r="Q69" s="130"/>
      <c r="R69" s="130"/>
      <c r="S69" s="130"/>
      <c r="T69" s="130" t="s">
        <v>2410</v>
      </c>
      <c r="U69" s="130"/>
      <c r="V69" s="130"/>
      <c r="W69" s="130" t="s">
        <v>2410</v>
      </c>
      <c r="X69" s="130"/>
      <c r="Y69" s="130"/>
      <c r="Z69" s="130" t="s">
        <v>2323</v>
      </c>
      <c r="AA69" s="130" t="s">
        <v>928</v>
      </c>
      <c r="AB69" s="130"/>
      <c r="AC69" s="130" t="s">
        <v>1046</v>
      </c>
      <c r="AD69" s="130"/>
      <c r="AE69" s="130"/>
      <c r="AF69" s="130" t="e">
        <f>VLOOKUP(B69,'3. Data innovations'!$B$3:$AI$86, 7, FALSE)</f>
        <v>#N/A</v>
      </c>
      <c r="AG69" s="131" t="e">
        <f>VLOOKUP(B69, 'Excluded Innovations'!$B$3:$AA$26, 1, FALSE)</f>
        <v>#N/A</v>
      </c>
      <c r="AH69" s="131" t="e">
        <f>VLOOKUP(B69, 'Excluded Innovations'!$B$3:$AA$26, 7, FALSE)</f>
        <v>#N/A</v>
      </c>
      <c r="AI69" s="135"/>
    </row>
    <row r="70" spans="1:35" ht="51" customHeight="1" x14ac:dyDescent="0.5">
      <c r="A70" s="130">
        <v>538</v>
      </c>
      <c r="B70" s="130" t="s">
        <v>1540</v>
      </c>
      <c r="C70" s="130"/>
      <c r="D70" s="130" t="s">
        <v>1542</v>
      </c>
      <c r="E70" s="130"/>
      <c r="F70" s="130"/>
      <c r="G70" s="130"/>
      <c r="H70" s="130" t="s">
        <v>2306</v>
      </c>
      <c r="I70" s="130"/>
      <c r="J70" s="130"/>
      <c r="K70" s="130"/>
      <c r="L70" s="130" t="s">
        <v>296</v>
      </c>
      <c r="M70" s="130"/>
      <c r="N70" s="130"/>
      <c r="O70" s="130"/>
      <c r="P70" s="130" t="s">
        <v>1541</v>
      </c>
      <c r="Q70" s="130"/>
      <c r="R70" s="130"/>
      <c r="S70" s="130"/>
      <c r="T70" s="130" t="s">
        <v>2444</v>
      </c>
      <c r="U70" s="130"/>
      <c r="V70" s="130"/>
      <c r="W70" s="130" t="s">
        <v>2444</v>
      </c>
      <c r="X70" s="130"/>
      <c r="Y70" s="130"/>
      <c r="Z70" s="130" t="s">
        <v>71</v>
      </c>
      <c r="AA70" s="130" t="s">
        <v>29</v>
      </c>
      <c r="AB70" s="130" t="s">
        <v>965</v>
      </c>
      <c r="AC70" s="130" t="s">
        <v>2711</v>
      </c>
      <c r="AD70" s="130" t="s">
        <v>2399</v>
      </c>
      <c r="AE70" s="130" t="s">
        <v>196</v>
      </c>
      <c r="AF70" s="130" t="e">
        <f>VLOOKUP(B70,'3. Data innovations'!$B$3:$AI$86, 7, FALSE)</f>
        <v>#N/A</v>
      </c>
      <c r="AG70" s="131" t="str">
        <f>VLOOKUP(B70, 'Excluded Innovations'!$B$3:$AA$26, 1, FALSE)</f>
        <v>LaborConnect</v>
      </c>
      <c r="AH70" s="131" t="str">
        <f>VLOOKUP(B70, 'Excluded Innovations'!$B$3:$AA$26, 7, FALSE)</f>
        <v>Potentially, because link to data on immediate causes</v>
      </c>
      <c r="AI70" s="135"/>
    </row>
    <row r="71" spans="1:35" ht="51" customHeight="1" x14ac:dyDescent="0.5">
      <c r="A71" s="130">
        <v>542</v>
      </c>
      <c r="B71" s="130" t="s">
        <v>1604</v>
      </c>
      <c r="C71" s="130"/>
      <c r="D71" s="130" t="s">
        <v>1606</v>
      </c>
      <c r="E71" s="130" t="s">
        <v>2712</v>
      </c>
      <c r="F71" s="130"/>
      <c r="G71" s="130"/>
      <c r="H71" s="130" t="s">
        <v>2306</v>
      </c>
      <c r="I71" s="130"/>
      <c r="J71" s="130"/>
      <c r="K71" s="130"/>
      <c r="L71" s="130" t="s">
        <v>480</v>
      </c>
      <c r="M71" s="130"/>
      <c r="N71" s="130"/>
      <c r="O71" s="130"/>
      <c r="P71" s="130" t="s">
        <v>1605</v>
      </c>
      <c r="Q71" s="130"/>
      <c r="R71" s="130"/>
      <c r="S71" s="130"/>
      <c r="T71" s="130" t="s">
        <v>2444</v>
      </c>
      <c r="U71" s="130"/>
      <c r="V71" s="130"/>
      <c r="W71" s="130" t="s">
        <v>2444</v>
      </c>
      <c r="X71" s="130"/>
      <c r="Y71" s="130"/>
      <c r="Z71" s="130" t="s">
        <v>2323</v>
      </c>
      <c r="AA71" s="130" t="s">
        <v>29</v>
      </c>
      <c r="AB71" s="130" t="s">
        <v>965</v>
      </c>
      <c r="AC71" s="130" t="s">
        <v>1607</v>
      </c>
      <c r="AD71" s="130"/>
      <c r="AE71" s="130"/>
      <c r="AF71" s="130" t="e">
        <f>VLOOKUP(B71,'3. Data innovations'!$B$3:$AI$86, 7, FALSE)</f>
        <v>#N/A</v>
      </c>
      <c r="AG71" s="131" t="e">
        <f>VLOOKUP(B71, 'Excluded Innovations'!$B$3:$AA$26, 1, FALSE)</f>
        <v>#N/A</v>
      </c>
      <c r="AH71" s="131" t="e">
        <f>VLOOKUP(B71, 'Excluded Innovations'!$B$3:$AA$26, 7, FALSE)</f>
        <v>#N/A</v>
      </c>
      <c r="AI71" s="135"/>
    </row>
    <row r="72" spans="1:35" ht="51" customHeight="1" x14ac:dyDescent="0.5">
      <c r="A72" s="130">
        <v>546</v>
      </c>
      <c r="B72" s="130" t="s">
        <v>1608</v>
      </c>
      <c r="C72" s="130"/>
      <c r="D72" s="130" t="s">
        <v>1610</v>
      </c>
      <c r="E72" s="130"/>
      <c r="F72" s="130"/>
      <c r="G72" s="130"/>
      <c r="H72" s="130" t="s">
        <v>2306</v>
      </c>
      <c r="I72" s="130"/>
      <c r="J72" s="130"/>
      <c r="K72" s="130"/>
      <c r="L72" s="130" t="s">
        <v>296</v>
      </c>
      <c r="M72" s="130"/>
      <c r="N72" s="130"/>
      <c r="O72" s="130"/>
      <c r="P72" s="130" t="s">
        <v>1609</v>
      </c>
      <c r="Q72" s="130"/>
      <c r="R72" s="130"/>
      <c r="S72" s="130"/>
      <c r="T72" s="130" t="s">
        <v>2444</v>
      </c>
      <c r="U72" s="130"/>
      <c r="V72" s="130"/>
      <c r="W72" s="130" t="s">
        <v>2444</v>
      </c>
      <c r="X72" s="130"/>
      <c r="Y72" s="130"/>
      <c r="Z72" s="130" t="s">
        <v>2323</v>
      </c>
      <c r="AA72" s="130" t="s">
        <v>27</v>
      </c>
      <c r="AB72" s="130"/>
      <c r="AC72" s="130" t="s">
        <v>1611</v>
      </c>
      <c r="AD72" s="130"/>
      <c r="AE72" s="130"/>
      <c r="AF72" s="130" t="e">
        <f>VLOOKUP(B72,'3. Data innovations'!$B$3:$AI$86, 7, FALSE)</f>
        <v>#N/A</v>
      </c>
      <c r="AG72" s="131" t="e">
        <f>VLOOKUP(B72, 'Excluded Innovations'!$B$3:$AA$26, 1, FALSE)</f>
        <v>#N/A</v>
      </c>
      <c r="AH72" s="131" t="e">
        <f>VLOOKUP(B72, 'Excluded Innovations'!$B$3:$AA$26, 7, FALSE)</f>
        <v>#N/A</v>
      </c>
      <c r="AI72" s="135"/>
    </row>
    <row r="73" spans="1:35" ht="51" customHeight="1" x14ac:dyDescent="0.5">
      <c r="A73" s="130">
        <v>579</v>
      </c>
      <c r="B73" s="130" t="s">
        <v>980</v>
      </c>
      <c r="C73" s="130" t="s">
        <v>2713</v>
      </c>
      <c r="D73" s="130" t="s">
        <v>982</v>
      </c>
      <c r="E73" s="130"/>
      <c r="F73" s="130">
        <v>4</v>
      </c>
      <c r="G73" s="130" t="s">
        <v>2714</v>
      </c>
      <c r="H73" s="130" t="s">
        <v>2474</v>
      </c>
      <c r="I73" s="130"/>
      <c r="J73" s="130" t="s">
        <v>2715</v>
      </c>
      <c r="K73" s="130"/>
      <c r="L73" s="130" t="s">
        <v>984</v>
      </c>
      <c r="M73" s="130"/>
      <c r="N73" s="130" t="s">
        <v>2716</v>
      </c>
      <c r="O73" s="130" t="s">
        <v>2717</v>
      </c>
      <c r="P73" s="130" t="s">
        <v>981</v>
      </c>
      <c r="Q73" s="130" t="s">
        <v>2718</v>
      </c>
      <c r="R73" s="130" t="s">
        <v>2719</v>
      </c>
      <c r="S73" s="130" t="s">
        <v>2720</v>
      </c>
      <c r="T73" s="130"/>
      <c r="U73" s="130"/>
      <c r="V73" s="130"/>
      <c r="W73" s="130"/>
      <c r="X73" s="130"/>
      <c r="Y73" s="130" t="s">
        <v>2721</v>
      </c>
      <c r="Z73" s="130" t="s">
        <v>2323</v>
      </c>
      <c r="AA73" s="130" t="s">
        <v>430</v>
      </c>
      <c r="AB73" s="130"/>
      <c r="AC73" s="130" t="s">
        <v>983</v>
      </c>
      <c r="AD73" s="130"/>
      <c r="AE73" s="130"/>
      <c r="AF73" s="130" t="e">
        <f>VLOOKUP(B73,'3. Data innovations'!$B$3:$AI$86, 7, FALSE)</f>
        <v>#N/A</v>
      </c>
      <c r="AG73" s="131" t="e">
        <f>VLOOKUP(B73, 'Excluded Innovations'!$B$3:$AA$26, 1, FALSE)</f>
        <v>#N/A</v>
      </c>
      <c r="AH73" s="131" t="e">
        <f>VLOOKUP(B73, 'Excluded Innovations'!$B$3:$AA$26, 7, FALSE)</f>
        <v>#N/A</v>
      </c>
      <c r="AI73" s="135"/>
    </row>
    <row r="74" spans="1:35" ht="51" customHeight="1" x14ac:dyDescent="0.5">
      <c r="A74" s="130">
        <v>589</v>
      </c>
      <c r="B74" s="130" t="s">
        <v>1585</v>
      </c>
      <c r="C74" s="130"/>
      <c r="D74" s="130" t="s">
        <v>1586</v>
      </c>
      <c r="E74" s="130"/>
      <c r="F74" s="130"/>
      <c r="G74" s="130"/>
      <c r="H74" s="130" t="s">
        <v>2722</v>
      </c>
      <c r="I74" s="130"/>
      <c r="J74" s="130"/>
      <c r="K74" s="130"/>
      <c r="L74" s="130" t="s">
        <v>2723</v>
      </c>
      <c r="M74" s="130"/>
      <c r="N74" s="130"/>
      <c r="O74" s="130"/>
      <c r="P74" s="130"/>
      <c r="Q74" s="130"/>
      <c r="R74" s="130"/>
      <c r="S74" s="130"/>
      <c r="T74" s="130"/>
      <c r="U74" s="130"/>
      <c r="V74" s="130"/>
      <c r="W74" s="130"/>
      <c r="X74" s="130"/>
      <c r="Y74" s="130"/>
      <c r="Z74" s="130" t="s">
        <v>2323</v>
      </c>
      <c r="AA74" s="130" t="s">
        <v>928</v>
      </c>
      <c r="AB74" s="130"/>
      <c r="AC74" s="130" t="s">
        <v>1587</v>
      </c>
      <c r="AD74" s="130"/>
      <c r="AE74" s="130"/>
      <c r="AF74" s="130" t="e">
        <f>VLOOKUP(B74,'3. Data innovations'!$B$3:$AI$86, 7, FALSE)</f>
        <v>#N/A</v>
      </c>
      <c r="AG74" s="131" t="e">
        <f>VLOOKUP(B74, 'Excluded Innovations'!$B$3:$AA$26, 1, FALSE)</f>
        <v>#N/A</v>
      </c>
      <c r="AH74" s="131" t="e">
        <f>VLOOKUP(B74, 'Excluded Innovations'!$B$3:$AA$26, 7, FALSE)</f>
        <v>#N/A</v>
      </c>
      <c r="AI74" s="135"/>
    </row>
    <row r="75" spans="1:35" ht="51" customHeight="1" x14ac:dyDescent="0.5">
      <c r="A75" s="130">
        <v>591</v>
      </c>
      <c r="B75" s="130" t="s">
        <v>761</v>
      </c>
      <c r="C75" s="130" t="s">
        <v>2724</v>
      </c>
      <c r="D75" s="130" t="s">
        <v>762</v>
      </c>
      <c r="E75" s="130"/>
      <c r="F75" s="130">
        <v>4</v>
      </c>
      <c r="G75" s="130" t="s">
        <v>2725</v>
      </c>
      <c r="H75" s="130" t="s">
        <v>2726</v>
      </c>
      <c r="I75" s="130"/>
      <c r="J75" s="130" t="s">
        <v>2727</v>
      </c>
      <c r="K75" s="130" t="s">
        <v>2390</v>
      </c>
      <c r="L75" s="130" t="s">
        <v>245</v>
      </c>
      <c r="M75" s="130"/>
      <c r="N75" s="130" t="s">
        <v>2728</v>
      </c>
      <c r="O75" s="130" t="s">
        <v>2729</v>
      </c>
      <c r="P75" s="130" t="s">
        <v>107</v>
      </c>
      <c r="Q75" s="130" t="s">
        <v>2730</v>
      </c>
      <c r="R75" s="130" t="s">
        <v>2731</v>
      </c>
      <c r="S75" s="130" t="s">
        <v>2732</v>
      </c>
      <c r="T75" s="130"/>
      <c r="U75" s="130"/>
      <c r="V75" s="130" t="s">
        <v>2311</v>
      </c>
      <c r="W75" s="130" t="s">
        <v>2311</v>
      </c>
      <c r="X75" s="130"/>
      <c r="Y75" s="130" t="s">
        <v>2733</v>
      </c>
      <c r="Z75" s="130" t="s">
        <v>2323</v>
      </c>
      <c r="AA75" s="130" t="s">
        <v>193</v>
      </c>
      <c r="AB75" s="130"/>
      <c r="AC75" s="130" t="s">
        <v>763</v>
      </c>
      <c r="AD75" s="130"/>
      <c r="AE75" s="130"/>
      <c r="AF75" s="130" t="e">
        <f>VLOOKUP(B75,'3. Data innovations'!$B$3:$AI$86, 7, FALSE)</f>
        <v>#N/A</v>
      </c>
      <c r="AG75" s="131" t="e">
        <f>VLOOKUP(B75, 'Excluded Innovations'!$B$3:$AA$26, 1, FALSE)</f>
        <v>#N/A</v>
      </c>
      <c r="AH75" s="131" t="e">
        <f>VLOOKUP(B75, 'Excluded Innovations'!$B$3:$AA$26, 7, FALSE)</f>
        <v>#N/A</v>
      </c>
      <c r="AI75" s="135"/>
    </row>
    <row r="76" spans="1:35" ht="51" customHeight="1" x14ac:dyDescent="0.5">
      <c r="A76" s="130">
        <v>607</v>
      </c>
      <c r="B76" s="130" t="s">
        <v>1083</v>
      </c>
      <c r="C76" s="130" t="s">
        <v>2734</v>
      </c>
      <c r="D76" s="130" t="s">
        <v>2735</v>
      </c>
      <c r="E76" s="130"/>
      <c r="F76" s="130">
        <v>4</v>
      </c>
      <c r="G76" s="130"/>
      <c r="H76" s="130" t="s">
        <v>178</v>
      </c>
      <c r="I76" s="130" t="s">
        <v>2736</v>
      </c>
      <c r="J76" s="130"/>
      <c r="K76" s="130"/>
      <c r="L76" s="130"/>
      <c r="M76" s="130"/>
      <c r="N76" s="130" t="s">
        <v>2737</v>
      </c>
      <c r="O76" s="130" t="s">
        <v>2738</v>
      </c>
      <c r="P76" s="130" t="s">
        <v>1986</v>
      </c>
      <c r="Q76" s="130"/>
      <c r="R76" s="130"/>
      <c r="S76" s="130"/>
      <c r="T76" s="130" t="s">
        <v>2739</v>
      </c>
      <c r="U76" s="130"/>
      <c r="V76" s="130"/>
      <c r="W76" s="130" t="s">
        <v>2739</v>
      </c>
      <c r="X76" s="130"/>
      <c r="Y76" s="130" t="s">
        <v>1087</v>
      </c>
      <c r="Z76" s="130" t="s">
        <v>71</v>
      </c>
      <c r="AA76" s="130" t="s">
        <v>193</v>
      </c>
      <c r="AB76" s="130"/>
      <c r="AC76" s="130" t="s">
        <v>2740</v>
      </c>
      <c r="AD76" s="130" t="s">
        <v>2399</v>
      </c>
      <c r="AE76" s="130" t="s">
        <v>196</v>
      </c>
      <c r="AF76" s="130" t="e">
        <f>VLOOKUP(B76,'3. Data innovations'!$B$3:$AI$86, 7, FALSE)</f>
        <v>#N/A</v>
      </c>
      <c r="AG76" s="131" t="e">
        <f>VLOOKUP(B76, 'Excluded Innovations'!$B$3:$AA$26, 1, FALSE)</f>
        <v>#N/A</v>
      </c>
      <c r="AH76" s="131" t="e">
        <f>VLOOKUP(B76, 'Excluded Innovations'!$B$3:$AA$26, 7, FALSE)</f>
        <v>#N/A</v>
      </c>
      <c r="AI76" s="135"/>
    </row>
    <row r="77" spans="1:35" ht="51" customHeight="1" x14ac:dyDescent="0.5">
      <c r="A77" s="130">
        <v>636</v>
      </c>
      <c r="B77" s="130" t="s">
        <v>968</v>
      </c>
      <c r="C77" s="130" t="s">
        <v>2741</v>
      </c>
      <c r="D77" s="130" t="s">
        <v>970</v>
      </c>
      <c r="E77" s="130"/>
      <c r="F77" s="130">
        <v>2</v>
      </c>
      <c r="G77" s="130" t="s">
        <v>2742</v>
      </c>
      <c r="H77" s="130" t="s">
        <v>2743</v>
      </c>
      <c r="I77" s="130"/>
      <c r="J77" s="130"/>
      <c r="K77" s="130"/>
      <c r="L77" s="130"/>
      <c r="M77" s="130"/>
      <c r="N77" s="130" t="s">
        <v>2744</v>
      </c>
      <c r="O77" s="130"/>
      <c r="P77" s="130" t="s">
        <v>969</v>
      </c>
      <c r="Q77" s="130"/>
      <c r="R77" s="130"/>
      <c r="S77" s="130"/>
      <c r="T77" s="130"/>
      <c r="U77" s="130"/>
      <c r="V77" s="130"/>
      <c r="W77" s="130"/>
      <c r="X77" s="130"/>
      <c r="Y77" s="130" t="s">
        <v>2745</v>
      </c>
      <c r="Z77" s="130" t="s">
        <v>71</v>
      </c>
      <c r="AA77" s="130" t="s">
        <v>21</v>
      </c>
      <c r="AB77" s="130"/>
      <c r="AC77" s="130" t="s">
        <v>971</v>
      </c>
      <c r="AD77" s="130" t="s">
        <v>318</v>
      </c>
      <c r="AE77" s="130" t="s">
        <v>274</v>
      </c>
      <c r="AF77" s="130" t="e">
        <f>VLOOKUP(B77,'3. Data innovations'!$B$3:$AI$86, 7, FALSE)</f>
        <v>#N/A</v>
      </c>
      <c r="AG77" s="131" t="e">
        <f>VLOOKUP(B77, 'Excluded Innovations'!$B$3:$AA$26, 1, FALSE)</f>
        <v>#N/A</v>
      </c>
      <c r="AH77" s="131" t="e">
        <f>VLOOKUP(B77, 'Excluded Innovations'!$B$3:$AA$26, 7, FALSE)</f>
        <v>#N/A</v>
      </c>
      <c r="AI77" s="135"/>
    </row>
    <row r="78" spans="1:35" ht="51" customHeight="1" x14ac:dyDescent="0.5">
      <c r="A78" s="130">
        <v>653</v>
      </c>
      <c r="B78" s="130" t="s">
        <v>1130</v>
      </c>
      <c r="C78" s="130"/>
      <c r="D78" s="130" t="s">
        <v>2746</v>
      </c>
      <c r="E78" s="130"/>
      <c r="F78" s="130"/>
      <c r="G78" s="130"/>
      <c r="H78" s="130" t="s">
        <v>2306</v>
      </c>
      <c r="I78" s="130"/>
      <c r="J78" s="130"/>
      <c r="K78" s="130"/>
      <c r="L78" s="130" t="s">
        <v>187</v>
      </c>
      <c r="M78" s="130"/>
      <c r="N78" s="130"/>
      <c r="O78" s="130"/>
      <c r="P78" s="130" t="s">
        <v>2747</v>
      </c>
      <c r="Q78" s="130"/>
      <c r="R78" s="130"/>
      <c r="S78" s="130"/>
      <c r="T78" s="130" t="s">
        <v>2444</v>
      </c>
      <c r="U78" s="130"/>
      <c r="V78" s="130"/>
      <c r="W78" s="130" t="s">
        <v>2444</v>
      </c>
      <c r="X78" s="130"/>
      <c r="Y78" s="130"/>
      <c r="Z78" s="130" t="s">
        <v>71</v>
      </c>
      <c r="AA78" s="130" t="s">
        <v>193</v>
      </c>
      <c r="AB78" s="130"/>
      <c r="AC78" s="130" t="s">
        <v>1133</v>
      </c>
      <c r="AD78" s="130" t="s">
        <v>2399</v>
      </c>
      <c r="AE78" s="130" t="s">
        <v>196</v>
      </c>
      <c r="AF78" s="130" t="e">
        <f>VLOOKUP(B78,'3. Data innovations'!$B$3:$AI$86, 7, FALSE)</f>
        <v>#N/A</v>
      </c>
      <c r="AG78" s="131" t="e">
        <f>VLOOKUP(B78, 'Excluded Innovations'!$B$3:$AA$26, 1, FALSE)</f>
        <v>#N/A</v>
      </c>
      <c r="AH78" s="131" t="e">
        <f>VLOOKUP(B78, 'Excluded Innovations'!$B$3:$AA$26, 7, FALSE)</f>
        <v>#N/A</v>
      </c>
      <c r="AI78" s="135"/>
    </row>
    <row r="79" spans="1:35" ht="51" customHeight="1" x14ac:dyDescent="0.5">
      <c r="A79" s="130">
        <v>654</v>
      </c>
      <c r="B79" s="130" t="s">
        <v>1475</v>
      </c>
      <c r="C79" s="130"/>
      <c r="D79" s="130" t="s">
        <v>1477</v>
      </c>
      <c r="E79" s="130"/>
      <c r="F79" s="130"/>
      <c r="G79" s="130"/>
      <c r="H79" s="130" t="s">
        <v>2748</v>
      </c>
      <c r="I79" s="130"/>
      <c r="J79" s="130"/>
      <c r="K79" s="130"/>
      <c r="L79" s="130" t="s">
        <v>2749</v>
      </c>
      <c r="M79" s="130"/>
      <c r="N79" s="130"/>
      <c r="O79" s="130"/>
      <c r="P79" s="130" t="s">
        <v>1476</v>
      </c>
      <c r="Q79" s="130"/>
      <c r="R79" s="130"/>
      <c r="S79" s="130"/>
      <c r="T79" s="130" t="s">
        <v>2444</v>
      </c>
      <c r="U79" s="130"/>
      <c r="V79" s="130"/>
      <c r="W79" s="130" t="s">
        <v>2444</v>
      </c>
      <c r="X79" s="130"/>
      <c r="Y79" s="130"/>
      <c r="Z79" s="130" t="s">
        <v>2323</v>
      </c>
      <c r="AA79" s="130" t="s">
        <v>28</v>
      </c>
      <c r="AB79" s="130" t="s">
        <v>965</v>
      </c>
      <c r="AC79" s="130" t="s">
        <v>2750</v>
      </c>
      <c r="AD79" s="130" t="s">
        <v>2399</v>
      </c>
      <c r="AE79" s="130" t="s">
        <v>1051</v>
      </c>
      <c r="AF79" s="130" t="e">
        <f>VLOOKUP(B79,'3. Data innovations'!$B$3:$AI$86, 7, FALSE)</f>
        <v>#N/A</v>
      </c>
      <c r="AG79" s="131" t="str">
        <f>VLOOKUP(B79, 'Excluded Innovations'!$B$3:$AA$26, 1, FALSE)</f>
        <v>A cloud-based service for electronic auscultation screening for newborns congenital heart defects</v>
      </c>
      <c r="AH79" s="131" t="str">
        <f>VLOOKUP(B79, 'Excluded Innovations'!$B$3:$AA$26, 7, FALSE)</f>
        <v>Potentially, because link to data on immediate causes</v>
      </c>
      <c r="AI79" s="135"/>
    </row>
    <row r="80" spans="1:35" ht="51" customHeight="1" x14ac:dyDescent="0.5">
      <c r="A80" s="130">
        <v>665</v>
      </c>
      <c r="B80" s="130" t="s">
        <v>703</v>
      </c>
      <c r="C80" s="130" t="s">
        <v>2751</v>
      </c>
      <c r="D80" s="130" t="s">
        <v>705</v>
      </c>
      <c r="E80" s="130"/>
      <c r="F80" s="130">
        <v>3</v>
      </c>
      <c r="G80" s="130" t="s">
        <v>2752</v>
      </c>
      <c r="H80" s="130" t="s">
        <v>2753</v>
      </c>
      <c r="I80" s="130" t="s">
        <v>2754</v>
      </c>
      <c r="J80" s="130" t="s">
        <v>2755</v>
      </c>
      <c r="K80" s="130"/>
      <c r="L80" s="130" t="s">
        <v>2756</v>
      </c>
      <c r="M80" s="130"/>
      <c r="N80" s="130" t="s">
        <v>2757</v>
      </c>
      <c r="O80" s="130" t="s">
        <v>2758</v>
      </c>
      <c r="P80" s="130" t="s">
        <v>704</v>
      </c>
      <c r="Q80" s="130" t="s">
        <v>2759</v>
      </c>
      <c r="R80" s="130" t="s">
        <v>2760</v>
      </c>
      <c r="S80" s="130" t="s">
        <v>2761</v>
      </c>
      <c r="T80" s="130"/>
      <c r="U80" s="130"/>
      <c r="V80" s="130" t="s">
        <v>2311</v>
      </c>
      <c r="W80" s="130" t="s">
        <v>2311</v>
      </c>
      <c r="X80" s="130"/>
      <c r="Y80" s="130" t="s">
        <v>2762</v>
      </c>
      <c r="Z80" s="130" t="s">
        <v>71</v>
      </c>
      <c r="AA80" s="130" t="s">
        <v>28</v>
      </c>
      <c r="AB80" s="130" t="s">
        <v>592</v>
      </c>
      <c r="AC80" s="130" t="s">
        <v>706</v>
      </c>
      <c r="AD80" s="130" t="s">
        <v>318</v>
      </c>
      <c r="AE80" s="130" t="s">
        <v>274</v>
      </c>
      <c r="AF80" s="130" t="str">
        <f>VLOOKUP(B80,'3. Data innovations'!$B$3:$AI$86, 7, FALSE)</f>
        <v>Data innovation broadly</v>
      </c>
      <c r="AG80" s="131" t="e">
        <f>VLOOKUP(B80, 'Excluded Innovations'!$B$3:$AA$26, 1, FALSE)</f>
        <v>#N/A</v>
      </c>
      <c r="AH80" s="131" t="e">
        <f>VLOOKUP(B80, 'Excluded Innovations'!$B$3:$AA$26, 7, FALSE)</f>
        <v>#N/A</v>
      </c>
      <c r="AI80" s="135"/>
    </row>
    <row r="81" spans="1:35" ht="51" customHeight="1" x14ac:dyDescent="0.5">
      <c r="A81" s="130">
        <v>677</v>
      </c>
      <c r="B81" s="130" t="s">
        <v>436</v>
      </c>
      <c r="C81" s="130" t="s">
        <v>2763</v>
      </c>
      <c r="D81" s="130" t="s">
        <v>438</v>
      </c>
      <c r="E81" s="130"/>
      <c r="F81" s="130">
        <v>4</v>
      </c>
      <c r="G81" s="130" t="s">
        <v>2764</v>
      </c>
      <c r="H81" s="130" t="s">
        <v>2467</v>
      </c>
      <c r="I81" s="130"/>
      <c r="J81" s="130" t="s">
        <v>2765</v>
      </c>
      <c r="K81" s="130"/>
      <c r="L81" s="130"/>
      <c r="M81" s="130"/>
      <c r="N81" s="130" t="s">
        <v>2766</v>
      </c>
      <c r="O81" s="130" t="s">
        <v>2767</v>
      </c>
      <c r="P81" s="130" t="s">
        <v>437</v>
      </c>
      <c r="Q81" s="130" t="s">
        <v>2768</v>
      </c>
      <c r="R81" s="130" t="s">
        <v>2769</v>
      </c>
      <c r="S81" s="130" t="s">
        <v>2770</v>
      </c>
      <c r="T81" s="130"/>
      <c r="U81" s="130"/>
      <c r="V81" s="130"/>
      <c r="W81" s="130"/>
      <c r="X81" s="130"/>
      <c r="Y81" s="130" t="s">
        <v>2771</v>
      </c>
      <c r="Z81" s="130" t="s">
        <v>71</v>
      </c>
      <c r="AA81" s="130" t="s">
        <v>193</v>
      </c>
      <c r="AB81" s="130" t="s">
        <v>21</v>
      </c>
      <c r="AC81" s="130" t="s">
        <v>439</v>
      </c>
      <c r="AD81" s="130" t="s">
        <v>318</v>
      </c>
      <c r="AE81" s="130" t="s">
        <v>196</v>
      </c>
      <c r="AF81" s="130" t="str">
        <f>VLOOKUP(B81,'3. Data innovations'!$B$3:$AI$86, 7, FALSE)</f>
        <v>Data innovation broadly</v>
      </c>
      <c r="AG81" s="131" t="e">
        <f>VLOOKUP(B81, 'Excluded Innovations'!$B$3:$AA$26, 1, FALSE)</f>
        <v>#N/A</v>
      </c>
      <c r="AH81" s="131" t="e">
        <f>VLOOKUP(B81, 'Excluded Innovations'!$B$3:$AA$26, 7, FALSE)</f>
        <v>#N/A</v>
      </c>
      <c r="AI81" s="135"/>
    </row>
    <row r="82" spans="1:35" ht="51" customHeight="1" x14ac:dyDescent="0.5">
      <c r="A82" s="130">
        <v>678</v>
      </c>
      <c r="B82" s="130" t="s">
        <v>2772</v>
      </c>
      <c r="C82" s="130"/>
      <c r="D82" s="130" t="s">
        <v>2773</v>
      </c>
      <c r="E82" s="130"/>
      <c r="F82" s="130"/>
      <c r="G82" s="130"/>
      <c r="H82" s="130" t="s">
        <v>2722</v>
      </c>
      <c r="I82" s="130" t="s">
        <v>2390</v>
      </c>
      <c r="J82" s="130"/>
      <c r="K82" s="130"/>
      <c r="L82" s="130" t="s">
        <v>2774</v>
      </c>
      <c r="M82" s="130"/>
      <c r="N82" s="130"/>
      <c r="O82" s="130"/>
      <c r="P82" s="130"/>
      <c r="Q82" s="130"/>
      <c r="R82" s="130"/>
      <c r="S82" s="130"/>
      <c r="T82" s="130"/>
      <c r="U82" s="130"/>
      <c r="V82" s="130"/>
      <c r="W82" s="130"/>
      <c r="X82" s="130"/>
      <c r="Y82" s="130"/>
      <c r="Z82" s="130" t="s">
        <v>2323</v>
      </c>
      <c r="AA82" s="130" t="s">
        <v>478</v>
      </c>
      <c r="AB82" s="130"/>
      <c r="AC82" s="130" t="s">
        <v>2775</v>
      </c>
      <c r="AD82" s="130"/>
      <c r="AE82" s="130"/>
      <c r="AF82" s="130" t="e">
        <f>VLOOKUP(B82,'3. Data innovations'!$B$3:$AI$86, 7, FALSE)</f>
        <v>#N/A</v>
      </c>
      <c r="AG82" s="131" t="e">
        <f>VLOOKUP(B82, 'Excluded Innovations'!$B$3:$AA$26, 1, FALSE)</f>
        <v>#N/A</v>
      </c>
      <c r="AH82" s="131" t="e">
        <f>VLOOKUP(B82, 'Excluded Innovations'!$B$3:$AA$26, 7, FALSE)</f>
        <v>#N/A</v>
      </c>
      <c r="AI82" s="135"/>
    </row>
    <row r="83" spans="1:35" ht="51" customHeight="1" x14ac:dyDescent="0.5">
      <c r="A83" s="130">
        <v>707</v>
      </c>
      <c r="B83" s="130" t="s">
        <v>650</v>
      </c>
      <c r="C83" s="130" t="s">
        <v>2776</v>
      </c>
      <c r="D83" s="130" t="s">
        <v>652</v>
      </c>
      <c r="E83" s="130" t="s">
        <v>2777</v>
      </c>
      <c r="F83" s="130">
        <v>3</v>
      </c>
      <c r="G83" s="130" t="s">
        <v>2778</v>
      </c>
      <c r="H83" s="130" t="s">
        <v>2779</v>
      </c>
      <c r="I83" s="130"/>
      <c r="J83" s="130" t="s">
        <v>2780</v>
      </c>
      <c r="K83" s="130"/>
      <c r="L83" s="130" t="s">
        <v>655</v>
      </c>
      <c r="M83" s="130"/>
      <c r="N83" s="130" t="s">
        <v>2781</v>
      </c>
      <c r="O83" s="130" t="s">
        <v>2782</v>
      </c>
      <c r="P83" s="130" t="s">
        <v>651</v>
      </c>
      <c r="Q83" s="130"/>
      <c r="R83" s="130" t="s">
        <v>2783</v>
      </c>
      <c r="S83" s="130" t="s">
        <v>2784</v>
      </c>
      <c r="T83" s="130"/>
      <c r="U83" s="130"/>
      <c r="V83" s="130"/>
      <c r="W83" s="130"/>
      <c r="X83" s="130"/>
      <c r="Y83" s="130"/>
      <c r="Z83" s="130" t="s">
        <v>71</v>
      </c>
      <c r="AA83" s="130" t="s">
        <v>193</v>
      </c>
      <c r="AB83" s="130"/>
      <c r="AC83" s="130" t="s">
        <v>654</v>
      </c>
      <c r="AD83" s="130" t="s">
        <v>2399</v>
      </c>
      <c r="AE83" s="130" t="s">
        <v>214</v>
      </c>
      <c r="AF83" s="130" t="str">
        <f>VLOOKUP(B83,'3. Data innovations'!$B$3:$AI$86, 7, FALSE)</f>
        <v>Remove (already have this)</v>
      </c>
      <c r="AG83" s="131" t="e">
        <f>VLOOKUP(B83, 'Excluded Innovations'!$B$3:$AA$26, 1, FALSE)</f>
        <v>#N/A</v>
      </c>
      <c r="AH83" s="131" t="e">
        <f>VLOOKUP(B83, 'Excluded Innovations'!$B$3:$AA$26, 7, FALSE)</f>
        <v>#N/A</v>
      </c>
      <c r="AI83" s="135"/>
    </row>
    <row r="84" spans="1:35" ht="51" customHeight="1" x14ac:dyDescent="0.5">
      <c r="A84" s="130">
        <v>711</v>
      </c>
      <c r="B84" s="130" t="s">
        <v>1501</v>
      </c>
      <c r="C84" s="130"/>
      <c r="D84" s="130" t="s">
        <v>1503</v>
      </c>
      <c r="E84" s="130" t="s">
        <v>2785</v>
      </c>
      <c r="F84" s="130"/>
      <c r="G84" s="130"/>
      <c r="H84" s="130" t="s">
        <v>2786</v>
      </c>
      <c r="I84" s="130"/>
      <c r="J84" s="130"/>
      <c r="K84" s="130"/>
      <c r="L84" s="130" t="s">
        <v>2787</v>
      </c>
      <c r="M84" s="130"/>
      <c r="N84" s="130"/>
      <c r="O84" s="130"/>
      <c r="P84" s="130" t="s">
        <v>1502</v>
      </c>
      <c r="Q84" s="130"/>
      <c r="R84" s="130"/>
      <c r="S84" s="130"/>
      <c r="T84" s="130" t="s">
        <v>2550</v>
      </c>
      <c r="U84" s="130"/>
      <c r="V84" s="130"/>
      <c r="W84" s="130" t="s">
        <v>2550</v>
      </c>
      <c r="X84" s="130"/>
      <c r="Y84" s="130"/>
      <c r="Z84" s="130" t="s">
        <v>2323</v>
      </c>
      <c r="AA84" s="130" t="s">
        <v>193</v>
      </c>
      <c r="AB84" s="130"/>
      <c r="AC84" s="130" t="s">
        <v>1504</v>
      </c>
      <c r="AD84" s="130"/>
      <c r="AE84" s="130"/>
      <c r="AF84" s="130" t="e">
        <f>VLOOKUP(B84,'3. Data innovations'!$B$3:$AI$86, 7, FALSE)</f>
        <v>#N/A</v>
      </c>
      <c r="AG84" s="131" t="str">
        <f>VLOOKUP(B84, 'Excluded Innovations'!$B$3:$AA$26, 1, FALSE)</f>
        <v>Detecting Zika infected mosquitoes using simple flip-phones: Shazam for mosquitoes</v>
      </c>
      <c r="AH84" s="131" t="str">
        <f>VLOOKUP(B84, 'Excluded Innovations'!$B$3:$AA$26, 7, FALSE)</f>
        <v>No</v>
      </c>
      <c r="AI84" s="135"/>
    </row>
    <row r="85" spans="1:35" ht="51" customHeight="1" x14ac:dyDescent="0.5">
      <c r="A85" s="130">
        <v>716</v>
      </c>
      <c r="B85" s="130" t="s">
        <v>1571</v>
      </c>
      <c r="C85" s="130"/>
      <c r="D85" s="130" t="s">
        <v>1573</v>
      </c>
      <c r="E85" s="130"/>
      <c r="F85" s="130"/>
      <c r="G85" s="130"/>
      <c r="H85" s="130" t="s">
        <v>2786</v>
      </c>
      <c r="I85" s="130"/>
      <c r="J85" s="130"/>
      <c r="K85" s="130"/>
      <c r="L85" s="130" t="s">
        <v>2788</v>
      </c>
      <c r="M85" s="130"/>
      <c r="N85" s="130"/>
      <c r="O85" s="130"/>
      <c r="P85" s="130" t="s">
        <v>1572</v>
      </c>
      <c r="Q85" s="130"/>
      <c r="R85" s="130"/>
      <c r="S85" s="130"/>
      <c r="T85" s="130" t="s">
        <v>2550</v>
      </c>
      <c r="U85" s="130"/>
      <c r="V85" s="130"/>
      <c r="W85" s="130" t="s">
        <v>2550</v>
      </c>
      <c r="X85" s="130"/>
      <c r="Y85" s="130"/>
      <c r="Z85" s="130" t="s">
        <v>2323</v>
      </c>
      <c r="AA85" s="130" t="s">
        <v>28</v>
      </c>
      <c r="AB85" s="130"/>
      <c r="AC85" s="130" t="s">
        <v>2789</v>
      </c>
      <c r="AD85" s="130"/>
      <c r="AE85" s="130"/>
      <c r="AF85" s="130" t="e">
        <f>VLOOKUP(B85,'3. Data innovations'!$B$3:$AI$86, 7, FALSE)</f>
        <v>#N/A</v>
      </c>
      <c r="AG85" s="131" t="str">
        <f>VLOOKUP(B85, 'Excluded Innovations'!$B$3:$AA$26, 1, FALSE)</f>
        <v>POCPAK: Point-of-Care Connectivity and Power Kit. Accelerating disease detection and treatment by ensuring rapid metadata analysis and transmission.</v>
      </c>
      <c r="AH85" s="131" t="str">
        <f>VLOOKUP(B85, 'Excluded Innovations'!$B$3:$AA$26, 7, FALSE)</f>
        <v>Potentially, because link to data on underlying causes</v>
      </c>
      <c r="AI85" s="135"/>
    </row>
    <row r="86" spans="1:35" ht="51" customHeight="1" x14ac:dyDescent="0.5">
      <c r="A86" s="130">
        <v>721</v>
      </c>
      <c r="B86" s="130" t="s">
        <v>1069</v>
      </c>
      <c r="C86" s="130"/>
      <c r="D86" s="130" t="s">
        <v>1071</v>
      </c>
      <c r="E86" s="130"/>
      <c r="F86" s="130"/>
      <c r="G86" s="130"/>
      <c r="H86" s="130" t="s">
        <v>2786</v>
      </c>
      <c r="I86" s="130"/>
      <c r="J86" s="130"/>
      <c r="K86" s="130"/>
      <c r="L86" s="130" t="s">
        <v>393</v>
      </c>
      <c r="M86" s="130"/>
      <c r="N86" s="130"/>
      <c r="O86" s="130"/>
      <c r="P86" s="130" t="s">
        <v>1070</v>
      </c>
      <c r="Q86" s="130"/>
      <c r="R86" s="130"/>
      <c r="S86" s="130"/>
      <c r="T86" s="130" t="s">
        <v>2550</v>
      </c>
      <c r="U86" s="130"/>
      <c r="V86" s="130"/>
      <c r="W86" s="130" t="s">
        <v>2550</v>
      </c>
      <c r="X86" s="130"/>
      <c r="Y86" s="130"/>
      <c r="Z86" s="130" t="s">
        <v>2323</v>
      </c>
      <c r="AA86" s="130" t="s">
        <v>28</v>
      </c>
      <c r="AB86" s="130" t="s">
        <v>25</v>
      </c>
      <c r="AC86" s="130" t="s">
        <v>1072</v>
      </c>
      <c r="AD86" s="130"/>
      <c r="AE86" s="130"/>
      <c r="AF86" s="130" t="e">
        <f>VLOOKUP(B86,'3. Data innovations'!$B$3:$AI$86, 7, FALSE)</f>
        <v>#N/A</v>
      </c>
      <c r="AG86" s="131" t="e">
        <f>VLOOKUP(B86, 'Excluded Innovations'!$B$3:$AA$26, 1, FALSE)</f>
        <v>#N/A</v>
      </c>
      <c r="AH86" s="131" t="e">
        <f>VLOOKUP(B86, 'Excluded Innovations'!$B$3:$AA$26, 7, FALSE)</f>
        <v>#N/A</v>
      </c>
      <c r="AI86" s="135"/>
    </row>
    <row r="87" spans="1:35" ht="51" customHeight="1" x14ac:dyDescent="0.5">
      <c r="A87" s="130">
        <v>725</v>
      </c>
      <c r="B87" s="130" t="s">
        <v>1092</v>
      </c>
      <c r="C87" s="130" t="s">
        <v>2790</v>
      </c>
      <c r="D87" s="130" t="s">
        <v>1094</v>
      </c>
      <c r="E87" s="130"/>
      <c r="F87" s="130">
        <v>2</v>
      </c>
      <c r="G87" s="130" t="s">
        <v>2791</v>
      </c>
      <c r="H87" s="130" t="s">
        <v>2792</v>
      </c>
      <c r="I87" s="130"/>
      <c r="J87" s="130"/>
      <c r="K87" s="130"/>
      <c r="L87" s="130" t="s">
        <v>1095</v>
      </c>
      <c r="M87" s="130"/>
      <c r="N87" s="130" t="s">
        <v>2793</v>
      </c>
      <c r="O87" s="130" t="s">
        <v>2794</v>
      </c>
      <c r="P87" s="130" t="s">
        <v>1093</v>
      </c>
      <c r="Q87" s="130" t="s">
        <v>2795</v>
      </c>
      <c r="R87" s="130" t="s">
        <v>2796</v>
      </c>
      <c r="S87" s="130"/>
      <c r="T87" s="130" t="s">
        <v>2613</v>
      </c>
      <c r="U87" s="130" t="s">
        <v>2614</v>
      </c>
      <c r="V87" s="130" t="s">
        <v>2797</v>
      </c>
      <c r="W87" s="130" t="s">
        <v>2798</v>
      </c>
      <c r="X87" s="130"/>
      <c r="Y87" s="130" t="s">
        <v>2799</v>
      </c>
      <c r="Z87" s="130" t="s">
        <v>2323</v>
      </c>
      <c r="AA87" s="130" t="s">
        <v>28</v>
      </c>
      <c r="AB87" s="130" t="s">
        <v>25</v>
      </c>
      <c r="AC87" s="130" t="s">
        <v>545</v>
      </c>
      <c r="AD87" s="130"/>
      <c r="AE87" s="130"/>
      <c r="AF87" s="130" t="e">
        <f>VLOOKUP(B87,'3. Data innovations'!$B$3:$AI$86, 7, FALSE)</f>
        <v>#N/A</v>
      </c>
      <c r="AG87" s="131" t="e">
        <f>VLOOKUP(B87, 'Excluded Innovations'!$B$3:$AA$26, 1, FALSE)</f>
        <v>#N/A</v>
      </c>
      <c r="AH87" s="131" t="e">
        <f>VLOOKUP(B87, 'Excluded Innovations'!$B$3:$AA$26, 7, FALSE)</f>
        <v>#N/A</v>
      </c>
      <c r="AI87" s="135"/>
    </row>
    <row r="88" spans="1:35" ht="51" customHeight="1" x14ac:dyDescent="0.5">
      <c r="A88" s="130">
        <v>745</v>
      </c>
      <c r="B88" s="130" t="s">
        <v>911</v>
      </c>
      <c r="C88" s="130" t="s">
        <v>2800</v>
      </c>
      <c r="D88" s="130" t="s">
        <v>913</v>
      </c>
      <c r="E88" s="130" t="s">
        <v>2801</v>
      </c>
      <c r="F88" s="130"/>
      <c r="G88" s="130" t="s">
        <v>2802</v>
      </c>
      <c r="H88" s="130" t="s">
        <v>2402</v>
      </c>
      <c r="I88" s="130"/>
      <c r="J88" s="130"/>
      <c r="K88" s="130"/>
      <c r="L88" s="130" t="s">
        <v>2803</v>
      </c>
      <c r="M88" s="130"/>
      <c r="N88" s="130"/>
      <c r="O88" s="130"/>
      <c r="P88" s="130" t="s">
        <v>912</v>
      </c>
      <c r="Q88" s="130"/>
      <c r="R88" s="130"/>
      <c r="S88" s="130"/>
      <c r="T88" s="130" t="s">
        <v>2613</v>
      </c>
      <c r="U88" s="130"/>
      <c r="V88" s="130" t="s">
        <v>2613</v>
      </c>
      <c r="W88" s="130" t="s">
        <v>2613</v>
      </c>
      <c r="X88" s="130"/>
      <c r="Y88" s="130" t="s">
        <v>2804</v>
      </c>
      <c r="Z88" s="130" t="s">
        <v>2323</v>
      </c>
      <c r="AA88" s="130" t="s">
        <v>193</v>
      </c>
      <c r="AB88" s="130"/>
      <c r="AC88" s="130"/>
      <c r="AD88" s="130"/>
      <c r="AE88" s="130"/>
      <c r="AF88" s="130" t="e">
        <f>VLOOKUP(B88,'3. Data innovations'!$B$3:$AI$86, 7, FALSE)</f>
        <v>#N/A</v>
      </c>
      <c r="AG88" s="131" t="e">
        <f>VLOOKUP(B88, 'Excluded Innovations'!$B$3:$AA$26, 1, FALSE)</f>
        <v>#N/A</v>
      </c>
      <c r="AH88" s="131" t="e">
        <f>VLOOKUP(B88, 'Excluded Innovations'!$B$3:$AA$26, 7, FALSE)</f>
        <v>#N/A</v>
      </c>
      <c r="AI88" s="135"/>
    </row>
    <row r="89" spans="1:35" ht="51" customHeight="1" x14ac:dyDescent="0.5">
      <c r="A89" s="130">
        <v>757</v>
      </c>
      <c r="B89" s="130" t="s">
        <v>613</v>
      </c>
      <c r="C89" s="130"/>
      <c r="D89" s="130" t="s">
        <v>2805</v>
      </c>
      <c r="E89" s="130" t="s">
        <v>615</v>
      </c>
      <c r="F89" s="130"/>
      <c r="G89" s="130"/>
      <c r="H89" s="130" t="s">
        <v>2306</v>
      </c>
      <c r="I89" s="130"/>
      <c r="J89" s="130"/>
      <c r="K89" s="130"/>
      <c r="L89" s="130" t="s">
        <v>176</v>
      </c>
      <c r="M89" s="130"/>
      <c r="N89" s="130"/>
      <c r="O89" s="130"/>
      <c r="P89" s="130" t="s">
        <v>2806</v>
      </c>
      <c r="Q89" s="130"/>
      <c r="R89" s="130"/>
      <c r="S89" s="130"/>
      <c r="T89" s="130" t="s">
        <v>2613</v>
      </c>
      <c r="U89" s="130"/>
      <c r="V89" s="130"/>
      <c r="W89" s="130" t="s">
        <v>2613</v>
      </c>
      <c r="X89" s="130"/>
      <c r="Y89" s="130"/>
      <c r="Z89" s="130" t="s">
        <v>71</v>
      </c>
      <c r="AA89" s="130" t="s">
        <v>22</v>
      </c>
      <c r="AB89" s="130"/>
      <c r="AC89" s="130" t="s">
        <v>619</v>
      </c>
      <c r="AD89" s="130" t="s">
        <v>2399</v>
      </c>
      <c r="AE89" s="130" t="s">
        <v>214</v>
      </c>
      <c r="AF89" s="130" t="str">
        <f>VLOOKUP(B89,'3. Data innovations'!$B$3:$AI$86, 7, FALSE)</f>
        <v>remove - too old</v>
      </c>
      <c r="AG89" s="131" t="e">
        <f>VLOOKUP(B89, 'Excluded Innovations'!$B$3:$AA$26, 1, FALSE)</f>
        <v>#N/A</v>
      </c>
      <c r="AH89" s="131" t="e">
        <f>VLOOKUP(B89, 'Excluded Innovations'!$B$3:$AA$26, 7, FALSE)</f>
        <v>#N/A</v>
      </c>
      <c r="AI89" s="135"/>
    </row>
    <row r="90" spans="1:35" ht="51" customHeight="1" x14ac:dyDescent="0.5">
      <c r="A90" s="130">
        <v>758</v>
      </c>
      <c r="B90" s="130" t="s">
        <v>609</v>
      </c>
      <c r="C90" s="130"/>
      <c r="D90" s="130" t="s">
        <v>611</v>
      </c>
      <c r="E90" s="130"/>
      <c r="F90" s="130"/>
      <c r="G90" s="130"/>
      <c r="H90" s="130" t="s">
        <v>2306</v>
      </c>
      <c r="I90" s="130"/>
      <c r="J90" s="130"/>
      <c r="K90" s="130"/>
      <c r="L90" s="130" t="s">
        <v>296</v>
      </c>
      <c r="M90" s="130"/>
      <c r="N90" s="130"/>
      <c r="O90" s="130"/>
      <c r="P90" s="130" t="s">
        <v>610</v>
      </c>
      <c r="Q90" s="130"/>
      <c r="R90" s="130"/>
      <c r="S90" s="130"/>
      <c r="T90" s="130" t="s">
        <v>2613</v>
      </c>
      <c r="U90" s="130"/>
      <c r="V90" s="130"/>
      <c r="W90" s="130" t="s">
        <v>2613</v>
      </c>
      <c r="X90" s="130"/>
      <c r="Y90" s="130"/>
      <c r="Z90" s="130" t="s">
        <v>2323</v>
      </c>
      <c r="AA90" s="130" t="s">
        <v>193</v>
      </c>
      <c r="AB90" s="130"/>
      <c r="AC90" s="130" t="s">
        <v>612</v>
      </c>
      <c r="AD90" s="130"/>
      <c r="AE90" s="130"/>
      <c r="AF90" s="130" t="str">
        <f>VLOOKUP(B90,'3. Data innovations'!$B$3:$AI$86, 7, FALSE)</f>
        <v>Data innovation broadly</v>
      </c>
      <c r="AG90" s="131" t="e">
        <f>VLOOKUP(B90, 'Excluded Innovations'!$B$3:$AA$26, 1, FALSE)</f>
        <v>#N/A</v>
      </c>
      <c r="AH90" s="131" t="e">
        <f>VLOOKUP(B90, 'Excluded Innovations'!$B$3:$AA$26, 7, FALSE)</f>
        <v>#N/A</v>
      </c>
      <c r="AI90" s="135"/>
    </row>
    <row r="91" spans="1:35" ht="51" customHeight="1" x14ac:dyDescent="0.5">
      <c r="A91" s="130">
        <v>766</v>
      </c>
      <c r="B91" s="130" t="s">
        <v>1548</v>
      </c>
      <c r="C91" s="130"/>
      <c r="D91" s="130" t="s">
        <v>1549</v>
      </c>
      <c r="E91" s="130" t="s">
        <v>2807</v>
      </c>
      <c r="F91" s="130"/>
      <c r="G91" s="130"/>
      <c r="H91" s="130" t="s">
        <v>2306</v>
      </c>
      <c r="I91" s="130"/>
      <c r="J91" s="130"/>
      <c r="K91" s="130"/>
      <c r="L91" s="130" t="s">
        <v>1425</v>
      </c>
      <c r="M91" s="130"/>
      <c r="N91" s="130"/>
      <c r="O91" s="130"/>
      <c r="P91" s="130"/>
      <c r="Q91" s="130"/>
      <c r="R91" s="130"/>
      <c r="S91" s="130"/>
      <c r="T91" s="130" t="s">
        <v>2412</v>
      </c>
      <c r="U91" s="130"/>
      <c r="V91" s="130"/>
      <c r="W91" s="130" t="s">
        <v>2412</v>
      </c>
      <c r="X91" s="130"/>
      <c r="Y91" s="130"/>
      <c r="Z91" s="130" t="s">
        <v>2323</v>
      </c>
      <c r="AA91" s="130" t="s">
        <v>1509</v>
      </c>
      <c r="AB91" s="130"/>
      <c r="AC91" s="130" t="s">
        <v>1550</v>
      </c>
      <c r="AD91" s="130" t="s">
        <v>2399</v>
      </c>
      <c r="AE91" s="130" t="s">
        <v>478</v>
      </c>
      <c r="AF91" s="130" t="e">
        <f>VLOOKUP(B91,'3. Data innovations'!$B$3:$AI$86, 7, FALSE)</f>
        <v>#N/A</v>
      </c>
      <c r="AG91" s="131" t="str">
        <f>VLOOKUP(B91, 'Excluded Innovations'!$B$3:$AA$26, 1, FALSE)</f>
        <v>Meconium: A New Indicator of Noninvasively Evaluating the Accumulated Status of Neonatal Nutrition in the Intrauterine Environment</v>
      </c>
      <c r="AH91" s="131" t="str">
        <f>VLOOKUP(B91, 'Excluded Innovations'!$B$3:$AA$26, 7, FALSE)</f>
        <v xml:space="preserve">No, because clinical </v>
      </c>
      <c r="AI91" s="135"/>
    </row>
    <row r="92" spans="1:35" ht="51" customHeight="1" x14ac:dyDescent="0.5">
      <c r="A92" s="130">
        <v>767</v>
      </c>
      <c r="B92" s="130" t="s">
        <v>1505</v>
      </c>
      <c r="C92" s="130"/>
      <c r="D92" s="130" t="s">
        <v>1507</v>
      </c>
      <c r="E92" s="130"/>
      <c r="F92" s="130"/>
      <c r="G92" s="130"/>
      <c r="H92" s="130" t="s">
        <v>2306</v>
      </c>
      <c r="I92" s="130"/>
      <c r="J92" s="130"/>
      <c r="K92" s="130"/>
      <c r="L92" s="130"/>
      <c r="M92" s="130"/>
      <c r="N92" s="130"/>
      <c r="O92" s="130"/>
      <c r="P92" s="130" t="s">
        <v>1506</v>
      </c>
      <c r="Q92" s="130"/>
      <c r="R92" s="130"/>
      <c r="S92" s="130"/>
      <c r="T92" s="130" t="s">
        <v>2613</v>
      </c>
      <c r="U92" s="130"/>
      <c r="V92" s="130"/>
      <c r="W92" s="130" t="s">
        <v>2613</v>
      </c>
      <c r="X92" s="130"/>
      <c r="Y92" s="130"/>
      <c r="Z92" s="130" t="s">
        <v>2323</v>
      </c>
      <c r="AA92" s="130" t="s">
        <v>1509</v>
      </c>
      <c r="AB92" s="130"/>
      <c r="AC92" s="130" t="s">
        <v>1510</v>
      </c>
      <c r="AD92" s="130"/>
      <c r="AE92" s="130"/>
      <c r="AF92" s="130" t="e">
        <f>VLOOKUP(B92,'3. Data innovations'!$B$3:$AI$86, 7, FALSE)</f>
        <v>#N/A</v>
      </c>
      <c r="AG92" s="131" t="str">
        <f>VLOOKUP(B92, 'Excluded Innovations'!$B$3:$AA$26, 1, FALSE)</f>
        <v>Development of the ANC Panel: a single point of care, sensitive, low-cost, rapid, paper-based microfluidic diagnostic test for anemia, HIV, HBV, and syphilis</v>
      </c>
      <c r="AH92" s="131" t="str">
        <f>VLOOKUP(B92, 'Excluded Innovations'!$B$3:$AA$26, 7, FALSE)</f>
        <v xml:space="preserve">No, because clinical </v>
      </c>
      <c r="AI92" s="135"/>
    </row>
    <row r="93" spans="1:35" ht="51" customHeight="1" x14ac:dyDescent="0.5">
      <c r="A93" s="130">
        <v>769</v>
      </c>
      <c r="B93" s="130" t="s">
        <v>926</v>
      </c>
      <c r="C93" s="130"/>
      <c r="D93" s="130" t="s">
        <v>2808</v>
      </c>
      <c r="E93" s="130" t="s">
        <v>2809</v>
      </c>
      <c r="F93" s="130"/>
      <c r="G93" s="130"/>
      <c r="H93" s="130" t="s">
        <v>2306</v>
      </c>
      <c r="I93" s="130"/>
      <c r="J93" s="130"/>
      <c r="K93" s="130"/>
      <c r="L93" s="130" t="s">
        <v>930</v>
      </c>
      <c r="M93" s="130"/>
      <c r="N93" s="130"/>
      <c r="O93" s="130"/>
      <c r="P93" s="130"/>
      <c r="Q93" s="130"/>
      <c r="R93" s="130"/>
      <c r="S93" s="130"/>
      <c r="T93" s="130" t="s">
        <v>2412</v>
      </c>
      <c r="U93" s="130"/>
      <c r="V93" s="130"/>
      <c r="W93" s="130" t="s">
        <v>2412</v>
      </c>
      <c r="X93" s="130"/>
      <c r="Y93" s="130"/>
      <c r="Z93" s="130" t="s">
        <v>2323</v>
      </c>
      <c r="AA93" s="130" t="s">
        <v>928</v>
      </c>
      <c r="AB93" s="130"/>
      <c r="AC93" s="130" t="s">
        <v>929</v>
      </c>
      <c r="AD93" s="130"/>
      <c r="AE93" s="130"/>
      <c r="AF93" s="130" t="e">
        <f>VLOOKUP(B93,'3. Data innovations'!$B$3:$AI$86, 7, FALSE)</f>
        <v>#N/A</v>
      </c>
      <c r="AG93" s="131" t="e">
        <f>VLOOKUP(B93, 'Excluded Innovations'!$B$3:$AA$26, 1, FALSE)</f>
        <v>#N/A</v>
      </c>
      <c r="AH93" s="131" t="e">
        <f>VLOOKUP(B93, 'Excluded Innovations'!$B$3:$AA$26, 7, FALSE)</f>
        <v>#N/A</v>
      </c>
      <c r="AI93" s="135"/>
    </row>
    <row r="94" spans="1:35" ht="51" customHeight="1" x14ac:dyDescent="0.5">
      <c r="A94" s="130">
        <v>795</v>
      </c>
      <c r="B94" s="130" t="s">
        <v>1533</v>
      </c>
      <c r="C94" s="130"/>
      <c r="D94" s="130" t="s">
        <v>2810</v>
      </c>
      <c r="E94" s="130"/>
      <c r="F94" s="130"/>
      <c r="G94" s="130"/>
      <c r="H94" s="130" t="s">
        <v>2811</v>
      </c>
      <c r="I94" s="130" t="s">
        <v>2390</v>
      </c>
      <c r="J94" s="130"/>
      <c r="K94" s="130"/>
      <c r="L94" s="130" t="s">
        <v>480</v>
      </c>
      <c r="M94" s="130"/>
      <c r="N94" s="130"/>
      <c r="O94" s="130"/>
      <c r="P94" s="130"/>
      <c r="Q94" s="130"/>
      <c r="R94" s="130"/>
      <c r="S94" s="130"/>
      <c r="T94" s="130"/>
      <c r="U94" s="130"/>
      <c r="V94" s="130"/>
      <c r="W94" s="130"/>
      <c r="X94" s="130"/>
      <c r="Y94" s="130"/>
      <c r="Z94" s="130" t="s">
        <v>2323</v>
      </c>
      <c r="AA94" s="130" t="s">
        <v>193</v>
      </c>
      <c r="AB94" s="130"/>
      <c r="AC94" s="130" t="s">
        <v>2812</v>
      </c>
      <c r="AD94" s="130"/>
      <c r="AE94" s="130"/>
      <c r="AF94" s="130" t="e">
        <f>VLOOKUP(B94,'3. Data innovations'!$B$3:$AI$86, 7, FALSE)</f>
        <v>#N/A</v>
      </c>
      <c r="AG94" s="131" t="str">
        <f>VLOOKUP(B94, 'Excluded Innovations'!$B$3:$AA$26, 1, FALSE)</f>
        <v>Implementing mobile health intervention for IYCF Nutrition among children of less than two years in age</v>
      </c>
      <c r="AH94" s="131" t="str">
        <f>VLOOKUP(B94, 'Excluded Innovations'!$B$3:$AA$26, 7, FALSE)</f>
        <v xml:space="preserve">Potentially, because link to data on immediate causes </v>
      </c>
      <c r="AI94" s="135"/>
    </row>
    <row r="95" spans="1:35" ht="51" customHeight="1" x14ac:dyDescent="0.5">
      <c r="A95" s="130">
        <v>810</v>
      </c>
      <c r="B95" s="130" t="s">
        <v>950</v>
      </c>
      <c r="C95" s="130"/>
      <c r="D95" s="130" t="s">
        <v>952</v>
      </c>
      <c r="E95" s="130"/>
      <c r="F95" s="130"/>
      <c r="G95" s="130"/>
      <c r="H95" s="130" t="s">
        <v>2786</v>
      </c>
      <c r="I95" s="130"/>
      <c r="J95" s="130"/>
      <c r="K95" s="130"/>
      <c r="L95" s="130"/>
      <c r="M95" s="130"/>
      <c r="N95" s="130"/>
      <c r="O95" s="130"/>
      <c r="P95" s="130" t="s">
        <v>951</v>
      </c>
      <c r="Q95" s="130"/>
      <c r="R95" s="130"/>
      <c r="S95" s="130"/>
      <c r="T95" s="130" t="s">
        <v>2550</v>
      </c>
      <c r="U95" s="130"/>
      <c r="V95" s="130"/>
      <c r="W95" s="130" t="s">
        <v>2550</v>
      </c>
      <c r="X95" s="130"/>
      <c r="Y95" s="130"/>
      <c r="Z95" s="130" t="s">
        <v>2323</v>
      </c>
      <c r="AA95" s="130" t="s">
        <v>28</v>
      </c>
      <c r="AB95" s="130"/>
      <c r="AC95" s="130" t="s">
        <v>953</v>
      </c>
      <c r="AD95" s="130" t="s">
        <v>318</v>
      </c>
      <c r="AE95" s="130"/>
      <c r="AF95" s="130" t="e">
        <f>VLOOKUP(B95,'3. Data innovations'!$B$3:$AI$86, 7, FALSE)</f>
        <v>#N/A</v>
      </c>
      <c r="AG95" s="131" t="e">
        <f>VLOOKUP(B95, 'Excluded Innovations'!$B$3:$AA$26, 1, FALSE)</f>
        <v>#N/A</v>
      </c>
      <c r="AH95" s="131" t="e">
        <f>VLOOKUP(B95, 'Excluded Innovations'!$B$3:$AA$26, 7, FALSE)</f>
        <v>#N/A</v>
      </c>
      <c r="AI95" s="135"/>
    </row>
    <row r="96" spans="1:35" ht="51" customHeight="1" x14ac:dyDescent="0.5">
      <c r="A96" s="130">
        <v>813</v>
      </c>
      <c r="B96" s="130" t="s">
        <v>1594</v>
      </c>
      <c r="C96" s="130"/>
      <c r="D96" s="130" t="s">
        <v>1596</v>
      </c>
      <c r="E96" s="130" t="s">
        <v>2698</v>
      </c>
      <c r="F96" s="130"/>
      <c r="G96" s="130"/>
      <c r="H96" s="130" t="s">
        <v>2306</v>
      </c>
      <c r="I96" s="130"/>
      <c r="J96" s="130"/>
      <c r="K96" s="130"/>
      <c r="L96" s="130" t="s">
        <v>296</v>
      </c>
      <c r="M96" s="130"/>
      <c r="N96" s="130"/>
      <c r="O96" s="130"/>
      <c r="P96" s="130" t="s">
        <v>1595</v>
      </c>
      <c r="Q96" s="130"/>
      <c r="R96" s="130"/>
      <c r="S96" s="130"/>
      <c r="T96" s="130" t="s">
        <v>2613</v>
      </c>
      <c r="U96" s="130"/>
      <c r="V96" s="130"/>
      <c r="W96" s="130" t="s">
        <v>2613</v>
      </c>
      <c r="X96" s="130"/>
      <c r="Y96" s="130"/>
      <c r="Z96" s="130" t="s">
        <v>71</v>
      </c>
      <c r="AA96" s="130" t="s">
        <v>29</v>
      </c>
      <c r="AB96" s="130" t="s">
        <v>965</v>
      </c>
      <c r="AC96" s="130" t="s">
        <v>1597</v>
      </c>
      <c r="AD96" s="130" t="s">
        <v>2399</v>
      </c>
      <c r="AE96" s="130" t="s">
        <v>1598</v>
      </c>
      <c r="AF96" s="130" t="e">
        <f>VLOOKUP(B96,'3. Data innovations'!$B$3:$AI$86, 7, FALSE)</f>
        <v>#N/A</v>
      </c>
      <c r="AG96" s="131" t="e">
        <f>VLOOKUP(B96, 'Excluded Innovations'!$B$3:$AA$26, 1, FALSE)</f>
        <v>#N/A</v>
      </c>
      <c r="AH96" s="131" t="e">
        <f>VLOOKUP(B96, 'Excluded Innovations'!$B$3:$AA$26, 7, FALSE)</f>
        <v>#N/A</v>
      </c>
      <c r="AI96" s="135"/>
    </row>
  </sheetData>
  <autoFilter ref="A2:AI96" xr:uid="{7DA9CA32-3566-47F2-A0C1-31257FA3B2F9}"/>
  <conditionalFormatting sqref="AD2:AD1048576">
    <cfRule type="containsText" dxfId="5" priority="3" operator="containsText" text="immediate">
      <formula>NOT(ISERROR(SEARCH("immediate",AD2)))</formula>
    </cfRule>
    <cfRule type="containsText" dxfId="4" priority="4" operator="containsText" text="underlying">
      <formula>NOT(ISERROR(SEARCH("underlying",AD2)))</formula>
    </cfRule>
    <cfRule type="containsText" dxfId="3" priority="5" operator="containsText" text="basic">
      <formula>NOT(ISERROR(SEARCH("basic",AD2)))</formula>
    </cfRule>
    <cfRule type="containsText" dxfId="2" priority="6" operator="containsText" text="direct">
      <formula>NOT(ISERROR(SEARCH("direct",AD2)))</formula>
    </cfRule>
  </conditionalFormatting>
  <conditionalFormatting sqref="Z2:Z1048576">
    <cfRule type="containsText" dxfId="1" priority="1" operator="containsText" text="yes">
      <formula>NOT(ISERROR(SEARCH("yes",Z2)))</formula>
    </cfRule>
    <cfRule type="containsText" dxfId="0" priority="2" operator="containsText" text="Potentially">
      <formula>NOT(ISERROR(SEARCH("Potentially",Z2)))</formula>
    </cfRule>
  </conditionalFormatting>
  <hyperlinks>
    <hyperlink ref="D14" r:id="rId1" xr:uid="{45F947B9-9994-4FBB-ACC1-BF134596CE0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W-Document" ma:contentTypeID="0x010100C4C8B401AAE50B4896808F1C5415D9AD00C520998C167D0E4594674AE2327A74E3" ma:contentTypeVersion="19" ma:contentTypeDescription="Create a new document." ma:contentTypeScope="" ma:versionID="1c98a9a1e6971b6086259c202459b839">
  <xsd:schema xmlns:xsd="http://www.w3.org/2001/XMLSchema" xmlns:xs="http://www.w3.org/2001/XMLSchema" xmlns:p="http://schemas.microsoft.com/office/2006/metadata/properties" xmlns:ns1="http://schemas.microsoft.com/sharepoint/v3" xmlns:ns2="2af4539b-39f3-4771-ac1a-16de5a20c394" xmlns:ns3="c2b5bf9d-c050-44dc-8f78-c5852c023fef" targetNamespace="http://schemas.microsoft.com/office/2006/metadata/properties" ma:root="true" ma:fieldsID="182fbc7bda0a91dfd61204ae4eb4c9d5" ns1:_="" ns2:_="" ns3:_="">
    <xsd:import namespace="http://schemas.microsoft.com/sharepoint/v3"/>
    <xsd:import namespace="2af4539b-39f3-4771-ac1a-16de5a20c394"/>
    <xsd:import namespace="c2b5bf9d-c050-44dc-8f78-c5852c023fef"/>
    <xsd:element name="properties">
      <xsd:complexType>
        <xsd:sequence>
          <xsd:element name="documentManagement">
            <xsd:complexType>
              <xsd:all>
                <xsd:element ref="ns2:kd16009dc51444af92aa78db77815af5" minOccurs="0"/>
                <xsd:element ref="ns2:TaxCatchAll" minOccurs="0"/>
                <xsd:element ref="ns2:TaxCatchAllLabel" minOccurs="0"/>
                <xsd:element ref="ns2:OW-Author" minOccurs="0"/>
                <xsd:element ref="ns2:OW-BriefDescription" minOccurs="0"/>
                <xsd:element ref="ns3:MediaServiceMetadata" minOccurs="0"/>
                <xsd:element ref="ns3:MediaServiceFastMetadata" minOccurs="0"/>
                <xsd:element ref="ns3:MediaServiceAutoTags" minOccurs="0"/>
                <xsd:element ref="ns3:MediaServiceOCR" minOccurs="0"/>
                <xsd:element ref="ns3:MediaServiceDateTake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4539b-39f3-4771-ac1a-16de5a20c394" elementFormDefault="qualified">
    <xsd:import namespace="http://schemas.microsoft.com/office/2006/documentManagement/types"/>
    <xsd:import namespace="http://schemas.microsoft.com/office/infopath/2007/PartnerControls"/>
    <xsd:element name="kd16009dc51444af92aa78db77815af5" ma:index="8" nillable="true" ma:taxonomy="true" ma:internalName="kd16009dc51444af92aa78db77815af5" ma:taxonomyFieldName="OW_x002d_Topics" ma:displayName="OW-Topics" ma:default="" ma:fieldId="{4d16009d-c514-44af-92aa-78db77815af5}" ma:taxonomyMulti="true" ma:sspId="99a65aa6-ac8d-46e4-9aa8-b40f8e8101fc" ma:termSetId="15945777-b729-482b-84e6-b6df0cc2b1a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2858f98-1365-490f-9ce0-cc7840cd00c3}" ma:internalName="TaxCatchAll" ma:showField="CatchAllData" ma:web="2af4539b-39f3-4771-ac1a-16de5a20c39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2858f98-1365-490f-9ce0-cc7840cd00c3}" ma:internalName="TaxCatchAllLabel" ma:readOnly="true" ma:showField="CatchAllDataLabel" ma:web="2af4539b-39f3-4771-ac1a-16de5a20c394">
      <xsd:complexType>
        <xsd:complexContent>
          <xsd:extension base="dms:MultiChoiceLookup">
            <xsd:sequence>
              <xsd:element name="Value" type="dms:Lookup" maxOccurs="unbounded" minOccurs="0" nillable="true"/>
            </xsd:sequence>
          </xsd:extension>
        </xsd:complexContent>
      </xsd:complexType>
    </xsd:element>
    <xsd:element name="OW-Author" ma:index="12" nillable="true" ma:displayName="OW-Author" ma:list="UserInfo" ma:SharePointGroup="0" ma:internalName="OW_x002d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W-BriefDescription" ma:index="13" nillable="true" ma:displayName="OW-Brief Description" ma:internalName="OW_x002d_BriefDescription">
      <xsd:simpleType>
        <xsd:restriction base="dms:Note">
          <xsd:maxLength value="255"/>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b5bf9d-c050-44dc-8f78-c5852c023fef"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7" nillable="true" ma:displayName="Location" ma:internalName="MediaServiceLocation"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BriefDescription xmlns="2af4539b-39f3-4771-ac1a-16de5a20c394" xsi:nil="true"/>
    <SharedWithUsers xmlns="2af4539b-39f3-4771-ac1a-16de5a20c394">
      <UserInfo>
        <DisplayName>Yashodhara Rana</DisplayName>
        <AccountId>233</AccountId>
        <AccountType/>
      </UserInfo>
      <UserInfo>
        <DisplayName>Arja  Huestis</DisplayName>
        <AccountId>11867</AccountId>
        <AccountType/>
      </UserInfo>
      <UserInfo>
        <DisplayName>Alexandra  Farina</DisplayName>
        <AccountId>10895</AccountId>
        <AccountType/>
      </UserInfo>
      <UserInfo>
        <DisplayName>Peyton  Luiz</DisplayName>
        <AccountId>15426</AccountId>
        <AccountType/>
      </UserInfo>
    </SharedWithUsers>
    <TaxCatchAll xmlns="2af4539b-39f3-4771-ac1a-16de5a20c394" xsi:nil="true"/>
    <kd16009dc51444af92aa78db77815af5 xmlns="2af4539b-39f3-4771-ac1a-16de5a20c394">
      <Terms xmlns="http://schemas.microsoft.com/office/infopath/2007/PartnerControls"/>
    </kd16009dc51444af92aa78db77815af5>
    <OW-Author xmlns="2af4539b-39f3-4771-ac1a-16de5a20c394">
      <UserInfo>
        <DisplayName/>
        <AccountId xsi:nil="true"/>
        <AccountType/>
      </UserInfo>
    </OW-Author>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D6BA8CA-0899-47C9-8E55-7A8B8A04F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f4539b-39f3-4771-ac1a-16de5a20c394"/>
    <ds:schemaRef ds:uri="c2b5bf9d-c050-44dc-8f78-c5852c023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065BB5-E277-4F66-BE4B-0C8BCF62C9DE}">
  <ds:schemaRefs>
    <ds:schemaRef ds:uri="http://schemas.microsoft.com/sharepoint/v3/contenttype/forms"/>
  </ds:schemaRefs>
</ds:datastoreItem>
</file>

<file path=customXml/itemProps3.xml><?xml version="1.0" encoding="utf-8"?>
<ds:datastoreItem xmlns:ds="http://schemas.openxmlformats.org/officeDocument/2006/customXml" ds:itemID="{0FB98D81-A46B-4828-BC51-055492C09BD0}">
  <ds:schemaRefs>
    <ds:schemaRef ds:uri="http://schemas.microsoft.com/office/2006/metadata/properties"/>
    <ds:schemaRef ds:uri="http://schemas.microsoft.com/office/infopath/2007/PartnerControls"/>
    <ds:schemaRef ds:uri="2af4539b-39f3-4771-ac1a-16de5a20c39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Overview</vt:lpstr>
      <vt:lpstr>2. Summary of NUDI</vt:lpstr>
      <vt:lpstr>Questions</vt:lpstr>
      <vt:lpstr>3. Data innovations</vt:lpstr>
      <vt:lpstr>Introduction</vt:lpstr>
      <vt:lpstr>Definitions</vt:lpstr>
      <vt:lpstr>Included Innovations</vt:lpstr>
      <vt:lpstr>Donors</vt:lpstr>
      <vt:lpstr>Country List</vt:lpstr>
      <vt:lpstr>Excluded Innovations</vt:lpstr>
      <vt:lpstr>4. Data Innovation initiatives</vt:lpstr>
      <vt:lpstr>Exclusions</vt:lpstr>
      <vt:lpstr>5. MQSUN+ </vt:lpstr>
      <vt:lpstr>6. Donors - Funders</vt:lpstr>
      <vt:lpstr>GBV Google Structure</vt:lpstr>
      <vt:lpstr>GIE 94 relevant innovations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Arja  Huestis</dc:creator>
  <cp:keywords/>
  <dc:description/>
  <cp:lastModifiedBy>Yashodhara Rana</cp:lastModifiedBy>
  <cp:revision/>
  <dcterms:created xsi:type="dcterms:W3CDTF">2020-12-07T16:50:58Z</dcterms:created>
  <dcterms:modified xsi:type="dcterms:W3CDTF">2022-01-07T19:57:50Z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0x010100C4C8B401AAE50B4896808F1C5415D9AD00C520998C167D0E4594674AE2327A74E3</vt:lpwstr>
  </property>
  <property fmtid="{D5CDD505-2E9C-101B-9397-08002B2CF9AE}" pid="3" name="OW-Topics">
    <vt:lpwstr/>
  </property>
</Properties>
</file>